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6380" windowHeight="8190" firstSheet="29" activeTab="36"/>
  </bookViews>
  <sheets>
    <sheet name="5а юноши " sheetId="60" r:id="rId1"/>
    <sheet name="5а девушки " sheetId="61" r:id="rId2"/>
    <sheet name="5б юноши  " sheetId="62" r:id="rId3"/>
    <sheet name="5б девушки " sheetId="63" r:id="rId4"/>
    <sheet name="5в юноши  " sheetId="64" r:id="rId5"/>
    <sheet name="5в девушки  " sheetId="65" r:id="rId6"/>
    <sheet name="5г юноши  " sheetId="66" r:id="rId7"/>
    <sheet name="5г девушки  " sheetId="67" r:id="rId8"/>
    <sheet name="5д юноши   " sheetId="68" r:id="rId9"/>
    <sheet name="5д девушки   " sheetId="69" r:id="rId10"/>
    <sheet name="6а юноши" sheetId="12" r:id="rId11"/>
    <sheet name="6а девушки" sheetId="13" r:id="rId12"/>
    <sheet name="6б юноши " sheetId="16" r:id="rId13"/>
    <sheet name="6б девушки" sheetId="17" r:id="rId14"/>
    <sheet name="6в юноши " sheetId="18" r:id="rId15"/>
    <sheet name="6в девушки " sheetId="21" r:id="rId16"/>
    <sheet name="7а юноши" sheetId="22" r:id="rId17"/>
    <sheet name="7а девушки" sheetId="23" r:id="rId18"/>
    <sheet name="7б юноши" sheetId="24" r:id="rId19"/>
    <sheet name="7б девушки" sheetId="25" r:id="rId20"/>
    <sheet name="7в юноши" sheetId="28" r:id="rId21"/>
    <sheet name="7в девушки" sheetId="29" r:id="rId22"/>
    <sheet name="7г юноши " sheetId="54" r:id="rId23"/>
    <sheet name="7г девушки" sheetId="55" r:id="rId24"/>
    <sheet name="8а юноши" sheetId="32" r:id="rId25"/>
    <sheet name="8а девушки" sheetId="33" r:id="rId26"/>
    <sheet name="8б юноши" sheetId="26" r:id="rId27"/>
    <sheet name="8б девушки" sheetId="31" r:id="rId28"/>
    <sheet name="8в юноши" sheetId="34" r:id="rId29"/>
    <sheet name="8в девушки" sheetId="35" r:id="rId30"/>
    <sheet name="8г юноши " sheetId="72" r:id="rId31"/>
    <sheet name="8г девушки" sheetId="71" r:id="rId32"/>
    <sheet name="9а юноши" sheetId="40" r:id="rId33"/>
    <sheet name="9а девушки" sheetId="41" r:id="rId34"/>
    <sheet name="9б юноши" sheetId="42" r:id="rId35"/>
    <sheet name="9б девушки" sheetId="43" r:id="rId36"/>
    <sheet name="9в юноши" sheetId="44" r:id="rId37"/>
    <sheet name="9в девушки" sheetId="45" r:id="rId38"/>
    <sheet name="9г юноши" sheetId="46" r:id="rId39"/>
    <sheet name="9г девушки" sheetId="47" r:id="rId40"/>
    <sheet name="10а юноши" sheetId="48" r:id="rId41"/>
    <sheet name="10а девушки" sheetId="49" r:id="rId42"/>
    <sheet name="10б юноши" sheetId="56" r:id="rId43"/>
    <sheet name="10б девушки " sheetId="57" r:id="rId44"/>
    <sheet name="11а юноши" sheetId="52" r:id="rId45"/>
    <sheet name="11а девушки" sheetId="53" r:id="rId46"/>
    <sheet name="11б юноши " sheetId="58" r:id="rId47"/>
    <sheet name="11б девушки" sheetId="59" r:id="rId48"/>
    <sheet name="юноши" sheetId="10" state="hidden" r:id="rId49"/>
    <sheet name="девушки" sheetId="11" state="hidden" r:id="rId50"/>
    <sheet name="11 лет" sheetId="3" state="hidden" r:id="rId51"/>
    <sheet name="12 лет" sheetId="4" state="hidden" r:id="rId52"/>
    <sheet name="13 лет" sheetId="5" state="hidden" r:id="rId53"/>
    <sheet name="14 лет" sheetId="6" state="hidden" r:id="rId54"/>
    <sheet name="15 лет" sheetId="7" state="hidden" r:id="rId55"/>
    <sheet name="16 лет" sheetId="8" state="hidden" r:id="rId56"/>
    <sheet name="17 лет" sheetId="9" state="hidden" r:id="rId57"/>
  </sheets>
  <externalReferences>
    <externalReference r:id="rId58"/>
    <externalReference r:id="rId59"/>
  </externalReferences>
  <definedNames>
    <definedName name="_xlnm._FilterDatabase" localSheetId="27" hidden="1">'8б девушки'!$S$11:$S$20</definedName>
  </definedNames>
  <calcPr calcId="144525"/>
</workbook>
</file>

<file path=xl/calcChain.xml><?xml version="1.0" encoding="utf-8"?>
<calcChain xmlns="http://schemas.openxmlformats.org/spreadsheetml/2006/main">
  <c r="D24" i="72" l="1"/>
  <c r="P24" i="72" s="1"/>
  <c r="D23" i="72"/>
  <c r="P23" i="72" s="1"/>
  <c r="D22" i="72"/>
  <c r="P22" i="72" s="1"/>
  <c r="D21" i="72"/>
  <c r="P21" i="72" s="1"/>
  <c r="D20" i="72"/>
  <c r="P20" i="72" s="1"/>
  <c r="D19" i="72"/>
  <c r="D18" i="72"/>
  <c r="D17" i="72"/>
  <c r="P17" i="72" s="1"/>
  <c r="D16" i="72"/>
  <c r="D15" i="72"/>
  <c r="D14" i="72"/>
  <c r="D13" i="72"/>
  <c r="D12" i="72"/>
  <c r="D11" i="72"/>
  <c r="P11" i="72" s="1"/>
  <c r="D20" i="71"/>
  <c r="R20" i="71" s="1"/>
  <c r="D19" i="71"/>
  <c r="P19" i="71" s="1"/>
  <c r="D18" i="71"/>
  <c r="R18" i="71" s="1"/>
  <c r="S17" i="71"/>
  <c r="D17" i="71"/>
  <c r="S16" i="71"/>
  <c r="D16" i="71"/>
  <c r="S15" i="71"/>
  <c r="D15" i="71"/>
  <c r="S14" i="71"/>
  <c r="D14" i="71"/>
  <c r="S13" i="71"/>
  <c r="D13" i="71"/>
  <c r="S12" i="71"/>
  <c r="D12" i="71"/>
  <c r="S11" i="71"/>
  <c r="D11" i="71"/>
  <c r="F20" i="72" l="1"/>
  <c r="F22" i="72"/>
  <c r="F24" i="72"/>
  <c r="N20" i="72"/>
  <c r="N22" i="72"/>
  <c r="N24" i="72"/>
  <c r="J11" i="72"/>
  <c r="R11" i="72"/>
  <c r="J17" i="72"/>
  <c r="R17" i="72"/>
  <c r="J21" i="72"/>
  <c r="R21" i="72"/>
  <c r="J23" i="72"/>
  <c r="R23" i="72"/>
  <c r="N19" i="71"/>
  <c r="F19" i="71"/>
  <c r="F11" i="72"/>
  <c r="N11" i="72"/>
  <c r="F17" i="72"/>
  <c r="N17" i="72"/>
  <c r="J20" i="72"/>
  <c r="R20" i="72"/>
  <c r="F21" i="72"/>
  <c r="N21" i="72"/>
  <c r="J22" i="72"/>
  <c r="R22" i="72"/>
  <c r="F23" i="72"/>
  <c r="N23" i="72"/>
  <c r="J24" i="72"/>
  <c r="R24" i="72"/>
  <c r="J19" i="71"/>
  <c r="R19" i="71"/>
  <c r="H11" i="72"/>
  <c r="L11" i="72"/>
  <c r="H17" i="72"/>
  <c r="L17" i="72"/>
  <c r="H20" i="72"/>
  <c r="L20" i="72"/>
  <c r="H21" i="72"/>
  <c r="L21" i="72"/>
  <c r="H22" i="72"/>
  <c r="L22" i="72"/>
  <c r="H23" i="72"/>
  <c r="L23" i="72"/>
  <c r="H24" i="72"/>
  <c r="L24" i="72"/>
  <c r="H18" i="71"/>
  <c r="L18" i="71"/>
  <c r="P18" i="71"/>
  <c r="H20" i="71"/>
  <c r="L20" i="71"/>
  <c r="P20" i="71"/>
  <c r="F18" i="71"/>
  <c r="J18" i="71"/>
  <c r="N18" i="71"/>
  <c r="H19" i="71"/>
  <c r="L19" i="71"/>
  <c r="F20" i="71"/>
  <c r="J20" i="71"/>
  <c r="N20" i="71"/>
  <c r="D20" i="69"/>
  <c r="P20" i="69" s="1"/>
  <c r="D19" i="69"/>
  <c r="P19" i="69" s="1"/>
  <c r="D18" i="69"/>
  <c r="P18" i="69" s="1"/>
  <c r="D17" i="69"/>
  <c r="P17" i="69" s="1"/>
  <c r="D16" i="69"/>
  <c r="P16" i="69" s="1"/>
  <c r="D15" i="69"/>
  <c r="P15" i="69" s="1"/>
  <c r="D14" i="69"/>
  <c r="P14" i="69" s="1"/>
  <c r="D13" i="69"/>
  <c r="P13" i="69" s="1"/>
  <c r="D12" i="69"/>
  <c r="P12" i="69" s="1"/>
  <c r="D11" i="69"/>
  <c r="P11" i="69" s="1"/>
  <c r="D20" i="68"/>
  <c r="P20" i="68" s="1"/>
  <c r="D19" i="68"/>
  <c r="R19" i="68" s="1"/>
  <c r="D18" i="68"/>
  <c r="P18" i="68" s="1"/>
  <c r="D17" i="68"/>
  <c r="R17" i="68" s="1"/>
  <c r="D16" i="68"/>
  <c r="P16" i="68" s="1"/>
  <c r="D15" i="68"/>
  <c r="R15" i="68" s="1"/>
  <c r="D14" i="68"/>
  <c r="P14" i="68" s="1"/>
  <c r="D13" i="68"/>
  <c r="R13" i="68" s="1"/>
  <c r="D12" i="68"/>
  <c r="R12" i="68" s="1"/>
  <c r="D11" i="68"/>
  <c r="R11" i="68" s="1"/>
  <c r="D20" i="67"/>
  <c r="P20" i="67" s="1"/>
  <c r="D19" i="67"/>
  <c r="P19" i="67" s="1"/>
  <c r="D18" i="67"/>
  <c r="P18" i="67" s="1"/>
  <c r="D17" i="67"/>
  <c r="P17" i="67" s="1"/>
  <c r="D16" i="67"/>
  <c r="P16" i="67" s="1"/>
  <c r="D15" i="67"/>
  <c r="P15" i="67" s="1"/>
  <c r="D14" i="67"/>
  <c r="P14" i="67" s="1"/>
  <c r="D13" i="67"/>
  <c r="P13" i="67" s="1"/>
  <c r="D12" i="67"/>
  <c r="P12" i="67" s="1"/>
  <c r="D11" i="67"/>
  <c r="P11" i="67" s="1"/>
  <c r="D20" i="66"/>
  <c r="P20" i="66" s="1"/>
  <c r="D19" i="66"/>
  <c r="P19" i="66" s="1"/>
  <c r="D18" i="66"/>
  <c r="P18" i="66" s="1"/>
  <c r="D17" i="66"/>
  <c r="P17" i="66" s="1"/>
  <c r="D16" i="66"/>
  <c r="P16" i="66" s="1"/>
  <c r="D15" i="66"/>
  <c r="P15" i="66" s="1"/>
  <c r="D14" i="66"/>
  <c r="P14" i="66" s="1"/>
  <c r="D13" i="66"/>
  <c r="P13" i="66" s="1"/>
  <c r="D12" i="66"/>
  <c r="P12" i="66" s="1"/>
  <c r="D11" i="66"/>
  <c r="P11" i="66" s="1"/>
  <c r="D20" i="65"/>
  <c r="P20" i="65" s="1"/>
  <c r="D19" i="65"/>
  <c r="P19" i="65" s="1"/>
  <c r="D18" i="65"/>
  <c r="P18" i="65" s="1"/>
  <c r="D17" i="65"/>
  <c r="P17" i="65" s="1"/>
  <c r="D16" i="65"/>
  <c r="P16" i="65" s="1"/>
  <c r="D15" i="65"/>
  <c r="P15" i="65" s="1"/>
  <c r="D14" i="65"/>
  <c r="P14" i="65" s="1"/>
  <c r="D13" i="65"/>
  <c r="P13" i="65" s="1"/>
  <c r="D12" i="65"/>
  <c r="P12" i="65" s="1"/>
  <c r="D11" i="65"/>
  <c r="P11" i="65" s="1"/>
  <c r="D20" i="64"/>
  <c r="P20" i="64" s="1"/>
  <c r="D19" i="64"/>
  <c r="P19" i="64" s="1"/>
  <c r="D18" i="64"/>
  <c r="P18" i="64" s="1"/>
  <c r="D17" i="64"/>
  <c r="P17" i="64" s="1"/>
  <c r="D16" i="64"/>
  <c r="P16" i="64" s="1"/>
  <c r="D15" i="64"/>
  <c r="P15" i="64" s="1"/>
  <c r="D14" i="64"/>
  <c r="P14" i="64" s="1"/>
  <c r="D13" i="64"/>
  <c r="P13" i="64" s="1"/>
  <c r="D12" i="64"/>
  <c r="P12" i="64" s="1"/>
  <c r="D11" i="64"/>
  <c r="P11" i="64" s="1"/>
  <c r="D20" i="63"/>
  <c r="P20" i="63" s="1"/>
  <c r="D19" i="63"/>
  <c r="P19" i="63" s="1"/>
  <c r="D18" i="63"/>
  <c r="P18" i="63" s="1"/>
  <c r="D17" i="63"/>
  <c r="P17" i="63" s="1"/>
  <c r="D16" i="63"/>
  <c r="P16" i="63" s="1"/>
  <c r="D15" i="63"/>
  <c r="P15" i="63" s="1"/>
  <c r="D14" i="63"/>
  <c r="P14" i="63" s="1"/>
  <c r="D13" i="63"/>
  <c r="P13" i="63" s="1"/>
  <c r="D12" i="63"/>
  <c r="P12" i="63" s="1"/>
  <c r="D11" i="63"/>
  <c r="P11" i="63" s="1"/>
  <c r="D20" i="62"/>
  <c r="P20" i="62" s="1"/>
  <c r="D19" i="62"/>
  <c r="R19" i="62" s="1"/>
  <c r="D18" i="62"/>
  <c r="P18" i="62" s="1"/>
  <c r="D17" i="62"/>
  <c r="R17" i="62" s="1"/>
  <c r="D16" i="62"/>
  <c r="P16" i="62" s="1"/>
  <c r="D15" i="62"/>
  <c r="R15" i="62" s="1"/>
  <c r="D14" i="62"/>
  <c r="P14" i="62" s="1"/>
  <c r="D13" i="62"/>
  <c r="R13" i="62" s="1"/>
  <c r="D12" i="62"/>
  <c r="R12" i="62" s="1"/>
  <c r="D11" i="62"/>
  <c r="R11" i="62" s="1"/>
  <c r="D20" i="61"/>
  <c r="P20" i="61" s="1"/>
  <c r="D19" i="61"/>
  <c r="P19" i="61" s="1"/>
  <c r="D18" i="61"/>
  <c r="P18" i="61" s="1"/>
  <c r="D17" i="61"/>
  <c r="P17" i="61" s="1"/>
  <c r="D16" i="61"/>
  <c r="P16" i="61" s="1"/>
  <c r="D15" i="61"/>
  <c r="P15" i="61" s="1"/>
  <c r="D14" i="61"/>
  <c r="P14" i="61" s="1"/>
  <c r="D13" i="61"/>
  <c r="P13" i="61" s="1"/>
  <c r="D12" i="61"/>
  <c r="P12" i="61" s="1"/>
  <c r="D11" i="61"/>
  <c r="P11" i="61" s="1"/>
  <c r="D20" i="60"/>
  <c r="P20" i="60" s="1"/>
  <c r="D19" i="60"/>
  <c r="R19" i="60" s="1"/>
  <c r="D18" i="60"/>
  <c r="P18" i="60" s="1"/>
  <c r="D17" i="60"/>
  <c r="R17" i="60" s="1"/>
  <c r="D16" i="60"/>
  <c r="P16" i="60" s="1"/>
  <c r="D15" i="60"/>
  <c r="R15" i="60" s="1"/>
  <c r="D14" i="60"/>
  <c r="P14" i="60" s="1"/>
  <c r="D13" i="60"/>
  <c r="R13" i="60" s="1"/>
  <c r="D12" i="60"/>
  <c r="R12" i="60" s="1"/>
  <c r="D11" i="60"/>
  <c r="R11" i="60" s="1"/>
  <c r="S20" i="59"/>
  <c r="D20" i="59"/>
  <c r="S19" i="59"/>
  <c r="D19" i="59"/>
  <c r="S18" i="59"/>
  <c r="D18" i="59"/>
  <c r="S17" i="59"/>
  <c r="D17" i="59"/>
  <c r="S16" i="59"/>
  <c r="D16" i="59"/>
  <c r="S15" i="59"/>
  <c r="D15" i="59"/>
  <c r="S14" i="59"/>
  <c r="D14" i="59"/>
  <c r="S13" i="59"/>
  <c r="D13" i="59"/>
  <c r="S12" i="59"/>
  <c r="D12" i="59"/>
  <c r="S11" i="59"/>
  <c r="S21" i="59" s="1"/>
  <c r="D11" i="59"/>
  <c r="D24" i="58"/>
  <c r="P24" i="58" s="1"/>
  <c r="D23" i="58"/>
  <c r="P23" i="58" s="1"/>
  <c r="D22" i="58"/>
  <c r="P22" i="58" s="1"/>
  <c r="D21" i="58"/>
  <c r="R21" i="58" s="1"/>
  <c r="D20" i="58"/>
  <c r="D19" i="58"/>
  <c r="D18" i="58"/>
  <c r="R18" i="58" s="1"/>
  <c r="D17" i="58"/>
  <c r="P17" i="58" s="1"/>
  <c r="D16" i="58"/>
  <c r="D15" i="58"/>
  <c r="D14" i="58"/>
  <c r="D13" i="58"/>
  <c r="P13" i="58" s="1"/>
  <c r="D12" i="58"/>
  <c r="R12" i="58" s="1"/>
  <c r="D11" i="58"/>
  <c r="P11" i="58" s="1"/>
  <c r="S24" i="72" l="1"/>
  <c r="S23" i="72"/>
  <c r="S22" i="72"/>
  <c r="S21" i="72"/>
  <c r="T12" i="72" s="1"/>
  <c r="S20" i="72"/>
  <c r="S17" i="72"/>
  <c r="S11" i="72"/>
  <c r="S25" i="72" s="1"/>
  <c r="T22" i="72"/>
  <c r="S19" i="71"/>
  <c r="S18" i="71"/>
  <c r="S20" i="71"/>
  <c r="T13" i="59"/>
  <c r="T15" i="59"/>
  <c r="T17" i="59"/>
  <c r="T19" i="59"/>
  <c r="F15" i="69"/>
  <c r="F11" i="69"/>
  <c r="F19" i="69"/>
  <c r="F13" i="69"/>
  <c r="F17" i="69"/>
  <c r="N11" i="69"/>
  <c r="N13" i="69"/>
  <c r="N15" i="69"/>
  <c r="N17" i="69"/>
  <c r="N19" i="69"/>
  <c r="J11" i="69"/>
  <c r="R11" i="69"/>
  <c r="F12" i="69"/>
  <c r="N12" i="69"/>
  <c r="J13" i="69"/>
  <c r="R13" i="69"/>
  <c r="F14" i="69"/>
  <c r="N14" i="69"/>
  <c r="J15" i="69"/>
  <c r="R15" i="69"/>
  <c r="F16" i="69"/>
  <c r="N16" i="69"/>
  <c r="J17" i="69"/>
  <c r="R17" i="69"/>
  <c r="F18" i="69"/>
  <c r="N18" i="69"/>
  <c r="J19" i="69"/>
  <c r="R19" i="69"/>
  <c r="F20" i="69"/>
  <c r="N20" i="69"/>
  <c r="J12" i="69"/>
  <c r="R12" i="69"/>
  <c r="J14" i="69"/>
  <c r="R14" i="69"/>
  <c r="J16" i="69"/>
  <c r="R16" i="69"/>
  <c r="J18" i="69"/>
  <c r="R18" i="69"/>
  <c r="J20" i="69"/>
  <c r="R20" i="69"/>
  <c r="J14" i="68"/>
  <c r="R14" i="68"/>
  <c r="J16" i="68"/>
  <c r="R16" i="68"/>
  <c r="J18" i="68"/>
  <c r="R18" i="68"/>
  <c r="J20" i="68"/>
  <c r="R20" i="68"/>
  <c r="F14" i="68"/>
  <c r="N14" i="68"/>
  <c r="F16" i="68"/>
  <c r="N16" i="68"/>
  <c r="F18" i="68"/>
  <c r="N18" i="68"/>
  <c r="F20" i="68"/>
  <c r="N20" i="68"/>
  <c r="H11" i="69"/>
  <c r="L11" i="69"/>
  <c r="H12" i="69"/>
  <c r="L12" i="69"/>
  <c r="H13" i="69"/>
  <c r="L13" i="69"/>
  <c r="H14" i="69"/>
  <c r="L14" i="69"/>
  <c r="H15" i="69"/>
  <c r="L15" i="69"/>
  <c r="H16" i="69"/>
  <c r="L16" i="69"/>
  <c r="H17" i="69"/>
  <c r="L17" i="69"/>
  <c r="H18" i="69"/>
  <c r="L18" i="69"/>
  <c r="H19" i="69"/>
  <c r="L19" i="69"/>
  <c r="H20" i="69"/>
  <c r="L20" i="69"/>
  <c r="H11" i="68"/>
  <c r="L11" i="68"/>
  <c r="P11" i="68"/>
  <c r="H12" i="68"/>
  <c r="L12" i="68"/>
  <c r="P12" i="68"/>
  <c r="H13" i="68"/>
  <c r="L13" i="68"/>
  <c r="P13" i="68"/>
  <c r="H15" i="68"/>
  <c r="L15" i="68"/>
  <c r="P15" i="68"/>
  <c r="H17" i="68"/>
  <c r="L17" i="68"/>
  <c r="P17" i="68"/>
  <c r="H19" i="68"/>
  <c r="L19" i="68"/>
  <c r="P19" i="68"/>
  <c r="F11" i="68"/>
  <c r="J11" i="68"/>
  <c r="N11" i="68"/>
  <c r="F12" i="68"/>
  <c r="J12" i="68"/>
  <c r="N12" i="68"/>
  <c r="F13" i="68"/>
  <c r="J13" i="68"/>
  <c r="N13" i="68"/>
  <c r="H14" i="68"/>
  <c r="L14" i="68"/>
  <c r="F15" i="68"/>
  <c r="J15" i="68"/>
  <c r="N15" i="68"/>
  <c r="H16" i="68"/>
  <c r="L16" i="68"/>
  <c r="F17" i="68"/>
  <c r="J17" i="68"/>
  <c r="N17" i="68"/>
  <c r="H18" i="68"/>
  <c r="L18" i="68"/>
  <c r="F19" i="68"/>
  <c r="J19" i="68"/>
  <c r="N19" i="68"/>
  <c r="H20" i="68"/>
  <c r="L20" i="68"/>
  <c r="F13" i="67"/>
  <c r="F17" i="66"/>
  <c r="F17" i="67"/>
  <c r="F13" i="66"/>
  <c r="F11" i="67"/>
  <c r="F15" i="67"/>
  <c r="F19" i="67"/>
  <c r="F11" i="66"/>
  <c r="F15" i="66"/>
  <c r="F19" i="66"/>
  <c r="N11" i="67"/>
  <c r="N13" i="67"/>
  <c r="N15" i="67"/>
  <c r="N17" i="67"/>
  <c r="N19" i="67"/>
  <c r="N11" i="66"/>
  <c r="N13" i="66"/>
  <c r="N15" i="66"/>
  <c r="N17" i="66"/>
  <c r="N19" i="66"/>
  <c r="J11" i="67"/>
  <c r="R11" i="67"/>
  <c r="F12" i="67"/>
  <c r="N12" i="67"/>
  <c r="J13" i="67"/>
  <c r="R13" i="67"/>
  <c r="F14" i="67"/>
  <c r="N14" i="67"/>
  <c r="J15" i="67"/>
  <c r="R15" i="67"/>
  <c r="F16" i="67"/>
  <c r="N16" i="67"/>
  <c r="J17" i="67"/>
  <c r="R17" i="67"/>
  <c r="F18" i="67"/>
  <c r="N18" i="67"/>
  <c r="J19" i="67"/>
  <c r="R19" i="67"/>
  <c r="F20" i="67"/>
  <c r="N20" i="67"/>
  <c r="J12" i="67"/>
  <c r="R12" i="67"/>
  <c r="J14" i="67"/>
  <c r="R14" i="67"/>
  <c r="J16" i="67"/>
  <c r="R16" i="67"/>
  <c r="J18" i="67"/>
  <c r="R18" i="67"/>
  <c r="J20" i="67"/>
  <c r="R20" i="67"/>
  <c r="J12" i="66"/>
  <c r="R12" i="66"/>
  <c r="J11" i="66"/>
  <c r="R11" i="66"/>
  <c r="F12" i="66"/>
  <c r="N12" i="66"/>
  <c r="J13" i="66"/>
  <c r="R13" i="66"/>
  <c r="J15" i="66"/>
  <c r="R15" i="66"/>
  <c r="J17" i="66"/>
  <c r="R17" i="66"/>
  <c r="J19" i="66"/>
  <c r="R19" i="66"/>
  <c r="H11" i="67"/>
  <c r="L11" i="67"/>
  <c r="H12" i="67"/>
  <c r="L12" i="67"/>
  <c r="H13" i="67"/>
  <c r="L13" i="67"/>
  <c r="H14" i="67"/>
  <c r="L14" i="67"/>
  <c r="H15" i="67"/>
  <c r="L15" i="67"/>
  <c r="H16" i="67"/>
  <c r="L16" i="67"/>
  <c r="H17" i="67"/>
  <c r="L17" i="67"/>
  <c r="H18" i="67"/>
  <c r="L18" i="67"/>
  <c r="H19" i="67"/>
  <c r="L19" i="67"/>
  <c r="H20" i="67"/>
  <c r="L20" i="67"/>
  <c r="H11" i="66"/>
  <c r="L11" i="66"/>
  <c r="H12" i="66"/>
  <c r="L12" i="66"/>
  <c r="H13" i="66"/>
  <c r="L13" i="66"/>
  <c r="F14" i="66"/>
  <c r="J14" i="66"/>
  <c r="N14" i="66"/>
  <c r="R14" i="66"/>
  <c r="H15" i="66"/>
  <c r="L15" i="66"/>
  <c r="F16" i="66"/>
  <c r="J16" i="66"/>
  <c r="N16" i="66"/>
  <c r="R16" i="66"/>
  <c r="H17" i="66"/>
  <c r="L17" i="66"/>
  <c r="F18" i="66"/>
  <c r="J18" i="66"/>
  <c r="N18" i="66"/>
  <c r="R18" i="66"/>
  <c r="H19" i="66"/>
  <c r="L19" i="66"/>
  <c r="F20" i="66"/>
  <c r="J20" i="66"/>
  <c r="N20" i="66"/>
  <c r="R20" i="66"/>
  <c r="H14" i="66"/>
  <c r="L14" i="66"/>
  <c r="H16" i="66"/>
  <c r="L16" i="66"/>
  <c r="H18" i="66"/>
  <c r="L18" i="66"/>
  <c r="H20" i="66"/>
  <c r="L20" i="66"/>
  <c r="F12" i="65"/>
  <c r="F14" i="65"/>
  <c r="F16" i="65"/>
  <c r="F18" i="65"/>
  <c r="F20" i="65"/>
  <c r="N12" i="65"/>
  <c r="N14" i="65"/>
  <c r="N16" i="65"/>
  <c r="N18" i="65"/>
  <c r="N20" i="65"/>
  <c r="N11" i="64"/>
  <c r="N13" i="64"/>
  <c r="N15" i="64"/>
  <c r="N17" i="64"/>
  <c r="N19" i="64"/>
  <c r="J11" i="65"/>
  <c r="R11" i="65"/>
  <c r="J13" i="65"/>
  <c r="R13" i="65"/>
  <c r="J15" i="65"/>
  <c r="R15" i="65"/>
  <c r="J17" i="65"/>
  <c r="R17" i="65"/>
  <c r="J19" i="65"/>
  <c r="R19" i="65"/>
  <c r="F11" i="64"/>
  <c r="F13" i="64"/>
  <c r="F15" i="64"/>
  <c r="F17" i="64"/>
  <c r="F19" i="64"/>
  <c r="F11" i="65"/>
  <c r="N11" i="65"/>
  <c r="J12" i="65"/>
  <c r="R12" i="65"/>
  <c r="F13" i="65"/>
  <c r="N13" i="65"/>
  <c r="J14" i="65"/>
  <c r="R14" i="65"/>
  <c r="F15" i="65"/>
  <c r="N15" i="65"/>
  <c r="J16" i="65"/>
  <c r="R16" i="65"/>
  <c r="F17" i="65"/>
  <c r="N17" i="65"/>
  <c r="J18" i="65"/>
  <c r="R18" i="65"/>
  <c r="F19" i="65"/>
  <c r="N19" i="65"/>
  <c r="J20" i="65"/>
  <c r="R20" i="65"/>
  <c r="J12" i="64"/>
  <c r="R12" i="64"/>
  <c r="J11" i="64"/>
  <c r="R11" i="64"/>
  <c r="F12" i="64"/>
  <c r="N12" i="64"/>
  <c r="J13" i="64"/>
  <c r="R13" i="64"/>
  <c r="J15" i="64"/>
  <c r="R15" i="64"/>
  <c r="J17" i="64"/>
  <c r="R17" i="64"/>
  <c r="J19" i="64"/>
  <c r="R19" i="64"/>
  <c r="H11" i="65"/>
  <c r="L11" i="65"/>
  <c r="H12" i="65"/>
  <c r="L12" i="65"/>
  <c r="H13" i="65"/>
  <c r="L13" i="65"/>
  <c r="H14" i="65"/>
  <c r="L14" i="65"/>
  <c r="H15" i="65"/>
  <c r="L15" i="65"/>
  <c r="H16" i="65"/>
  <c r="L16" i="65"/>
  <c r="H17" i="65"/>
  <c r="L17" i="65"/>
  <c r="H18" i="65"/>
  <c r="L18" i="65"/>
  <c r="H19" i="65"/>
  <c r="L19" i="65"/>
  <c r="H20" i="65"/>
  <c r="L20" i="65"/>
  <c r="H11" i="64"/>
  <c r="L11" i="64"/>
  <c r="H12" i="64"/>
  <c r="L12" i="64"/>
  <c r="H13" i="64"/>
  <c r="L13" i="64"/>
  <c r="F14" i="64"/>
  <c r="J14" i="64"/>
  <c r="N14" i="64"/>
  <c r="R14" i="64"/>
  <c r="H15" i="64"/>
  <c r="L15" i="64"/>
  <c r="F16" i="64"/>
  <c r="J16" i="64"/>
  <c r="N16" i="64"/>
  <c r="R16" i="64"/>
  <c r="H17" i="64"/>
  <c r="L17" i="64"/>
  <c r="F18" i="64"/>
  <c r="J18" i="64"/>
  <c r="N18" i="64"/>
  <c r="R18" i="64"/>
  <c r="H19" i="64"/>
  <c r="L19" i="64"/>
  <c r="F20" i="64"/>
  <c r="J20" i="64"/>
  <c r="N20" i="64"/>
  <c r="R20" i="64"/>
  <c r="H14" i="64"/>
  <c r="L14" i="64"/>
  <c r="H16" i="64"/>
  <c r="L16" i="64"/>
  <c r="H18" i="64"/>
  <c r="L18" i="64"/>
  <c r="H20" i="64"/>
  <c r="L20" i="64"/>
  <c r="H19" i="63"/>
  <c r="H17" i="63"/>
  <c r="H15" i="63"/>
  <c r="H13" i="63"/>
  <c r="H20" i="63"/>
  <c r="H18" i="63"/>
  <c r="H16" i="63"/>
  <c r="H14" i="63"/>
  <c r="H12" i="63"/>
  <c r="H11" i="63"/>
  <c r="F19" i="61"/>
  <c r="F14" i="62"/>
  <c r="F18" i="62"/>
  <c r="F16" i="62"/>
  <c r="F20" i="62"/>
  <c r="F11" i="61"/>
  <c r="N14" i="62"/>
  <c r="N16" i="62"/>
  <c r="N18" i="62"/>
  <c r="N20" i="62"/>
  <c r="F15" i="61"/>
  <c r="J14" i="62"/>
  <c r="R14" i="62"/>
  <c r="J16" i="62"/>
  <c r="R16" i="62"/>
  <c r="J18" i="62"/>
  <c r="R18" i="62"/>
  <c r="J20" i="62"/>
  <c r="R20" i="62"/>
  <c r="F11" i="63"/>
  <c r="J11" i="63"/>
  <c r="N11" i="63"/>
  <c r="R11" i="63"/>
  <c r="F12" i="63"/>
  <c r="J12" i="63"/>
  <c r="N12" i="63"/>
  <c r="R12" i="63"/>
  <c r="F13" i="63"/>
  <c r="J13" i="63"/>
  <c r="N13" i="63"/>
  <c r="R13" i="63"/>
  <c r="F14" i="63"/>
  <c r="J14" i="63"/>
  <c r="N14" i="63"/>
  <c r="R14" i="63"/>
  <c r="F15" i="63"/>
  <c r="J15" i="63"/>
  <c r="N15" i="63"/>
  <c r="R15" i="63"/>
  <c r="F16" i="63"/>
  <c r="J16" i="63"/>
  <c r="N16" i="63"/>
  <c r="R16" i="63"/>
  <c r="F17" i="63"/>
  <c r="J17" i="63"/>
  <c r="N17" i="63"/>
  <c r="R17" i="63"/>
  <c r="F18" i="63"/>
  <c r="J18" i="63"/>
  <c r="N18" i="63"/>
  <c r="R18" i="63"/>
  <c r="F19" i="63"/>
  <c r="J19" i="63"/>
  <c r="N19" i="63"/>
  <c r="R19" i="63"/>
  <c r="F20" i="63"/>
  <c r="J20" i="63"/>
  <c r="N20" i="63"/>
  <c r="R20" i="63"/>
  <c r="L11" i="63"/>
  <c r="L12" i="63"/>
  <c r="L13" i="63"/>
  <c r="L14" i="63"/>
  <c r="L15" i="63"/>
  <c r="L16" i="63"/>
  <c r="L17" i="63"/>
  <c r="L18" i="63"/>
  <c r="L19" i="63"/>
  <c r="L20" i="63"/>
  <c r="H11" i="62"/>
  <c r="L11" i="62"/>
  <c r="P11" i="62"/>
  <c r="H12" i="62"/>
  <c r="L12" i="62"/>
  <c r="P12" i="62"/>
  <c r="H13" i="62"/>
  <c r="L13" i="62"/>
  <c r="P13" i="62"/>
  <c r="H15" i="62"/>
  <c r="L15" i="62"/>
  <c r="P15" i="62"/>
  <c r="H17" i="62"/>
  <c r="L17" i="62"/>
  <c r="P17" i="62"/>
  <c r="H19" i="62"/>
  <c r="L19" i="62"/>
  <c r="P19" i="62"/>
  <c r="F13" i="61"/>
  <c r="F17" i="61"/>
  <c r="F11" i="62"/>
  <c r="J11" i="62"/>
  <c r="N11" i="62"/>
  <c r="F12" i="62"/>
  <c r="J12" i="62"/>
  <c r="N12" i="62"/>
  <c r="F13" i="62"/>
  <c r="J13" i="62"/>
  <c r="N13" i="62"/>
  <c r="H14" i="62"/>
  <c r="L14" i="62"/>
  <c r="F15" i="62"/>
  <c r="J15" i="62"/>
  <c r="N15" i="62"/>
  <c r="H16" i="62"/>
  <c r="L16" i="62"/>
  <c r="F17" i="62"/>
  <c r="J17" i="62"/>
  <c r="N17" i="62"/>
  <c r="H18" i="62"/>
  <c r="L18" i="62"/>
  <c r="F19" i="62"/>
  <c r="J19" i="62"/>
  <c r="N19" i="62"/>
  <c r="H20" i="62"/>
  <c r="L20" i="62"/>
  <c r="N11" i="61"/>
  <c r="N13" i="61"/>
  <c r="N15" i="61"/>
  <c r="N17" i="61"/>
  <c r="N19" i="61"/>
  <c r="J11" i="61"/>
  <c r="R11" i="61"/>
  <c r="F12" i="61"/>
  <c r="N12" i="61"/>
  <c r="J13" i="61"/>
  <c r="R13" i="61"/>
  <c r="F14" i="61"/>
  <c r="N14" i="61"/>
  <c r="J15" i="61"/>
  <c r="R15" i="61"/>
  <c r="F16" i="61"/>
  <c r="N16" i="61"/>
  <c r="J17" i="61"/>
  <c r="R17" i="61"/>
  <c r="F18" i="61"/>
  <c r="N18" i="61"/>
  <c r="J19" i="61"/>
  <c r="R19" i="61"/>
  <c r="F20" i="61"/>
  <c r="N20" i="61"/>
  <c r="J12" i="61"/>
  <c r="R12" i="61"/>
  <c r="J14" i="61"/>
  <c r="R14" i="61"/>
  <c r="J16" i="61"/>
  <c r="R16" i="61"/>
  <c r="J18" i="61"/>
  <c r="R18" i="61"/>
  <c r="J20" i="61"/>
  <c r="R20" i="61"/>
  <c r="H11" i="61"/>
  <c r="L11" i="61"/>
  <c r="H12" i="61"/>
  <c r="L12" i="61"/>
  <c r="H13" i="61"/>
  <c r="L13" i="61"/>
  <c r="H14" i="61"/>
  <c r="L14" i="61"/>
  <c r="H15" i="61"/>
  <c r="L15" i="61"/>
  <c r="H16" i="61"/>
  <c r="L16" i="61"/>
  <c r="H17" i="61"/>
  <c r="L17" i="61"/>
  <c r="H18" i="61"/>
  <c r="L18" i="61"/>
  <c r="H19" i="61"/>
  <c r="L19" i="61"/>
  <c r="H20" i="61"/>
  <c r="L20" i="61"/>
  <c r="H20" i="60"/>
  <c r="H19" i="60"/>
  <c r="H17" i="60"/>
  <c r="H15" i="60"/>
  <c r="H13" i="60"/>
  <c r="H18" i="60"/>
  <c r="H16" i="60"/>
  <c r="H14" i="60"/>
  <c r="H12" i="60"/>
  <c r="H11" i="60"/>
  <c r="F19" i="60"/>
  <c r="F15" i="60"/>
  <c r="F17" i="60"/>
  <c r="F13" i="60"/>
  <c r="F20" i="60"/>
  <c r="F18" i="60"/>
  <c r="F16" i="60"/>
  <c r="F14" i="60"/>
  <c r="F12" i="60"/>
  <c r="F11" i="60"/>
  <c r="J14" i="60"/>
  <c r="R14" i="60"/>
  <c r="J16" i="60"/>
  <c r="R16" i="60"/>
  <c r="J18" i="60"/>
  <c r="R18" i="60"/>
  <c r="J20" i="60"/>
  <c r="R20" i="60"/>
  <c r="N14" i="60"/>
  <c r="N16" i="60"/>
  <c r="N18" i="60"/>
  <c r="N20" i="60"/>
  <c r="L11" i="60"/>
  <c r="P11" i="60"/>
  <c r="L12" i="60"/>
  <c r="P12" i="60"/>
  <c r="L13" i="60"/>
  <c r="P13" i="60"/>
  <c r="L15" i="60"/>
  <c r="P15" i="60"/>
  <c r="L17" i="60"/>
  <c r="P17" i="60"/>
  <c r="L19" i="60"/>
  <c r="P19" i="60"/>
  <c r="J11" i="60"/>
  <c r="N11" i="60"/>
  <c r="J12" i="60"/>
  <c r="N12" i="60"/>
  <c r="J13" i="60"/>
  <c r="N13" i="60"/>
  <c r="L14" i="60"/>
  <c r="J15" i="60"/>
  <c r="N15" i="60"/>
  <c r="L16" i="60"/>
  <c r="J17" i="60"/>
  <c r="N17" i="60"/>
  <c r="L18" i="60"/>
  <c r="J19" i="60"/>
  <c r="N19" i="60"/>
  <c r="L20" i="60"/>
  <c r="J22" i="58"/>
  <c r="R22" i="58"/>
  <c r="J24" i="58"/>
  <c r="R24" i="58"/>
  <c r="T12" i="59"/>
  <c r="T14" i="59"/>
  <c r="T16" i="59"/>
  <c r="T18" i="59"/>
  <c r="T20" i="59"/>
  <c r="F22" i="58"/>
  <c r="N22" i="58"/>
  <c r="F24" i="58"/>
  <c r="N24" i="58"/>
  <c r="T11" i="59"/>
  <c r="H12" i="58"/>
  <c r="L12" i="58"/>
  <c r="P12" i="58"/>
  <c r="H13" i="58"/>
  <c r="H18" i="58"/>
  <c r="L18" i="58"/>
  <c r="P18" i="58"/>
  <c r="H21" i="58"/>
  <c r="L21" i="58"/>
  <c r="P21" i="58"/>
  <c r="F11" i="58"/>
  <c r="J11" i="58"/>
  <c r="N11" i="58"/>
  <c r="R11" i="58"/>
  <c r="F12" i="58"/>
  <c r="J12" i="58"/>
  <c r="N12" i="58"/>
  <c r="F13" i="58"/>
  <c r="J13" i="58"/>
  <c r="N13" i="58"/>
  <c r="R13" i="58"/>
  <c r="F17" i="58"/>
  <c r="J17" i="58"/>
  <c r="N17" i="58"/>
  <c r="R17" i="58"/>
  <c r="F18" i="58"/>
  <c r="J18" i="58"/>
  <c r="N18" i="58"/>
  <c r="F21" i="58"/>
  <c r="J21" i="58"/>
  <c r="N21" i="58"/>
  <c r="H22" i="58"/>
  <c r="L22" i="58"/>
  <c r="F23" i="58"/>
  <c r="J23" i="58"/>
  <c r="N23" i="58"/>
  <c r="R23" i="58"/>
  <c r="H24" i="58"/>
  <c r="L24" i="58"/>
  <c r="H11" i="58"/>
  <c r="L11" i="58"/>
  <c r="L13" i="58"/>
  <c r="H17" i="58"/>
  <c r="L17" i="58"/>
  <c r="H23" i="58"/>
  <c r="L23" i="58"/>
  <c r="T12" i="53"/>
  <c r="T13" i="53"/>
  <c r="T14" i="53"/>
  <c r="T15" i="53"/>
  <c r="T16" i="53"/>
  <c r="T17" i="53"/>
  <c r="T18" i="53"/>
  <c r="T19" i="53"/>
  <c r="T20" i="53"/>
  <c r="T11" i="53"/>
  <c r="T12" i="57"/>
  <c r="T13" i="57"/>
  <c r="T14" i="57"/>
  <c r="T15" i="57"/>
  <c r="T16" i="57"/>
  <c r="T17" i="57"/>
  <c r="T18" i="57"/>
  <c r="T19" i="57"/>
  <c r="T20" i="57"/>
  <c r="T11" i="57"/>
  <c r="T12" i="49"/>
  <c r="T13" i="49"/>
  <c r="T14" i="49"/>
  <c r="T15" i="49"/>
  <c r="T16" i="49"/>
  <c r="T17" i="49"/>
  <c r="T18" i="49"/>
  <c r="T19" i="49"/>
  <c r="T20" i="49"/>
  <c r="T11" i="49"/>
  <c r="T12" i="47"/>
  <c r="T13" i="47"/>
  <c r="T14" i="47"/>
  <c r="T15" i="47"/>
  <c r="T16" i="47"/>
  <c r="T17" i="47"/>
  <c r="T18" i="47"/>
  <c r="T19" i="47"/>
  <c r="T20" i="47"/>
  <c r="S11" i="47"/>
  <c r="T11" i="47"/>
  <c r="T12" i="46"/>
  <c r="T13" i="46"/>
  <c r="T14" i="46"/>
  <c r="T15" i="46"/>
  <c r="T16" i="46"/>
  <c r="T17" i="46"/>
  <c r="T18" i="46"/>
  <c r="T19" i="46"/>
  <c r="T20" i="46"/>
  <c r="T11" i="46"/>
  <c r="T12" i="44"/>
  <c r="T13" i="44"/>
  <c r="T14" i="44"/>
  <c r="T15" i="44"/>
  <c r="T16" i="44"/>
  <c r="T17" i="44"/>
  <c r="T18" i="44"/>
  <c r="T19" i="44"/>
  <c r="T20" i="44"/>
  <c r="T11" i="44"/>
  <c r="T12" i="43"/>
  <c r="T13" i="43"/>
  <c r="T14" i="43"/>
  <c r="T15" i="43"/>
  <c r="T16" i="43"/>
  <c r="T17" i="43"/>
  <c r="T18" i="43"/>
  <c r="T19" i="43"/>
  <c r="T20" i="43"/>
  <c r="T11" i="43"/>
  <c r="T12" i="42"/>
  <c r="T13" i="42"/>
  <c r="T14" i="42"/>
  <c r="T15" i="42"/>
  <c r="T16" i="42"/>
  <c r="T17" i="42"/>
  <c r="T18" i="42"/>
  <c r="T19" i="42"/>
  <c r="T11" i="42"/>
  <c r="T12" i="41"/>
  <c r="T13" i="41"/>
  <c r="T14" i="41"/>
  <c r="T15" i="41"/>
  <c r="T16" i="41"/>
  <c r="T17" i="41"/>
  <c r="T18" i="41"/>
  <c r="T19" i="41"/>
  <c r="T11" i="41"/>
  <c r="T11" i="40"/>
  <c r="T12" i="40"/>
  <c r="T13" i="40"/>
  <c r="T14" i="40"/>
  <c r="T15" i="40"/>
  <c r="T16" i="40"/>
  <c r="T17" i="40"/>
  <c r="T18" i="40"/>
  <c r="T19" i="40"/>
  <c r="D17" i="56"/>
  <c r="R17" i="56" s="1"/>
  <c r="D18" i="56"/>
  <c r="R18" i="56" s="1"/>
  <c r="D19" i="56"/>
  <c r="D20" i="56"/>
  <c r="D25" i="57"/>
  <c r="P25" i="57" s="1"/>
  <c r="D24" i="57"/>
  <c r="R24" i="57" s="1"/>
  <c r="D23" i="57"/>
  <c r="P23" i="57" s="1"/>
  <c r="S22" i="57"/>
  <c r="D22" i="57"/>
  <c r="S21" i="57"/>
  <c r="D21" i="57"/>
  <c r="S20" i="57"/>
  <c r="D20" i="57"/>
  <c r="S19" i="57"/>
  <c r="D19" i="57"/>
  <c r="S18" i="57"/>
  <c r="D18" i="57"/>
  <c r="S17" i="57"/>
  <c r="D17" i="57"/>
  <c r="S16" i="57"/>
  <c r="D16" i="57"/>
  <c r="S15" i="57"/>
  <c r="D15" i="57"/>
  <c r="S14" i="57"/>
  <c r="D14" i="57"/>
  <c r="S13" i="57"/>
  <c r="D13" i="57"/>
  <c r="S12" i="57"/>
  <c r="D12" i="57"/>
  <c r="S11" i="57"/>
  <c r="D11" i="57"/>
  <c r="D16" i="56"/>
  <c r="D15" i="56"/>
  <c r="P15" i="56" s="1"/>
  <c r="D14" i="56"/>
  <c r="R14" i="56" s="1"/>
  <c r="D13" i="56"/>
  <c r="D12" i="56"/>
  <c r="R12" i="56" s="1"/>
  <c r="D11" i="56"/>
  <c r="T15" i="72" l="1"/>
  <c r="T20" i="72"/>
  <c r="T11" i="72"/>
  <c r="T13" i="72"/>
  <c r="T18" i="72"/>
  <c r="T23" i="72"/>
  <c r="T14" i="72"/>
  <c r="T16" i="72"/>
  <c r="T19" i="72"/>
  <c r="T17" i="72"/>
  <c r="T21" i="72"/>
  <c r="T24" i="72"/>
  <c r="S21" i="71"/>
  <c r="T15" i="71"/>
  <c r="T14" i="71"/>
  <c r="T11" i="71"/>
  <c r="T13" i="71"/>
  <c r="T17" i="71"/>
  <c r="T12" i="71"/>
  <c r="T16" i="71"/>
  <c r="S20" i="69"/>
  <c r="S17" i="69"/>
  <c r="S16" i="69"/>
  <c r="S13" i="69"/>
  <c r="S12" i="69"/>
  <c r="S20" i="68"/>
  <c r="S18" i="68"/>
  <c r="S16" i="68"/>
  <c r="S14" i="68"/>
  <c r="S19" i="69"/>
  <c r="S18" i="69"/>
  <c r="S15" i="69"/>
  <c r="S14" i="69"/>
  <c r="S11" i="69"/>
  <c r="S19" i="68"/>
  <c r="S15" i="68"/>
  <c r="S12" i="68"/>
  <c r="S17" i="68"/>
  <c r="S13" i="68"/>
  <c r="S11" i="68"/>
  <c r="S20" i="67"/>
  <c r="S17" i="67"/>
  <c r="S16" i="67"/>
  <c r="S13" i="67"/>
  <c r="S12" i="67"/>
  <c r="S19" i="67"/>
  <c r="S18" i="67"/>
  <c r="S15" i="67"/>
  <c r="S14" i="67"/>
  <c r="S11" i="67"/>
  <c r="S19" i="66"/>
  <c r="S17" i="66"/>
  <c r="S15" i="66"/>
  <c r="S13" i="66"/>
  <c r="S12" i="66"/>
  <c r="S11" i="66"/>
  <c r="S11" i="65"/>
  <c r="S20" i="66"/>
  <c r="S18" i="66"/>
  <c r="S16" i="66"/>
  <c r="S14" i="66"/>
  <c r="S19" i="65"/>
  <c r="S18" i="65"/>
  <c r="S15" i="65"/>
  <c r="S14" i="65"/>
  <c r="S20" i="65"/>
  <c r="S17" i="65"/>
  <c r="S16" i="65"/>
  <c r="S13" i="65"/>
  <c r="S12" i="65"/>
  <c r="S19" i="64"/>
  <c r="S17" i="64"/>
  <c r="S15" i="64"/>
  <c r="S13" i="64"/>
  <c r="S12" i="64"/>
  <c r="S11" i="64"/>
  <c r="S20" i="64"/>
  <c r="S18" i="64"/>
  <c r="S16" i="64"/>
  <c r="S14" i="64"/>
  <c r="S20" i="63"/>
  <c r="S19" i="63"/>
  <c r="S18" i="63"/>
  <c r="S17" i="63"/>
  <c r="S16" i="63"/>
  <c r="S15" i="63"/>
  <c r="S14" i="63"/>
  <c r="S13" i="63"/>
  <c r="S12" i="63"/>
  <c r="S11" i="63"/>
  <c r="S13" i="61"/>
  <c r="S12" i="61"/>
  <c r="S20" i="62"/>
  <c r="S18" i="62"/>
  <c r="S16" i="62"/>
  <c r="S14" i="62"/>
  <c r="S19" i="62"/>
  <c r="S15" i="62"/>
  <c r="S12" i="62"/>
  <c r="S17" i="62"/>
  <c r="S13" i="62"/>
  <c r="S11" i="62"/>
  <c r="S19" i="61"/>
  <c r="S18" i="61"/>
  <c r="S15" i="61"/>
  <c r="S14" i="61"/>
  <c r="S11" i="61"/>
  <c r="S20" i="61"/>
  <c r="S17" i="61"/>
  <c r="S16" i="61"/>
  <c r="S20" i="60"/>
  <c r="S16" i="60"/>
  <c r="S18" i="60"/>
  <c r="S14" i="60"/>
  <c r="S19" i="60"/>
  <c r="S15" i="60"/>
  <c r="S12" i="60"/>
  <c r="S17" i="60"/>
  <c r="S13" i="60"/>
  <c r="S11" i="60"/>
  <c r="S24" i="58"/>
  <c r="S22" i="58"/>
  <c r="S23" i="58"/>
  <c r="S18" i="58"/>
  <c r="S17" i="58"/>
  <c r="S13" i="58"/>
  <c r="S21" i="58"/>
  <c r="S12" i="58"/>
  <c r="S11" i="58"/>
  <c r="L18" i="56"/>
  <c r="L17" i="56"/>
  <c r="H17" i="56"/>
  <c r="P17" i="56"/>
  <c r="H18" i="56"/>
  <c r="P18" i="56"/>
  <c r="F17" i="56"/>
  <c r="J17" i="56"/>
  <c r="N17" i="56"/>
  <c r="F18" i="56"/>
  <c r="J18" i="56"/>
  <c r="N18" i="56"/>
  <c r="F23" i="57"/>
  <c r="F25" i="57"/>
  <c r="N23" i="57"/>
  <c r="N25" i="57"/>
  <c r="J23" i="57"/>
  <c r="R23" i="57"/>
  <c r="J25" i="57"/>
  <c r="R25" i="57"/>
  <c r="H24" i="57"/>
  <c r="L24" i="57"/>
  <c r="P24" i="57"/>
  <c r="H23" i="57"/>
  <c r="L23" i="57"/>
  <c r="F24" i="57"/>
  <c r="J24" i="57"/>
  <c r="N24" i="57"/>
  <c r="H25" i="57"/>
  <c r="L25" i="57"/>
  <c r="J15" i="56"/>
  <c r="R15" i="56"/>
  <c r="F15" i="56"/>
  <c r="N15" i="56"/>
  <c r="H12" i="56"/>
  <c r="L12" i="56"/>
  <c r="P12" i="56"/>
  <c r="H14" i="56"/>
  <c r="L14" i="56"/>
  <c r="P14" i="56"/>
  <c r="F12" i="56"/>
  <c r="J12" i="56"/>
  <c r="N12" i="56"/>
  <c r="F14" i="56"/>
  <c r="J14" i="56"/>
  <c r="N14" i="56"/>
  <c r="H15" i="56"/>
  <c r="L15" i="56"/>
  <c r="S21" i="47"/>
  <c r="S20" i="47"/>
  <c r="S19" i="47"/>
  <c r="S21" i="46"/>
  <c r="S20" i="45"/>
  <c r="S19" i="45"/>
  <c r="S18" i="45"/>
  <c r="S28" i="44"/>
  <c r="S21" i="43"/>
  <c r="S20" i="40"/>
  <c r="S21" i="41"/>
  <c r="D19" i="29"/>
  <c r="F19" i="29" s="1"/>
  <c r="D20" i="29"/>
  <c r="H20" i="29" s="1"/>
  <c r="D20" i="55"/>
  <c r="P20" i="55" s="1"/>
  <c r="D19" i="55"/>
  <c r="L19" i="55" s="1"/>
  <c r="D18" i="55"/>
  <c r="L18" i="55" s="1"/>
  <c r="D17" i="55"/>
  <c r="P17" i="55" s="1"/>
  <c r="D16" i="55"/>
  <c r="R16" i="55" s="1"/>
  <c r="D15" i="55"/>
  <c r="L15" i="55" s="1"/>
  <c r="D14" i="55"/>
  <c r="L14" i="55" s="1"/>
  <c r="D13" i="55"/>
  <c r="P13" i="55" s="1"/>
  <c r="D12" i="55"/>
  <c r="R12" i="55" s="1"/>
  <c r="D11" i="55"/>
  <c r="L11" i="55" s="1"/>
  <c r="D23" i="54"/>
  <c r="N23" i="54" s="1"/>
  <c r="D22" i="54"/>
  <c r="R22" i="54" s="1"/>
  <c r="D21" i="54"/>
  <c r="L21" i="54" s="1"/>
  <c r="D20" i="54"/>
  <c r="R20" i="54" s="1"/>
  <c r="D19" i="54"/>
  <c r="L19" i="54" s="1"/>
  <c r="D18" i="54"/>
  <c r="N18" i="54" s="1"/>
  <c r="D17" i="54"/>
  <c r="L17" i="54" s="1"/>
  <c r="D16" i="54"/>
  <c r="L16" i="54" s="1"/>
  <c r="D15" i="54"/>
  <c r="L15" i="54" s="1"/>
  <c r="D14" i="54"/>
  <c r="L14" i="54" s="1"/>
  <c r="D13" i="54"/>
  <c r="L13" i="54" s="1"/>
  <c r="D12" i="54"/>
  <c r="L12" i="54" s="1"/>
  <c r="D11" i="54"/>
  <c r="L11" i="54" s="1"/>
  <c r="D13" i="12"/>
  <c r="H13" i="12" s="1"/>
  <c r="D14" i="12"/>
  <c r="L14" i="12" s="1"/>
  <c r="D19" i="24"/>
  <c r="H19" i="24" s="1"/>
  <c r="D17" i="24"/>
  <c r="H17" i="24" s="1"/>
  <c r="D18" i="24"/>
  <c r="D20" i="24"/>
  <c r="N20" i="24" s="1"/>
  <c r="D12" i="24"/>
  <c r="R12" i="24" s="1"/>
  <c r="D15" i="24"/>
  <c r="R15" i="24" s="1"/>
  <c r="D13" i="24"/>
  <c r="R13" i="24" s="1"/>
  <c r="D16" i="24"/>
  <c r="F16" i="24" s="1"/>
  <c r="D14" i="24"/>
  <c r="P14" i="24" s="1"/>
  <c r="D11" i="24"/>
  <c r="H11" i="24" s="1"/>
  <c r="D16" i="48"/>
  <c r="D11" i="48"/>
  <c r="D14" i="48"/>
  <c r="R14" i="48" s="1"/>
  <c r="D15" i="48"/>
  <c r="R15" i="48" s="1"/>
  <c r="D12" i="48"/>
  <c r="S14" i="43"/>
  <c r="S13" i="43"/>
  <c r="S15" i="43"/>
  <c r="S17" i="43"/>
  <c r="S12" i="43"/>
  <c r="S11" i="43"/>
  <c r="S16" i="43"/>
  <c r="S20" i="43"/>
  <c r="S19" i="43"/>
  <c r="D14" i="43"/>
  <c r="D13" i="43"/>
  <c r="D15" i="43"/>
  <c r="D17" i="43"/>
  <c r="D12" i="43"/>
  <c r="D11" i="43"/>
  <c r="D16" i="43"/>
  <c r="D20" i="43"/>
  <c r="D19" i="43"/>
  <c r="S13" i="41"/>
  <c r="S19" i="41"/>
  <c r="S17" i="41"/>
  <c r="S16" i="41"/>
  <c r="S15" i="41"/>
  <c r="S18" i="41"/>
  <c r="S14" i="41"/>
  <c r="S11" i="41"/>
  <c r="S20" i="41"/>
  <c r="D13" i="41"/>
  <c r="D19" i="41"/>
  <c r="D17" i="41"/>
  <c r="D16" i="41"/>
  <c r="D15" i="41"/>
  <c r="D18" i="41"/>
  <c r="D14" i="41"/>
  <c r="D11" i="41"/>
  <c r="D20" i="41"/>
  <c r="D14" i="26"/>
  <c r="D20" i="26"/>
  <c r="P20" i="26" s="1"/>
  <c r="D18" i="26"/>
  <c r="H18" i="26" s="1"/>
  <c r="D12" i="26"/>
  <c r="D16" i="26"/>
  <c r="D15" i="26"/>
  <c r="D13" i="26"/>
  <c r="D17" i="26"/>
  <c r="D11" i="26"/>
  <c r="D21" i="26"/>
  <c r="R14" i="23"/>
  <c r="P14" i="23"/>
  <c r="N14" i="23"/>
  <c r="L14" i="23"/>
  <c r="S14" i="23" s="1"/>
  <c r="J14" i="23"/>
  <c r="H14" i="23"/>
  <c r="F14" i="23"/>
  <c r="R15" i="23"/>
  <c r="P15" i="23"/>
  <c r="N15" i="23"/>
  <c r="L15" i="23"/>
  <c r="J15" i="23"/>
  <c r="S15" i="23" s="1"/>
  <c r="H15" i="23"/>
  <c r="F15" i="23"/>
  <c r="R13" i="23"/>
  <c r="P13" i="23"/>
  <c r="N13" i="23"/>
  <c r="L13" i="23"/>
  <c r="J13" i="23"/>
  <c r="H13" i="23"/>
  <c r="S13" i="23" s="1"/>
  <c r="F13" i="23"/>
  <c r="R12" i="23"/>
  <c r="P12" i="23"/>
  <c r="N12" i="23"/>
  <c r="L12" i="23"/>
  <c r="J12" i="23"/>
  <c r="H12" i="23"/>
  <c r="F12" i="23"/>
  <c r="S12" i="23" s="1"/>
  <c r="R11" i="23"/>
  <c r="P11" i="23"/>
  <c r="N11" i="23"/>
  <c r="L11" i="23"/>
  <c r="J11" i="23"/>
  <c r="H11" i="23"/>
  <c r="F11" i="23"/>
  <c r="D23" i="49"/>
  <c r="D24" i="49"/>
  <c r="P24" i="49" s="1"/>
  <c r="D25" i="49"/>
  <c r="D23" i="44"/>
  <c r="D24" i="44"/>
  <c r="D25" i="44"/>
  <c r="D24" i="29"/>
  <c r="L24" i="29" s="1"/>
  <c r="D21" i="28"/>
  <c r="J21" i="28" s="1"/>
  <c r="D15" i="53"/>
  <c r="D14" i="53"/>
  <c r="D20" i="53"/>
  <c r="D18" i="53"/>
  <c r="D17" i="53"/>
  <c r="D12" i="53"/>
  <c r="D16" i="53"/>
  <c r="D11" i="53"/>
  <c r="D13" i="53"/>
  <c r="D19" i="53"/>
  <c r="D24" i="52"/>
  <c r="P24" i="52" s="1"/>
  <c r="D23" i="52"/>
  <c r="D22" i="52"/>
  <c r="R22" i="52" s="1"/>
  <c r="D21" i="52"/>
  <c r="F21" i="52" s="1"/>
  <c r="D17" i="52"/>
  <c r="D13" i="52"/>
  <c r="D18" i="52"/>
  <c r="R18" i="52" s="1"/>
  <c r="D11" i="52"/>
  <c r="D12" i="52"/>
  <c r="D16" i="52"/>
  <c r="D19" i="52"/>
  <c r="D20" i="52"/>
  <c r="D14" i="52"/>
  <c r="D15" i="52"/>
  <c r="D22" i="49"/>
  <c r="D21" i="49"/>
  <c r="D20" i="49"/>
  <c r="D17" i="49"/>
  <c r="D13" i="49"/>
  <c r="D19" i="49"/>
  <c r="D11" i="49"/>
  <c r="D16" i="49"/>
  <c r="D12" i="49"/>
  <c r="D18" i="49"/>
  <c r="D15" i="49"/>
  <c r="D14" i="49"/>
  <c r="D13" i="48"/>
  <c r="D20" i="47"/>
  <c r="D19" i="47"/>
  <c r="D13" i="47"/>
  <c r="D14" i="47"/>
  <c r="D17" i="47"/>
  <c r="D18" i="47"/>
  <c r="D15" i="47"/>
  <c r="D16" i="47"/>
  <c r="D12" i="47"/>
  <c r="D11" i="47"/>
  <c r="D11" i="46"/>
  <c r="D12" i="46"/>
  <c r="D17" i="46"/>
  <c r="D19" i="46"/>
  <c r="D20" i="46"/>
  <c r="D16" i="46"/>
  <c r="D14" i="46"/>
  <c r="D13" i="46"/>
  <c r="D15" i="46"/>
  <c r="D18" i="46"/>
  <c r="D20" i="45"/>
  <c r="D19" i="45"/>
  <c r="D18" i="45"/>
  <c r="D16" i="45"/>
  <c r="J16" i="45" s="1"/>
  <c r="D17" i="45"/>
  <c r="J17" i="45" s="1"/>
  <c r="D14" i="45"/>
  <c r="H14" i="45" s="1"/>
  <c r="D12" i="45"/>
  <c r="D11" i="45"/>
  <c r="J11" i="45" s="1"/>
  <c r="D15" i="45"/>
  <c r="D13" i="45"/>
  <c r="L13" i="45" s="1"/>
  <c r="D22" i="44"/>
  <c r="D21" i="44"/>
  <c r="D19" i="44"/>
  <c r="D18" i="44"/>
  <c r="D20" i="44"/>
  <c r="D11" i="44"/>
  <c r="D15" i="44"/>
  <c r="D13" i="44"/>
  <c r="D12" i="44"/>
  <c r="D16" i="44"/>
  <c r="D14" i="44"/>
  <c r="D17" i="44"/>
  <c r="D18" i="43"/>
  <c r="D19" i="42"/>
  <c r="D18" i="42"/>
  <c r="D11" i="42"/>
  <c r="D15" i="42"/>
  <c r="D13" i="42"/>
  <c r="D12" i="42"/>
  <c r="D16" i="42"/>
  <c r="D20" i="42"/>
  <c r="D14" i="42"/>
  <c r="D17" i="42"/>
  <c r="D12" i="41"/>
  <c r="D18" i="40"/>
  <c r="D19" i="40"/>
  <c r="D11" i="40"/>
  <c r="D15" i="40"/>
  <c r="D13" i="40"/>
  <c r="D12" i="40"/>
  <c r="D16" i="40"/>
  <c r="D14" i="40"/>
  <c r="D17" i="40"/>
  <c r="D20" i="35"/>
  <c r="L20" i="35" s="1"/>
  <c r="D19" i="35"/>
  <c r="L19" i="35" s="1"/>
  <c r="D18" i="35"/>
  <c r="L18" i="35" s="1"/>
  <c r="D16" i="35"/>
  <c r="D12" i="35"/>
  <c r="D14" i="35"/>
  <c r="D17" i="35"/>
  <c r="D15" i="35"/>
  <c r="D13" i="35"/>
  <c r="D11" i="35"/>
  <c r="D24" i="34"/>
  <c r="J24" i="34" s="1"/>
  <c r="D23" i="34"/>
  <c r="L23" i="34" s="1"/>
  <c r="D22" i="34"/>
  <c r="L22" i="34" s="1"/>
  <c r="D21" i="34"/>
  <c r="D11" i="34"/>
  <c r="P11" i="34" s="1"/>
  <c r="D17" i="34"/>
  <c r="D20" i="34"/>
  <c r="R20" i="34" s="1"/>
  <c r="D14" i="34"/>
  <c r="D19" i="34"/>
  <c r="D16" i="34"/>
  <c r="D18" i="34"/>
  <c r="D12" i="34"/>
  <c r="D15" i="34"/>
  <c r="D13" i="34"/>
  <c r="D20" i="33"/>
  <c r="L20" i="33" s="1"/>
  <c r="D18" i="33"/>
  <c r="D15" i="33"/>
  <c r="P15" i="33" s="1"/>
  <c r="D12" i="33"/>
  <c r="H12" i="33" s="1"/>
  <c r="D19" i="33"/>
  <c r="D13" i="33"/>
  <c r="J13" i="33" s="1"/>
  <c r="D17" i="33"/>
  <c r="D16" i="33"/>
  <c r="R16" i="33" s="1"/>
  <c r="D14" i="33"/>
  <c r="D11" i="33"/>
  <c r="D19" i="32"/>
  <c r="D16" i="32"/>
  <c r="P16" i="32" s="1"/>
  <c r="D20" i="32"/>
  <c r="F20" i="32" s="1"/>
  <c r="D11" i="32"/>
  <c r="D13" i="32"/>
  <c r="R13" i="32" s="1"/>
  <c r="D12" i="32"/>
  <c r="L12" i="32" s="1"/>
  <c r="D15" i="32"/>
  <c r="R15" i="32" s="1"/>
  <c r="D18" i="32"/>
  <c r="D17" i="32"/>
  <c r="D14" i="32"/>
  <c r="F14" i="32" s="1"/>
  <c r="D13" i="31"/>
  <c r="L13" i="31" s="1"/>
  <c r="D19" i="31"/>
  <c r="F19" i="31" s="1"/>
  <c r="D15" i="31"/>
  <c r="D11" i="31"/>
  <c r="H11" i="31" s="1"/>
  <c r="D16" i="31"/>
  <c r="J16" i="31" s="1"/>
  <c r="D14" i="31"/>
  <c r="R14" i="31" s="1"/>
  <c r="D20" i="31"/>
  <c r="H20" i="31" s="1"/>
  <c r="D18" i="31"/>
  <c r="H18" i="31" s="1"/>
  <c r="D17" i="31"/>
  <c r="H17" i="31" s="1"/>
  <c r="D12" i="31"/>
  <c r="D23" i="29"/>
  <c r="F23" i="29" s="1"/>
  <c r="D22" i="29"/>
  <c r="D21" i="29"/>
  <c r="R21" i="29" s="1"/>
  <c r="D15" i="29"/>
  <c r="D17" i="29"/>
  <c r="D12" i="29"/>
  <c r="N12" i="29" s="1"/>
  <c r="D11" i="29"/>
  <c r="P11" i="29" s="1"/>
  <c r="D13" i="29"/>
  <c r="D18" i="29"/>
  <c r="D14" i="29"/>
  <c r="D16" i="29"/>
  <c r="F16" i="29" s="1"/>
  <c r="D20" i="28"/>
  <c r="D18" i="28"/>
  <c r="F18" i="28" s="1"/>
  <c r="D14" i="28"/>
  <c r="N14" i="28" s="1"/>
  <c r="D12" i="28"/>
  <c r="R12" i="28" s="1"/>
  <c r="D13" i="28"/>
  <c r="L13" i="28" s="1"/>
  <c r="D16" i="28"/>
  <c r="F16" i="28" s="1"/>
  <c r="D11" i="28"/>
  <c r="P11" i="28" s="1"/>
  <c r="D17" i="28"/>
  <c r="F17" i="28" s="1"/>
  <c r="D19" i="28"/>
  <c r="D15" i="28"/>
  <c r="F15" i="28" s="1"/>
  <c r="D11" i="11"/>
  <c r="R11" i="11" s="1"/>
  <c r="F12" i="11"/>
  <c r="S12" i="11" s="1"/>
  <c r="H12" i="11"/>
  <c r="J12" i="11"/>
  <c r="L12" i="11"/>
  <c r="N12" i="11"/>
  <c r="P12" i="11"/>
  <c r="R12" i="11"/>
  <c r="F13" i="11"/>
  <c r="H13" i="11"/>
  <c r="J13" i="11"/>
  <c r="L13" i="11"/>
  <c r="N13" i="11"/>
  <c r="P13" i="11"/>
  <c r="R13" i="11"/>
  <c r="F14" i="11"/>
  <c r="H14" i="11"/>
  <c r="J14" i="11"/>
  <c r="L14" i="11"/>
  <c r="N14" i="11"/>
  <c r="P14" i="11"/>
  <c r="R14" i="11"/>
  <c r="F15" i="11"/>
  <c r="S15" i="11" s="1"/>
  <c r="H15" i="11"/>
  <c r="J15" i="11"/>
  <c r="L15" i="11"/>
  <c r="N15" i="11"/>
  <c r="P15" i="11"/>
  <c r="R15" i="11"/>
  <c r="F16" i="11"/>
  <c r="S16" i="11" s="1"/>
  <c r="H16" i="11"/>
  <c r="J16" i="11"/>
  <c r="L16" i="11"/>
  <c r="N16" i="11"/>
  <c r="P16" i="11"/>
  <c r="R16" i="11"/>
  <c r="F17" i="11"/>
  <c r="H17" i="11"/>
  <c r="J17" i="11"/>
  <c r="L17" i="11"/>
  <c r="N17" i="11"/>
  <c r="P17" i="11"/>
  <c r="R17" i="11"/>
  <c r="F18" i="11"/>
  <c r="H18" i="11"/>
  <c r="J18" i="11"/>
  <c r="L18" i="11"/>
  <c r="N18" i="11"/>
  <c r="P18" i="11"/>
  <c r="R18" i="11"/>
  <c r="F19" i="11"/>
  <c r="S19" i="11" s="1"/>
  <c r="H19" i="11"/>
  <c r="J19" i="11"/>
  <c r="L19" i="11"/>
  <c r="N19" i="11"/>
  <c r="P19" i="11"/>
  <c r="R19" i="11"/>
  <c r="F20" i="11"/>
  <c r="S20" i="11" s="1"/>
  <c r="H20" i="11"/>
  <c r="J20" i="11"/>
  <c r="L20" i="11"/>
  <c r="N20" i="11"/>
  <c r="P20" i="11"/>
  <c r="R20" i="11"/>
  <c r="F21" i="11"/>
  <c r="H21" i="11"/>
  <c r="J21" i="11"/>
  <c r="L21" i="11"/>
  <c r="N21" i="11"/>
  <c r="P21" i="11"/>
  <c r="R21" i="11"/>
  <c r="F22" i="11"/>
  <c r="H22" i="11"/>
  <c r="J22" i="11"/>
  <c r="L22" i="11"/>
  <c r="N22" i="11"/>
  <c r="P22" i="11"/>
  <c r="R22" i="11"/>
  <c r="F23" i="11"/>
  <c r="S23" i="11" s="1"/>
  <c r="H23" i="11"/>
  <c r="J23" i="11"/>
  <c r="L23" i="11"/>
  <c r="N23" i="11"/>
  <c r="P23" i="11"/>
  <c r="R23" i="11"/>
  <c r="F24" i="11"/>
  <c r="S24" i="11" s="1"/>
  <c r="H24" i="11"/>
  <c r="J24" i="11"/>
  <c r="L24" i="11"/>
  <c r="N24" i="11"/>
  <c r="P24" i="11"/>
  <c r="R24" i="11"/>
  <c r="F25" i="11"/>
  <c r="H25" i="11"/>
  <c r="J25" i="11"/>
  <c r="L25" i="11"/>
  <c r="N25" i="11"/>
  <c r="P25" i="11"/>
  <c r="R25" i="11"/>
  <c r="F26" i="11"/>
  <c r="H26" i="11"/>
  <c r="J26" i="11"/>
  <c r="L26" i="11"/>
  <c r="N26" i="11"/>
  <c r="P26" i="11"/>
  <c r="R26" i="11"/>
  <c r="F27" i="11"/>
  <c r="S27" i="11" s="1"/>
  <c r="H27" i="11"/>
  <c r="J27" i="11"/>
  <c r="L27" i="11"/>
  <c r="N27" i="11"/>
  <c r="P27" i="11"/>
  <c r="R27" i="11"/>
  <c r="F28" i="11"/>
  <c r="S28" i="11" s="1"/>
  <c r="H28" i="11"/>
  <c r="J28" i="11"/>
  <c r="L28" i="11"/>
  <c r="N28" i="11"/>
  <c r="P28" i="11"/>
  <c r="R28" i="11"/>
  <c r="F29" i="11"/>
  <c r="H29" i="11"/>
  <c r="J29" i="11"/>
  <c r="L29" i="11"/>
  <c r="N29" i="11"/>
  <c r="P29" i="11"/>
  <c r="R29" i="11"/>
  <c r="F30" i="11"/>
  <c r="H30" i="11"/>
  <c r="J30" i="11"/>
  <c r="L30" i="11"/>
  <c r="N30" i="11"/>
  <c r="P30" i="11"/>
  <c r="R30" i="11"/>
  <c r="F31" i="11"/>
  <c r="S31" i="11" s="1"/>
  <c r="H31" i="11"/>
  <c r="J31" i="11"/>
  <c r="L31" i="11"/>
  <c r="N31" i="11"/>
  <c r="P31" i="11"/>
  <c r="R31" i="11"/>
  <c r="F32" i="11"/>
  <c r="S32" i="11" s="1"/>
  <c r="H32" i="11"/>
  <c r="J32" i="11"/>
  <c r="L32" i="11"/>
  <c r="N32" i="11"/>
  <c r="P32" i="11"/>
  <c r="R32" i="11"/>
  <c r="F33" i="11"/>
  <c r="H33" i="11"/>
  <c r="J33" i="11"/>
  <c r="L33" i="11"/>
  <c r="N33" i="11"/>
  <c r="P33" i="11"/>
  <c r="R33" i="11"/>
  <c r="F34" i="11"/>
  <c r="H34" i="11"/>
  <c r="J34" i="11"/>
  <c r="L34" i="11"/>
  <c r="N34" i="11"/>
  <c r="P34" i="11"/>
  <c r="R34" i="11"/>
  <c r="F35" i="11"/>
  <c r="H35" i="11"/>
  <c r="J35" i="11"/>
  <c r="L35" i="11"/>
  <c r="N35" i="11"/>
  <c r="P35" i="11"/>
  <c r="R35" i="11"/>
  <c r="F36" i="11"/>
  <c r="H36" i="11"/>
  <c r="J36" i="11"/>
  <c r="L36" i="11"/>
  <c r="N36" i="11"/>
  <c r="P36" i="11"/>
  <c r="R36" i="11"/>
  <c r="F37" i="11"/>
  <c r="H37" i="11"/>
  <c r="J37" i="11"/>
  <c r="L37" i="11"/>
  <c r="N37" i="11"/>
  <c r="P37" i="11"/>
  <c r="R37" i="11"/>
  <c r="F38" i="11"/>
  <c r="H38" i="11"/>
  <c r="J38" i="11"/>
  <c r="L38" i="11"/>
  <c r="N38" i="11"/>
  <c r="P38" i="11"/>
  <c r="R38" i="11"/>
  <c r="F39" i="11"/>
  <c r="H39" i="11"/>
  <c r="J39" i="11"/>
  <c r="L39" i="11"/>
  <c r="N39" i="11"/>
  <c r="P39" i="11"/>
  <c r="R39" i="11"/>
  <c r="F40" i="11"/>
  <c r="H40" i="11"/>
  <c r="J40" i="11"/>
  <c r="L40" i="11"/>
  <c r="N40" i="11"/>
  <c r="P40" i="11"/>
  <c r="R40" i="11"/>
  <c r="F41" i="11"/>
  <c r="H41" i="11"/>
  <c r="J41" i="11"/>
  <c r="L41" i="11"/>
  <c r="N41" i="11"/>
  <c r="P41" i="11"/>
  <c r="R41" i="11"/>
  <c r="F42" i="11"/>
  <c r="H42" i="11"/>
  <c r="J42" i="11"/>
  <c r="L42" i="11"/>
  <c r="N42" i="11"/>
  <c r="P42" i="11"/>
  <c r="R42" i="11"/>
  <c r="F43" i="11"/>
  <c r="H43" i="11"/>
  <c r="J43" i="11"/>
  <c r="L43" i="11"/>
  <c r="N43" i="11"/>
  <c r="P43" i="11"/>
  <c r="R43" i="11"/>
  <c r="F44" i="11"/>
  <c r="H44" i="11"/>
  <c r="J44" i="11"/>
  <c r="L44" i="11"/>
  <c r="N44" i="11"/>
  <c r="P44" i="11"/>
  <c r="R44" i="11"/>
  <c r="F45" i="11"/>
  <c r="H45" i="11"/>
  <c r="J45" i="11"/>
  <c r="L45" i="11"/>
  <c r="N45" i="11"/>
  <c r="P45" i="11"/>
  <c r="R45" i="11"/>
  <c r="F46" i="11"/>
  <c r="H46" i="11"/>
  <c r="J46" i="11"/>
  <c r="L46" i="11"/>
  <c r="N46" i="11"/>
  <c r="P46" i="11"/>
  <c r="R46" i="11"/>
  <c r="F47" i="11"/>
  <c r="H47" i="11"/>
  <c r="J47" i="11"/>
  <c r="L47" i="11"/>
  <c r="N47" i="11"/>
  <c r="P47" i="11"/>
  <c r="R47" i="11"/>
  <c r="F48" i="11"/>
  <c r="H48" i="11"/>
  <c r="J48" i="11"/>
  <c r="L48" i="11"/>
  <c r="N48" i="11"/>
  <c r="P48" i="11"/>
  <c r="R48" i="11"/>
  <c r="F49" i="11"/>
  <c r="H49" i="11"/>
  <c r="J49" i="11"/>
  <c r="L49" i="11"/>
  <c r="N49" i="11"/>
  <c r="P49" i="11"/>
  <c r="R49" i="11"/>
  <c r="F50" i="11"/>
  <c r="H50" i="11"/>
  <c r="J50" i="11"/>
  <c r="L50" i="11"/>
  <c r="N50" i="11"/>
  <c r="P50" i="11"/>
  <c r="R50" i="11"/>
  <c r="F51" i="11"/>
  <c r="H51" i="11"/>
  <c r="J51" i="11"/>
  <c r="L51" i="11"/>
  <c r="N51" i="11"/>
  <c r="P51" i="11"/>
  <c r="R51" i="11"/>
  <c r="F52" i="11"/>
  <c r="H52" i="11"/>
  <c r="J52" i="11"/>
  <c r="L52" i="11"/>
  <c r="N52" i="11"/>
  <c r="P52" i="11"/>
  <c r="R52" i="11"/>
  <c r="F53" i="11"/>
  <c r="H53" i="11"/>
  <c r="J53" i="11"/>
  <c r="L53" i="11"/>
  <c r="N53" i="11"/>
  <c r="P53" i="11"/>
  <c r="R53" i="11"/>
  <c r="F54" i="11"/>
  <c r="H54" i="11"/>
  <c r="J54" i="11"/>
  <c r="L54" i="11"/>
  <c r="N54" i="11"/>
  <c r="P54" i="11"/>
  <c r="R54" i="11"/>
  <c r="F55" i="11"/>
  <c r="H55" i="11"/>
  <c r="J55" i="11"/>
  <c r="L55" i="11"/>
  <c r="N55" i="11"/>
  <c r="P55" i="11"/>
  <c r="R55" i="11"/>
  <c r="F56" i="11"/>
  <c r="H56" i="11"/>
  <c r="J56" i="11"/>
  <c r="L56" i="11"/>
  <c r="N56" i="11"/>
  <c r="P56" i="11"/>
  <c r="R56" i="11"/>
  <c r="F57" i="11"/>
  <c r="H57" i="11"/>
  <c r="J57" i="11"/>
  <c r="L57" i="11"/>
  <c r="N57" i="11"/>
  <c r="P57" i="11"/>
  <c r="R57" i="11"/>
  <c r="F58" i="11"/>
  <c r="H58" i="11"/>
  <c r="J58" i="11"/>
  <c r="L58" i="11"/>
  <c r="N58" i="11"/>
  <c r="P58" i="11"/>
  <c r="R58" i="11"/>
  <c r="F59" i="11"/>
  <c r="H59" i="11"/>
  <c r="J59" i="11"/>
  <c r="L59" i="11"/>
  <c r="N59" i="11"/>
  <c r="P59" i="11"/>
  <c r="R59" i="11"/>
  <c r="F60" i="11"/>
  <c r="H60" i="11"/>
  <c r="J60" i="11"/>
  <c r="L60" i="11"/>
  <c r="N60" i="11"/>
  <c r="P60" i="11"/>
  <c r="R60" i="11"/>
  <c r="F61" i="11"/>
  <c r="H61" i="11"/>
  <c r="J61" i="11"/>
  <c r="L61" i="11"/>
  <c r="N61" i="11"/>
  <c r="P61" i="11"/>
  <c r="R61" i="11"/>
  <c r="F62" i="11"/>
  <c r="H62" i="11"/>
  <c r="J62" i="11"/>
  <c r="L62" i="11"/>
  <c r="N62" i="11"/>
  <c r="P62" i="11"/>
  <c r="R62" i="11"/>
  <c r="F63" i="11"/>
  <c r="H63" i="11"/>
  <c r="J63" i="11"/>
  <c r="L63" i="11"/>
  <c r="N63" i="11"/>
  <c r="P63" i="11"/>
  <c r="R63" i="11"/>
  <c r="F64" i="11"/>
  <c r="H64" i="11"/>
  <c r="J64" i="11"/>
  <c r="L64" i="11"/>
  <c r="N64" i="11"/>
  <c r="P64" i="11"/>
  <c r="R64" i="11"/>
  <c r="F65" i="11"/>
  <c r="H65" i="11"/>
  <c r="J65" i="11"/>
  <c r="L65" i="11"/>
  <c r="N65" i="11"/>
  <c r="P65" i="11"/>
  <c r="R65" i="11"/>
  <c r="F66" i="11"/>
  <c r="H66" i="11"/>
  <c r="J66" i="11"/>
  <c r="L66" i="11"/>
  <c r="N66" i="11"/>
  <c r="P66" i="11"/>
  <c r="R66" i="11"/>
  <c r="F67" i="11"/>
  <c r="H67" i="11"/>
  <c r="J67" i="11"/>
  <c r="L67" i="11"/>
  <c r="N67" i="11"/>
  <c r="P67" i="11"/>
  <c r="R67" i="11"/>
  <c r="F68" i="11"/>
  <c r="S68" i="11" s="1"/>
  <c r="H68" i="11"/>
  <c r="J68" i="11"/>
  <c r="L68" i="11"/>
  <c r="N68" i="11"/>
  <c r="P68" i="11"/>
  <c r="R68" i="11"/>
  <c r="F69" i="11"/>
  <c r="S69" i="11" s="1"/>
  <c r="H69" i="11"/>
  <c r="J69" i="11"/>
  <c r="L69" i="11"/>
  <c r="N69" i="11"/>
  <c r="P69" i="11"/>
  <c r="R69" i="11"/>
  <c r="F70" i="11"/>
  <c r="S70" i="11" s="1"/>
  <c r="H70" i="11"/>
  <c r="J70" i="11"/>
  <c r="L70" i="11"/>
  <c r="N70" i="11"/>
  <c r="P70" i="11"/>
  <c r="R70" i="11"/>
  <c r="F71" i="11"/>
  <c r="S71" i="11" s="1"/>
  <c r="H71" i="11"/>
  <c r="J71" i="11"/>
  <c r="L71" i="11"/>
  <c r="N71" i="11"/>
  <c r="P71" i="11"/>
  <c r="R71" i="11"/>
  <c r="F72" i="11"/>
  <c r="S72" i="11" s="1"/>
  <c r="H72" i="11"/>
  <c r="J72" i="11"/>
  <c r="L72" i="11"/>
  <c r="N72" i="11"/>
  <c r="P72" i="11"/>
  <c r="R72" i="11"/>
  <c r="F73" i="11"/>
  <c r="S73" i="11" s="1"/>
  <c r="H73" i="11"/>
  <c r="J73" i="11"/>
  <c r="L73" i="11"/>
  <c r="N73" i="11"/>
  <c r="P73" i="11"/>
  <c r="R73" i="11"/>
  <c r="F74" i="11"/>
  <c r="S74" i="11" s="1"/>
  <c r="H74" i="11"/>
  <c r="J74" i="11"/>
  <c r="L74" i="11"/>
  <c r="N74" i="11"/>
  <c r="P74" i="11"/>
  <c r="R74" i="11"/>
  <c r="F75" i="11"/>
  <c r="S75" i="11" s="1"/>
  <c r="H75" i="11"/>
  <c r="J75" i="11"/>
  <c r="L75" i="11"/>
  <c r="N75" i="11"/>
  <c r="P75" i="11"/>
  <c r="R75" i="11"/>
  <c r="F76" i="11"/>
  <c r="H76" i="11"/>
  <c r="J76" i="11"/>
  <c r="L76" i="11"/>
  <c r="N76" i="11"/>
  <c r="P76" i="11"/>
  <c r="R76" i="11"/>
  <c r="F77" i="11"/>
  <c r="H77" i="11"/>
  <c r="J77" i="11"/>
  <c r="L77" i="11"/>
  <c r="N77" i="11"/>
  <c r="P77" i="11"/>
  <c r="R77" i="11"/>
  <c r="F78" i="11"/>
  <c r="H78" i="11"/>
  <c r="J78" i="11"/>
  <c r="L78" i="11"/>
  <c r="N78" i="11"/>
  <c r="P78" i="11"/>
  <c r="R78" i="11"/>
  <c r="F79" i="11"/>
  <c r="H79" i="11"/>
  <c r="J79" i="11"/>
  <c r="L79" i="11"/>
  <c r="N79" i="11"/>
  <c r="P79" i="11"/>
  <c r="R79" i="11"/>
  <c r="F80" i="11"/>
  <c r="H80" i="11"/>
  <c r="J80" i="11"/>
  <c r="L80" i="11"/>
  <c r="N80" i="11"/>
  <c r="P80" i="11"/>
  <c r="R80" i="11"/>
  <c r="F81" i="11"/>
  <c r="H81" i="11"/>
  <c r="J81" i="11"/>
  <c r="L81" i="11"/>
  <c r="N81" i="11"/>
  <c r="P81" i="11"/>
  <c r="R81" i="11"/>
  <c r="F82" i="11"/>
  <c r="H82" i="11"/>
  <c r="J82" i="11"/>
  <c r="L82" i="11"/>
  <c r="N82" i="11"/>
  <c r="P82" i="11"/>
  <c r="R82" i="11"/>
  <c r="F83" i="11"/>
  <c r="H83" i="11"/>
  <c r="J83" i="11"/>
  <c r="L83" i="11"/>
  <c r="N83" i="11"/>
  <c r="P83" i="11"/>
  <c r="R83" i="11"/>
  <c r="F84" i="11"/>
  <c r="H84" i="11"/>
  <c r="J84" i="11"/>
  <c r="L84" i="11"/>
  <c r="N84" i="11"/>
  <c r="P84" i="11"/>
  <c r="R84" i="11"/>
  <c r="F85" i="11"/>
  <c r="H85" i="11"/>
  <c r="J85" i="11"/>
  <c r="L85" i="11"/>
  <c r="N85" i="11"/>
  <c r="P85" i="11"/>
  <c r="R85" i="11"/>
  <c r="F86" i="11"/>
  <c r="H86" i="11"/>
  <c r="J86" i="11"/>
  <c r="L86" i="11"/>
  <c r="N86" i="11"/>
  <c r="P86" i="11"/>
  <c r="R86" i="11"/>
  <c r="F87" i="11"/>
  <c r="H87" i="11"/>
  <c r="J87" i="11"/>
  <c r="L87" i="11"/>
  <c r="N87" i="11"/>
  <c r="P87" i="11"/>
  <c r="R87" i="11"/>
  <c r="F88" i="11"/>
  <c r="H88" i="11"/>
  <c r="J88" i="11"/>
  <c r="L88" i="11"/>
  <c r="N88" i="11"/>
  <c r="P88" i="11"/>
  <c r="R88" i="11"/>
  <c r="F89" i="11"/>
  <c r="H89" i="11"/>
  <c r="J89" i="11"/>
  <c r="L89" i="11"/>
  <c r="N89" i="11"/>
  <c r="P89" i="11"/>
  <c r="R89" i="11"/>
  <c r="F90" i="11"/>
  <c r="H90" i="11"/>
  <c r="J90" i="11"/>
  <c r="L90" i="11"/>
  <c r="N90" i="11"/>
  <c r="P90" i="11"/>
  <c r="R90" i="11"/>
  <c r="F91" i="11"/>
  <c r="H91" i="11"/>
  <c r="J91" i="11"/>
  <c r="L91" i="11"/>
  <c r="N91" i="11"/>
  <c r="P91" i="11"/>
  <c r="R91" i="11"/>
  <c r="F92" i="11"/>
  <c r="H92" i="11"/>
  <c r="J92" i="11"/>
  <c r="L92" i="11"/>
  <c r="N92" i="11"/>
  <c r="P92" i="11"/>
  <c r="R92" i="11"/>
  <c r="F93" i="11"/>
  <c r="H93" i="11"/>
  <c r="J93" i="11"/>
  <c r="L93" i="11"/>
  <c r="N93" i="11"/>
  <c r="P93" i="11"/>
  <c r="R93" i="11"/>
  <c r="F94" i="11"/>
  <c r="H94" i="11"/>
  <c r="J94" i="11"/>
  <c r="L94" i="11"/>
  <c r="N94" i="11"/>
  <c r="P94" i="11"/>
  <c r="R94" i="11"/>
  <c r="F95" i="11"/>
  <c r="H95" i="11"/>
  <c r="J95" i="11"/>
  <c r="L95" i="11"/>
  <c r="N95" i="11"/>
  <c r="P95" i="11"/>
  <c r="R95" i="11"/>
  <c r="F96" i="11"/>
  <c r="H96" i="11"/>
  <c r="J96" i="11"/>
  <c r="L96" i="11"/>
  <c r="N96" i="11"/>
  <c r="P96" i="11"/>
  <c r="R96" i="11"/>
  <c r="F97" i="11"/>
  <c r="H97" i="11"/>
  <c r="J97" i="11"/>
  <c r="L97" i="11"/>
  <c r="N97" i="11"/>
  <c r="P97" i="11"/>
  <c r="R97" i="11"/>
  <c r="F98" i="11"/>
  <c r="H98" i="11"/>
  <c r="J98" i="11"/>
  <c r="L98" i="11"/>
  <c r="N98" i="11"/>
  <c r="P98" i="11"/>
  <c r="R98" i="11"/>
  <c r="F99" i="11"/>
  <c r="H99" i="11"/>
  <c r="J99" i="11"/>
  <c r="L99" i="11"/>
  <c r="N99" i="11"/>
  <c r="P99" i="11"/>
  <c r="R99" i="11"/>
  <c r="F100" i="11"/>
  <c r="H100" i="11"/>
  <c r="J100" i="11"/>
  <c r="L100" i="11"/>
  <c r="N100" i="11"/>
  <c r="P100" i="11"/>
  <c r="R100" i="11"/>
  <c r="F101" i="11"/>
  <c r="H101" i="11"/>
  <c r="J101" i="11"/>
  <c r="L101" i="11"/>
  <c r="N101" i="11"/>
  <c r="P101" i="11"/>
  <c r="R101" i="11"/>
  <c r="F102" i="11"/>
  <c r="H102" i="11"/>
  <c r="J102" i="11"/>
  <c r="L102" i="11"/>
  <c r="N102" i="11"/>
  <c r="P102" i="11"/>
  <c r="R102" i="11"/>
  <c r="F103" i="11"/>
  <c r="H103" i="11"/>
  <c r="J103" i="11"/>
  <c r="L103" i="11"/>
  <c r="N103" i="11"/>
  <c r="P103" i="11"/>
  <c r="R103" i="11"/>
  <c r="F104" i="11"/>
  <c r="H104" i="11"/>
  <c r="J104" i="11"/>
  <c r="L104" i="11"/>
  <c r="N104" i="11"/>
  <c r="P104" i="11"/>
  <c r="R104" i="11"/>
  <c r="F105" i="11"/>
  <c r="H105" i="11"/>
  <c r="J105" i="11"/>
  <c r="L105" i="11"/>
  <c r="N105" i="11"/>
  <c r="P105" i="11"/>
  <c r="R105" i="11"/>
  <c r="F106" i="11"/>
  <c r="H106" i="11"/>
  <c r="J106" i="11"/>
  <c r="L106" i="11"/>
  <c r="N106" i="11"/>
  <c r="P106" i="11"/>
  <c r="R106" i="11"/>
  <c r="F107" i="11"/>
  <c r="H107" i="11"/>
  <c r="J107" i="11"/>
  <c r="L107" i="11"/>
  <c r="N107" i="11"/>
  <c r="P107" i="11"/>
  <c r="R107" i="11"/>
  <c r="F108" i="11"/>
  <c r="H108" i="11"/>
  <c r="J108" i="11"/>
  <c r="L108" i="11"/>
  <c r="N108" i="11"/>
  <c r="P108" i="11"/>
  <c r="R108" i="11"/>
  <c r="F109" i="11"/>
  <c r="H109" i="11"/>
  <c r="J109" i="11"/>
  <c r="L109" i="11"/>
  <c r="N109" i="11"/>
  <c r="P109" i="11"/>
  <c r="R109" i="11"/>
  <c r="F110" i="11"/>
  <c r="H110" i="11"/>
  <c r="J110" i="11"/>
  <c r="L110" i="11"/>
  <c r="N110" i="11"/>
  <c r="P110" i="11"/>
  <c r="R110" i="11"/>
  <c r="F111" i="11"/>
  <c r="H111" i="11"/>
  <c r="J111" i="11"/>
  <c r="L111" i="11"/>
  <c r="N111" i="11"/>
  <c r="P111" i="11"/>
  <c r="R111" i="11"/>
  <c r="F112" i="11"/>
  <c r="H112" i="11"/>
  <c r="J112" i="11"/>
  <c r="L112" i="11"/>
  <c r="N112" i="11"/>
  <c r="P112" i="11"/>
  <c r="R112" i="11"/>
  <c r="F113" i="11"/>
  <c r="H113" i="11"/>
  <c r="J113" i="11"/>
  <c r="L113" i="11"/>
  <c r="N113" i="11"/>
  <c r="P113" i="11"/>
  <c r="R113" i="11"/>
  <c r="F114" i="11"/>
  <c r="H114" i="11"/>
  <c r="J114" i="11"/>
  <c r="L114" i="11"/>
  <c r="N114" i="11"/>
  <c r="P114" i="11"/>
  <c r="R114" i="11"/>
  <c r="F115" i="11"/>
  <c r="H115" i="11"/>
  <c r="J115" i="11"/>
  <c r="L115" i="11"/>
  <c r="N115" i="11"/>
  <c r="P115" i="11"/>
  <c r="R115" i="11"/>
  <c r="F116" i="11"/>
  <c r="H116" i="11"/>
  <c r="J116" i="11"/>
  <c r="L116" i="11"/>
  <c r="N116" i="11"/>
  <c r="P116" i="11"/>
  <c r="R116" i="11"/>
  <c r="F117" i="11"/>
  <c r="H117" i="11"/>
  <c r="J117" i="11"/>
  <c r="L117" i="11"/>
  <c r="N117" i="11"/>
  <c r="P117" i="11"/>
  <c r="R117" i="11"/>
  <c r="F118" i="11"/>
  <c r="H118" i="11"/>
  <c r="J118" i="11"/>
  <c r="L118" i="11"/>
  <c r="N118" i="11"/>
  <c r="P118" i="11"/>
  <c r="R118" i="11"/>
  <c r="F119" i="11"/>
  <c r="H119" i="11"/>
  <c r="J119" i="11"/>
  <c r="L119" i="11"/>
  <c r="N119" i="11"/>
  <c r="P119" i="11"/>
  <c r="R119" i="11"/>
  <c r="F120" i="11"/>
  <c r="H120" i="11"/>
  <c r="J120" i="11"/>
  <c r="L120" i="11"/>
  <c r="N120" i="11"/>
  <c r="P120" i="11"/>
  <c r="R120" i="11"/>
  <c r="F121" i="11"/>
  <c r="H121" i="11"/>
  <c r="J121" i="11"/>
  <c r="L121" i="11"/>
  <c r="N121" i="11"/>
  <c r="P121" i="11"/>
  <c r="R121" i="11"/>
  <c r="F122" i="11"/>
  <c r="H122" i="11"/>
  <c r="J122" i="11"/>
  <c r="L122" i="11"/>
  <c r="N122" i="11"/>
  <c r="P122" i="11"/>
  <c r="R122" i="11"/>
  <c r="F123" i="11"/>
  <c r="H123" i="11"/>
  <c r="J123" i="11"/>
  <c r="L123" i="11"/>
  <c r="N123" i="11"/>
  <c r="P123" i="11"/>
  <c r="R123" i="11"/>
  <c r="F124" i="11"/>
  <c r="H124" i="11"/>
  <c r="J124" i="11"/>
  <c r="L124" i="11"/>
  <c r="N124" i="11"/>
  <c r="P124" i="11"/>
  <c r="R124" i="11"/>
  <c r="F125" i="11"/>
  <c r="H125" i="11"/>
  <c r="J125" i="11"/>
  <c r="L125" i="11"/>
  <c r="N125" i="11"/>
  <c r="P125" i="11"/>
  <c r="R125" i="11"/>
  <c r="F126" i="11"/>
  <c r="H126" i="11"/>
  <c r="J126" i="11"/>
  <c r="L126" i="11"/>
  <c r="N126" i="11"/>
  <c r="P126" i="11"/>
  <c r="R126" i="11"/>
  <c r="F127" i="11"/>
  <c r="H127" i="11"/>
  <c r="J127" i="11"/>
  <c r="L127" i="11"/>
  <c r="N127" i="11"/>
  <c r="P127" i="11"/>
  <c r="R127" i="11"/>
  <c r="F128" i="11"/>
  <c r="H128" i="11"/>
  <c r="J128" i="11"/>
  <c r="L128" i="11"/>
  <c r="N128" i="11"/>
  <c r="P128" i="11"/>
  <c r="R128" i="11"/>
  <c r="F129" i="11"/>
  <c r="H129" i="11"/>
  <c r="J129" i="11"/>
  <c r="L129" i="11"/>
  <c r="N129" i="11"/>
  <c r="P129" i="11"/>
  <c r="R129" i="11"/>
  <c r="F130" i="11"/>
  <c r="H130" i="11"/>
  <c r="J130" i="11"/>
  <c r="L130" i="11"/>
  <c r="N130" i="11"/>
  <c r="P130" i="11"/>
  <c r="R130" i="11"/>
  <c r="F131" i="11"/>
  <c r="H131" i="11"/>
  <c r="J131" i="11"/>
  <c r="L131" i="11"/>
  <c r="N131" i="11"/>
  <c r="P131" i="11"/>
  <c r="R131" i="11"/>
  <c r="F132" i="11"/>
  <c r="H132" i="11"/>
  <c r="J132" i="11"/>
  <c r="L132" i="11"/>
  <c r="N132" i="11"/>
  <c r="P132" i="11"/>
  <c r="R132" i="11"/>
  <c r="F133" i="11"/>
  <c r="H133" i="11"/>
  <c r="J133" i="11"/>
  <c r="L133" i="11"/>
  <c r="N133" i="11"/>
  <c r="P133" i="11"/>
  <c r="R133" i="11"/>
  <c r="F134" i="11"/>
  <c r="H134" i="11"/>
  <c r="J134" i="11"/>
  <c r="L134" i="11"/>
  <c r="N134" i="11"/>
  <c r="P134" i="11"/>
  <c r="R134" i="11"/>
  <c r="F135" i="11"/>
  <c r="H135" i="11"/>
  <c r="J135" i="11"/>
  <c r="L135" i="11"/>
  <c r="N135" i="11"/>
  <c r="P135" i="11"/>
  <c r="R135" i="11"/>
  <c r="F136" i="11"/>
  <c r="H136" i="11"/>
  <c r="J136" i="11"/>
  <c r="L136" i="11"/>
  <c r="N136" i="11"/>
  <c r="P136" i="11"/>
  <c r="R136" i="11"/>
  <c r="F137" i="11"/>
  <c r="H137" i="11"/>
  <c r="J137" i="11"/>
  <c r="L137" i="11"/>
  <c r="N137" i="11"/>
  <c r="P137" i="11"/>
  <c r="R137" i="11"/>
  <c r="F138" i="11"/>
  <c r="H138" i="11"/>
  <c r="J138" i="11"/>
  <c r="L138" i="11"/>
  <c r="N138" i="11"/>
  <c r="P138" i="11"/>
  <c r="R138" i="11"/>
  <c r="S138" i="11"/>
  <c r="F139" i="11"/>
  <c r="H139" i="11"/>
  <c r="J139" i="11"/>
  <c r="L139" i="11"/>
  <c r="N139" i="11"/>
  <c r="P139" i="11"/>
  <c r="R139" i="11"/>
  <c r="S139" i="11"/>
  <c r="F140" i="11"/>
  <c r="H140" i="11"/>
  <c r="J140" i="11"/>
  <c r="L140" i="11"/>
  <c r="N140" i="11"/>
  <c r="P140" i="11"/>
  <c r="R140" i="11"/>
  <c r="S140" i="11"/>
  <c r="F141" i="11"/>
  <c r="H141" i="11"/>
  <c r="J141" i="11"/>
  <c r="L141" i="11"/>
  <c r="N141" i="11"/>
  <c r="P141" i="11"/>
  <c r="R141" i="11"/>
  <c r="S141" i="11"/>
  <c r="F142" i="11"/>
  <c r="H142" i="11"/>
  <c r="J142" i="11"/>
  <c r="L142" i="11"/>
  <c r="N142" i="11"/>
  <c r="P142" i="11"/>
  <c r="R142" i="11"/>
  <c r="S142" i="11"/>
  <c r="F143" i="11"/>
  <c r="H143" i="11"/>
  <c r="J143" i="11"/>
  <c r="L143" i="11"/>
  <c r="N143" i="11"/>
  <c r="P143" i="11"/>
  <c r="R143" i="11"/>
  <c r="S143" i="11"/>
  <c r="F144" i="11"/>
  <c r="H144" i="11"/>
  <c r="J144" i="11"/>
  <c r="L144" i="11"/>
  <c r="N144" i="11"/>
  <c r="P144" i="11"/>
  <c r="R144" i="11"/>
  <c r="S144" i="11"/>
  <c r="F145" i="11"/>
  <c r="H145" i="11"/>
  <c r="J145" i="11"/>
  <c r="L145" i="11"/>
  <c r="N145" i="11"/>
  <c r="P145" i="11"/>
  <c r="R145" i="11"/>
  <c r="S145" i="11"/>
  <c r="F146" i="11"/>
  <c r="H146" i="11"/>
  <c r="J146" i="11"/>
  <c r="L146" i="11"/>
  <c r="N146" i="11"/>
  <c r="P146" i="11"/>
  <c r="R146" i="11"/>
  <c r="S146" i="11"/>
  <c r="F147" i="11"/>
  <c r="H147" i="11"/>
  <c r="J147" i="11"/>
  <c r="L147" i="11"/>
  <c r="N147" i="11"/>
  <c r="P147" i="11"/>
  <c r="R147" i="11"/>
  <c r="S147" i="11"/>
  <c r="F148" i="11"/>
  <c r="H148" i="11"/>
  <c r="J148" i="11"/>
  <c r="L148" i="11"/>
  <c r="N148" i="11"/>
  <c r="P148" i="11"/>
  <c r="R148" i="11"/>
  <c r="S148" i="11"/>
  <c r="F149" i="11"/>
  <c r="H149" i="11"/>
  <c r="J149" i="11"/>
  <c r="L149" i="11"/>
  <c r="N149" i="11"/>
  <c r="P149" i="11"/>
  <c r="R149" i="11"/>
  <c r="S149" i="11"/>
  <c r="F150" i="11"/>
  <c r="H150" i="11"/>
  <c r="J150" i="11"/>
  <c r="L150" i="11"/>
  <c r="N150" i="11"/>
  <c r="P150" i="11"/>
  <c r="R150" i="11"/>
  <c r="S150" i="11"/>
  <c r="F151" i="11"/>
  <c r="S151" i="11" s="1"/>
  <c r="H151" i="11"/>
  <c r="J151" i="11"/>
  <c r="L151" i="11"/>
  <c r="N151" i="11"/>
  <c r="P151" i="11"/>
  <c r="R151" i="11"/>
  <c r="F152" i="11"/>
  <c r="S152" i="11" s="1"/>
  <c r="H152" i="11"/>
  <c r="J152" i="11"/>
  <c r="L152" i="11"/>
  <c r="N152" i="11"/>
  <c r="P152" i="11"/>
  <c r="R152" i="11"/>
  <c r="F153" i="11"/>
  <c r="S153" i="11" s="1"/>
  <c r="H153" i="11"/>
  <c r="J153" i="11"/>
  <c r="L153" i="11"/>
  <c r="N153" i="11"/>
  <c r="P153" i="11"/>
  <c r="R153" i="11"/>
  <c r="F154" i="11"/>
  <c r="S154" i="11" s="1"/>
  <c r="H154" i="11"/>
  <c r="J154" i="11"/>
  <c r="L154" i="11"/>
  <c r="N154" i="11"/>
  <c r="P154" i="11"/>
  <c r="R154" i="11"/>
  <c r="F155" i="11"/>
  <c r="S155" i="11" s="1"/>
  <c r="H155" i="11"/>
  <c r="J155" i="11"/>
  <c r="L155" i="11"/>
  <c r="N155" i="11"/>
  <c r="P155" i="11"/>
  <c r="R155" i="11"/>
  <c r="F156" i="11"/>
  <c r="S156" i="11" s="1"/>
  <c r="H156" i="11"/>
  <c r="J156" i="11"/>
  <c r="L156" i="11"/>
  <c r="N156" i="11"/>
  <c r="P156" i="11"/>
  <c r="R156" i="11"/>
  <c r="F157" i="11"/>
  <c r="S157" i="11" s="1"/>
  <c r="H157" i="11"/>
  <c r="J157" i="11"/>
  <c r="L157" i="11"/>
  <c r="N157" i="11"/>
  <c r="P157" i="11"/>
  <c r="R157" i="11"/>
  <c r="F158" i="11"/>
  <c r="S158" i="11" s="1"/>
  <c r="H158" i="11"/>
  <c r="J158" i="11"/>
  <c r="L158" i="11"/>
  <c r="N158" i="11"/>
  <c r="P158" i="11"/>
  <c r="R158" i="11"/>
  <c r="F159" i="11"/>
  <c r="S159" i="11" s="1"/>
  <c r="H159" i="11"/>
  <c r="J159" i="11"/>
  <c r="L159" i="11"/>
  <c r="N159" i="11"/>
  <c r="P159" i="11"/>
  <c r="R159" i="11"/>
  <c r="F160" i="11"/>
  <c r="S160" i="11" s="1"/>
  <c r="H160" i="11"/>
  <c r="J160" i="11"/>
  <c r="L160" i="11"/>
  <c r="N160" i="11"/>
  <c r="P160" i="11"/>
  <c r="R160" i="11"/>
  <c r="F161" i="11"/>
  <c r="S161" i="11" s="1"/>
  <c r="H161" i="11"/>
  <c r="J161" i="11"/>
  <c r="L161" i="11"/>
  <c r="N161" i="11"/>
  <c r="P161" i="11"/>
  <c r="R161" i="11"/>
  <c r="D11" i="10"/>
  <c r="D12" i="10"/>
  <c r="J12" i="10" s="1"/>
  <c r="D13" i="10"/>
  <c r="D14" i="10"/>
  <c r="R14" i="10" s="1"/>
  <c r="D15" i="10"/>
  <c r="J15" i="10" s="1"/>
  <c r="D16" i="10"/>
  <c r="H16" i="10" s="1"/>
  <c r="D17" i="10"/>
  <c r="P17" i="10" s="1"/>
  <c r="D18" i="10"/>
  <c r="N18" i="10" s="1"/>
  <c r="D19" i="10"/>
  <c r="J19" i="10" s="1"/>
  <c r="D20" i="10"/>
  <c r="F20" i="10" s="1"/>
  <c r="D21" i="10"/>
  <c r="L21" i="10" s="1"/>
  <c r="D22" i="10"/>
  <c r="D23" i="10"/>
  <c r="L23" i="10" s="1"/>
  <c r="D24" i="10"/>
  <c r="D25" i="10"/>
  <c r="D26" i="10"/>
  <c r="D27" i="10"/>
  <c r="P27" i="10" s="1"/>
  <c r="D28" i="10"/>
  <c r="D29" i="10"/>
  <c r="R29" i="10" s="1"/>
  <c r="D30" i="10"/>
  <c r="R30" i="10" s="1"/>
  <c r="D31" i="10"/>
  <c r="H31" i="10" s="1"/>
  <c r="D32" i="10"/>
  <c r="H32" i="10" s="1"/>
  <c r="D33" i="10"/>
  <c r="R33" i="10" s="1"/>
  <c r="D34" i="10"/>
  <c r="L34" i="10" s="1"/>
  <c r="D35" i="10"/>
  <c r="P35" i="10" s="1"/>
  <c r="D36" i="10"/>
  <c r="L36" i="10" s="1"/>
  <c r="D37" i="10"/>
  <c r="J37" i="10" s="1"/>
  <c r="D38" i="10"/>
  <c r="P38" i="10" s="1"/>
  <c r="D39" i="10"/>
  <c r="P39" i="10" s="1"/>
  <c r="D40" i="10"/>
  <c r="F40" i="10" s="1"/>
  <c r="D41" i="10"/>
  <c r="D42" i="10"/>
  <c r="D43" i="10"/>
  <c r="F43" i="10" s="1"/>
  <c r="D44" i="10"/>
  <c r="D45" i="10"/>
  <c r="H45" i="10" s="1"/>
  <c r="D46" i="10"/>
  <c r="J46" i="10" s="1"/>
  <c r="D47" i="10"/>
  <c r="D48" i="10"/>
  <c r="N48" i="10" s="1"/>
  <c r="D49" i="10"/>
  <c r="P49" i="10" s="1"/>
  <c r="D50" i="10"/>
  <c r="N50" i="10" s="1"/>
  <c r="D51" i="10"/>
  <c r="H51" i="10" s="1"/>
  <c r="D52" i="10"/>
  <c r="P52" i="10" s="1"/>
  <c r="D53" i="10"/>
  <c r="F53" i="10" s="1"/>
  <c r="D54" i="10"/>
  <c r="H54" i="10" s="1"/>
  <c r="D55" i="10"/>
  <c r="P55" i="10" s="1"/>
  <c r="D56" i="10"/>
  <c r="F56" i="10" s="1"/>
  <c r="D57" i="10"/>
  <c r="F57" i="10" s="1"/>
  <c r="D58" i="10"/>
  <c r="D59" i="10"/>
  <c r="D60" i="10"/>
  <c r="P60" i="10" s="1"/>
  <c r="D61" i="10"/>
  <c r="D62" i="10"/>
  <c r="D63" i="10"/>
  <c r="D64" i="10"/>
  <c r="R64" i="10" s="1"/>
  <c r="D65" i="10"/>
  <c r="F65" i="10" s="1"/>
  <c r="D66" i="10"/>
  <c r="D67" i="10"/>
  <c r="F67" i="10" s="1"/>
  <c r="D68" i="10"/>
  <c r="J68" i="10" s="1"/>
  <c r="D69" i="10"/>
  <c r="L69" i="10" s="1"/>
  <c r="D70" i="10"/>
  <c r="F70" i="10" s="1"/>
  <c r="D71" i="10"/>
  <c r="J71" i="10" s="1"/>
  <c r="D72" i="10"/>
  <c r="D73" i="10"/>
  <c r="R73" i="10" s="1"/>
  <c r="D74" i="10"/>
  <c r="N74" i="10" s="1"/>
  <c r="D75" i="10"/>
  <c r="P75" i="10" s="1"/>
  <c r="D76" i="10"/>
  <c r="P76" i="10" s="1"/>
  <c r="D77" i="10"/>
  <c r="F77" i="10" s="1"/>
  <c r="D78" i="10"/>
  <c r="R78" i="10" s="1"/>
  <c r="D79" i="10"/>
  <c r="R79" i="10" s="1"/>
  <c r="D80" i="10"/>
  <c r="R80" i="10" s="1"/>
  <c r="D81" i="10"/>
  <c r="H81" i="10" s="1"/>
  <c r="D82" i="10"/>
  <c r="F82" i="10" s="1"/>
  <c r="D83" i="10"/>
  <c r="D84" i="10"/>
  <c r="H84" i="10" s="1"/>
  <c r="D85" i="10"/>
  <c r="F85" i="10" s="1"/>
  <c r="D86" i="10"/>
  <c r="F86" i="10" s="1"/>
  <c r="D87" i="10"/>
  <c r="D88" i="10"/>
  <c r="R88" i="10" s="1"/>
  <c r="D89" i="10"/>
  <c r="R89" i="10" s="1"/>
  <c r="D90" i="10"/>
  <c r="N90" i="10" s="1"/>
  <c r="D91" i="10"/>
  <c r="D92" i="10"/>
  <c r="N92" i="10" s="1"/>
  <c r="D93" i="10"/>
  <c r="N93" i="10" s="1"/>
  <c r="D94" i="10"/>
  <c r="D95" i="10"/>
  <c r="D96" i="10"/>
  <c r="R96" i="10" s="1"/>
  <c r="D97" i="10"/>
  <c r="H97" i="10" s="1"/>
  <c r="D98" i="10"/>
  <c r="P98" i="10" s="1"/>
  <c r="D99" i="10"/>
  <c r="L99" i="10" s="1"/>
  <c r="D100" i="10"/>
  <c r="F100" i="10" s="1"/>
  <c r="D101" i="10"/>
  <c r="L101" i="10" s="1"/>
  <c r="D102" i="10"/>
  <c r="J102" i="10" s="1"/>
  <c r="D103" i="10"/>
  <c r="D104" i="10"/>
  <c r="H104" i="10" s="1"/>
  <c r="D105" i="10"/>
  <c r="H105" i="10" s="1"/>
  <c r="D106" i="10"/>
  <c r="F106" i="10" s="1"/>
  <c r="D107" i="10"/>
  <c r="D108" i="10"/>
  <c r="L108" i="10" s="1"/>
  <c r="D109" i="10"/>
  <c r="N109" i="10" s="1"/>
  <c r="D110" i="10"/>
  <c r="P110" i="10" s="1"/>
  <c r="D111" i="10"/>
  <c r="H111" i="10" s="1"/>
  <c r="D112" i="10"/>
  <c r="N112" i="10" s="1"/>
  <c r="D113" i="10"/>
  <c r="D114" i="10"/>
  <c r="F114" i="10" s="1"/>
  <c r="D115" i="10"/>
  <c r="L115" i="10" s="1"/>
  <c r="D116" i="10"/>
  <c r="D117" i="10"/>
  <c r="D118" i="10"/>
  <c r="J118" i="10" s="1"/>
  <c r="D119" i="10"/>
  <c r="D120" i="10"/>
  <c r="L120" i="10" s="1"/>
  <c r="D121" i="10"/>
  <c r="H121" i="10" s="1"/>
  <c r="D122" i="10"/>
  <c r="P122" i="10" s="1"/>
  <c r="D123" i="10"/>
  <c r="D124" i="10"/>
  <c r="H124" i="10" s="1"/>
  <c r="D125" i="10"/>
  <c r="P125" i="10" s="1"/>
  <c r="D126" i="10"/>
  <c r="D127" i="10"/>
  <c r="J127" i="10" s="1"/>
  <c r="D128" i="10"/>
  <c r="F128" i="10" s="1"/>
  <c r="D129" i="10"/>
  <c r="H129" i="10" s="1"/>
  <c r="D130" i="10"/>
  <c r="R130" i="10" s="1"/>
  <c r="D131" i="10"/>
  <c r="P131" i="10" s="1"/>
  <c r="D132" i="10"/>
  <c r="P132" i="10" s="1"/>
  <c r="D133" i="10"/>
  <c r="D134" i="10"/>
  <c r="R134" i="10" s="1"/>
  <c r="D135" i="10"/>
  <c r="N135" i="10" s="1"/>
  <c r="D136" i="10"/>
  <c r="H136" i="10" s="1"/>
  <c r="D137" i="10"/>
  <c r="D138" i="10"/>
  <c r="R138" i="10" s="1"/>
  <c r="D139" i="10"/>
  <c r="F139" i="10" s="1"/>
  <c r="D140" i="10"/>
  <c r="R140" i="10" s="1"/>
  <c r="D141" i="10"/>
  <c r="D142" i="10"/>
  <c r="J142" i="10" s="1"/>
  <c r="D143" i="10"/>
  <c r="D144" i="10"/>
  <c r="D145" i="10"/>
  <c r="D146" i="10"/>
  <c r="L146" i="10" s="1"/>
  <c r="D147" i="10"/>
  <c r="L147" i="10" s="1"/>
  <c r="D148" i="10"/>
  <c r="L148" i="10" s="1"/>
  <c r="D149" i="10"/>
  <c r="F149" i="10" s="1"/>
  <c r="D150" i="10"/>
  <c r="R150" i="10" s="1"/>
  <c r="D151" i="10"/>
  <c r="H151" i="10" s="1"/>
  <c r="D152" i="10"/>
  <c r="L152" i="10" s="1"/>
  <c r="D153" i="10"/>
  <c r="D154" i="10"/>
  <c r="H154" i="10" s="1"/>
  <c r="D155" i="10"/>
  <c r="D156" i="10"/>
  <c r="D157" i="10"/>
  <c r="P157" i="10" s="1"/>
  <c r="D158" i="10"/>
  <c r="D159" i="10"/>
  <c r="J159" i="10" s="1"/>
  <c r="D160" i="10"/>
  <c r="R160" i="10" s="1"/>
  <c r="D161" i="10"/>
  <c r="R161" i="10" s="1"/>
  <c r="D19" i="26"/>
  <c r="D19" i="25"/>
  <c r="D20" i="25"/>
  <c r="D12" i="25"/>
  <c r="P12" i="25" s="1"/>
  <c r="D16" i="25"/>
  <c r="H16" i="25" s="1"/>
  <c r="D14" i="25"/>
  <c r="N14" i="25" s="1"/>
  <c r="D17" i="25"/>
  <c r="F17" i="25" s="1"/>
  <c r="D18" i="25"/>
  <c r="P18" i="25" s="1"/>
  <c r="D11" i="25"/>
  <c r="D13" i="25"/>
  <c r="L13" i="25" s="1"/>
  <c r="D15" i="25"/>
  <c r="N15" i="25" s="1"/>
  <c r="D18" i="23"/>
  <c r="L18" i="23" s="1"/>
  <c r="D16" i="23"/>
  <c r="P16" i="23" s="1"/>
  <c r="D20" i="23"/>
  <c r="D19" i="23"/>
  <c r="J19" i="23" s="1"/>
  <c r="D17" i="23"/>
  <c r="L17" i="23" s="1"/>
  <c r="D14" i="22"/>
  <c r="N14" i="22" s="1"/>
  <c r="D12" i="22"/>
  <c r="D18" i="22"/>
  <c r="P18" i="22" s="1"/>
  <c r="D13" i="22"/>
  <c r="H13" i="22" s="1"/>
  <c r="D11" i="22"/>
  <c r="P11" i="22" s="1"/>
  <c r="D17" i="22"/>
  <c r="F17" i="22" s="1"/>
  <c r="D20" i="22"/>
  <c r="J20" i="22" s="1"/>
  <c r="D15" i="22"/>
  <c r="J15" i="22" s="1"/>
  <c r="D19" i="22"/>
  <c r="F19" i="22" s="1"/>
  <c r="D16" i="22"/>
  <c r="D14" i="21"/>
  <c r="L14" i="21" s="1"/>
  <c r="D12" i="21"/>
  <c r="F12" i="21" s="1"/>
  <c r="D18" i="21"/>
  <c r="D13" i="21"/>
  <c r="L13" i="21" s="1"/>
  <c r="D11" i="21"/>
  <c r="P11" i="21" s="1"/>
  <c r="D17" i="21"/>
  <c r="D15" i="21"/>
  <c r="J15" i="21" s="1"/>
  <c r="D16" i="21"/>
  <c r="J16" i="21" s="1"/>
  <c r="D19" i="21"/>
  <c r="F19" i="21" s="1"/>
  <c r="D20" i="21"/>
  <c r="D19" i="18"/>
  <c r="D13" i="18"/>
  <c r="D14" i="18"/>
  <c r="F14" i="18" s="1"/>
  <c r="D11" i="18"/>
  <c r="J11" i="18" s="1"/>
  <c r="D12" i="18"/>
  <c r="J12" i="18" s="1"/>
  <c r="D20" i="18"/>
  <c r="D16" i="18"/>
  <c r="P16" i="18" s="1"/>
  <c r="D18" i="18"/>
  <c r="F18" i="18" s="1"/>
  <c r="D17" i="18"/>
  <c r="D15" i="18"/>
  <c r="F15" i="18" s="1"/>
  <c r="D11" i="17"/>
  <c r="D20" i="17"/>
  <c r="J20" i="17" s="1"/>
  <c r="D13" i="17"/>
  <c r="N13" i="17" s="1"/>
  <c r="D18" i="17"/>
  <c r="H18" i="17" s="1"/>
  <c r="D14" i="17"/>
  <c r="L14" i="17" s="1"/>
  <c r="D17" i="17"/>
  <c r="D16" i="17"/>
  <c r="F16" i="17" s="1"/>
  <c r="D12" i="17"/>
  <c r="H12" i="17" s="1"/>
  <c r="D15" i="17"/>
  <c r="F15" i="17" s="1"/>
  <c r="D19" i="17"/>
  <c r="L19" i="17" s="1"/>
  <c r="D19" i="16"/>
  <c r="H19" i="16" s="1"/>
  <c r="D18" i="16"/>
  <c r="J18" i="16" s="1"/>
  <c r="D16" i="16"/>
  <c r="J16" i="16" s="1"/>
  <c r="D17" i="16"/>
  <c r="H17" i="16" s="1"/>
  <c r="D15" i="16"/>
  <c r="D14" i="16"/>
  <c r="L14" i="16" s="1"/>
  <c r="D11" i="16"/>
  <c r="R11" i="16" s="1"/>
  <c r="D12" i="16"/>
  <c r="H12" i="16" s="1"/>
  <c r="D13" i="16"/>
  <c r="H13" i="16" s="1"/>
  <c r="D20" i="16"/>
  <c r="D20" i="13"/>
  <c r="J20" i="13" s="1"/>
  <c r="D11" i="13"/>
  <c r="P11" i="13" s="1"/>
  <c r="D16" i="13"/>
  <c r="F16" i="13" s="1"/>
  <c r="D17" i="13"/>
  <c r="D13" i="13"/>
  <c r="N13" i="13" s="1"/>
  <c r="D15" i="13"/>
  <c r="P15" i="13" s="1"/>
  <c r="D12" i="13"/>
  <c r="D18" i="13"/>
  <c r="D14" i="13"/>
  <c r="H14" i="13" s="1"/>
  <c r="D19" i="13"/>
  <c r="N19" i="13" s="1"/>
  <c r="D19" i="12"/>
  <c r="P19" i="12" s="1"/>
  <c r="D17" i="12"/>
  <c r="P17" i="12" s="1"/>
  <c r="D18" i="12"/>
  <c r="P18" i="12" s="1"/>
  <c r="D15" i="12"/>
  <c r="D16" i="12"/>
  <c r="R16" i="12" s="1"/>
  <c r="D11" i="12"/>
  <c r="F11" i="12" s="1"/>
  <c r="D12" i="12"/>
  <c r="D20" i="12"/>
  <c r="H20" i="12" s="1"/>
  <c r="S11" i="23"/>
  <c r="S15" i="49"/>
  <c r="S18" i="53"/>
  <c r="S14" i="53"/>
  <c r="S14" i="35"/>
  <c r="S17" i="49"/>
  <c r="S13" i="47"/>
  <c r="S12" i="49"/>
  <c r="S12" i="47"/>
  <c r="S19" i="49"/>
  <c r="S15" i="47"/>
  <c r="S17" i="47"/>
  <c r="S18" i="43"/>
  <c r="S20" i="49"/>
  <c r="S14" i="47"/>
  <c r="S16" i="49"/>
  <c r="S18" i="49"/>
  <c r="S18" i="47"/>
  <c r="S11" i="49"/>
  <c r="S17" i="53"/>
  <c r="S11" i="35"/>
  <c r="S16" i="47"/>
  <c r="S11" i="53"/>
  <c r="S14" i="49"/>
  <c r="S22" i="49"/>
  <c r="S13" i="35"/>
  <c r="S13" i="49"/>
  <c r="S16" i="35"/>
  <c r="S12" i="35"/>
  <c r="S17" i="35"/>
  <c r="S21" i="49"/>
  <c r="S15" i="35"/>
  <c r="S12" i="41"/>
  <c r="S20" i="53"/>
  <c r="S16" i="53"/>
  <c r="S19" i="53"/>
  <c r="S12" i="53"/>
  <c r="S13" i="53"/>
  <c r="S15" i="53"/>
  <c r="T12" i="69" l="1"/>
  <c r="T15" i="69"/>
  <c r="T20" i="69"/>
  <c r="S21" i="69"/>
  <c r="T16" i="69"/>
  <c r="T18" i="69"/>
  <c r="T13" i="69"/>
  <c r="T17" i="69"/>
  <c r="T11" i="69"/>
  <c r="T14" i="69"/>
  <c r="T19" i="69"/>
  <c r="T12" i="68"/>
  <c r="T18" i="67"/>
  <c r="S21" i="68"/>
  <c r="T11" i="68"/>
  <c r="T20" i="68"/>
  <c r="T12" i="65"/>
  <c r="T16" i="67"/>
  <c r="T15" i="67"/>
  <c r="T13" i="67"/>
  <c r="T12" i="67"/>
  <c r="S21" i="67"/>
  <c r="T20" i="67"/>
  <c r="T12" i="64"/>
  <c r="T17" i="67"/>
  <c r="T11" i="67"/>
  <c r="T14" i="67"/>
  <c r="T15" i="65"/>
  <c r="T19" i="67"/>
  <c r="T12" i="66"/>
  <c r="S21" i="65"/>
  <c r="S21" i="66"/>
  <c r="T20" i="66"/>
  <c r="T11" i="66"/>
  <c r="T20" i="65"/>
  <c r="T16" i="65"/>
  <c r="T19" i="65"/>
  <c r="T13" i="65"/>
  <c r="T17" i="65"/>
  <c r="T11" i="65"/>
  <c r="T14" i="65"/>
  <c r="T18" i="65"/>
  <c r="T20" i="64"/>
  <c r="S21" i="64"/>
  <c r="T11" i="64"/>
  <c r="S21" i="61"/>
  <c r="T12" i="63"/>
  <c r="T16" i="61"/>
  <c r="S21" i="63"/>
  <c r="T11" i="63"/>
  <c r="T13" i="63"/>
  <c r="T15" i="63"/>
  <c r="T17" i="63"/>
  <c r="T19" i="63"/>
  <c r="T20" i="61"/>
  <c r="T14" i="63"/>
  <c r="T16" i="63"/>
  <c r="T18" i="63"/>
  <c r="T20" i="63"/>
  <c r="T12" i="62"/>
  <c r="T12" i="61"/>
  <c r="T15" i="61"/>
  <c r="S21" i="62"/>
  <c r="T11" i="62"/>
  <c r="T20" i="62"/>
  <c r="T18" i="61"/>
  <c r="T19" i="61"/>
  <c r="T13" i="61"/>
  <c r="T17" i="61"/>
  <c r="T11" i="61"/>
  <c r="T14" i="61"/>
  <c r="T12" i="60"/>
  <c r="T12" i="58"/>
  <c r="S21" i="60"/>
  <c r="T11" i="60"/>
  <c r="T20" i="60"/>
  <c r="T13" i="58"/>
  <c r="T18" i="58"/>
  <c r="S25" i="58"/>
  <c r="T20" i="58"/>
  <c r="T19" i="58"/>
  <c r="T16" i="58"/>
  <c r="T15" i="58"/>
  <c r="T14" i="58"/>
  <c r="T11" i="58"/>
  <c r="T17" i="58"/>
  <c r="L12" i="12"/>
  <c r="F12" i="12"/>
  <c r="S17" i="56"/>
  <c r="S18" i="56"/>
  <c r="S23" i="57"/>
  <c r="S25" i="57"/>
  <c r="S24" i="57"/>
  <c r="S15" i="56"/>
  <c r="S12" i="56"/>
  <c r="S14" i="56"/>
  <c r="P18" i="35"/>
  <c r="F18" i="35"/>
  <c r="F20" i="35"/>
  <c r="H18" i="35"/>
  <c r="N20" i="35"/>
  <c r="N18" i="35"/>
  <c r="F19" i="35"/>
  <c r="N19" i="35"/>
  <c r="H20" i="35"/>
  <c r="J18" i="35"/>
  <c r="R18" i="35"/>
  <c r="J19" i="35"/>
  <c r="R19" i="35"/>
  <c r="J20" i="35"/>
  <c r="R20" i="35"/>
  <c r="H19" i="35"/>
  <c r="P19" i="35"/>
  <c r="P20" i="35"/>
  <c r="N20" i="29"/>
  <c r="P19" i="29"/>
  <c r="L20" i="29"/>
  <c r="L19" i="29"/>
  <c r="F20" i="29"/>
  <c r="J19" i="29"/>
  <c r="R20" i="29"/>
  <c r="J20" i="29"/>
  <c r="R19" i="29"/>
  <c r="H19" i="29"/>
  <c r="P20" i="29"/>
  <c r="H11" i="54"/>
  <c r="H18" i="54"/>
  <c r="R11" i="55"/>
  <c r="N19" i="29"/>
  <c r="P11" i="54"/>
  <c r="N14" i="54"/>
  <c r="J16" i="54"/>
  <c r="P18" i="54"/>
  <c r="P23" i="54"/>
  <c r="F11" i="54"/>
  <c r="P15" i="54"/>
  <c r="H11" i="55"/>
  <c r="H17" i="54"/>
  <c r="J14" i="55"/>
  <c r="R17" i="55"/>
  <c r="P17" i="54"/>
  <c r="N16" i="54"/>
  <c r="H23" i="54"/>
  <c r="J11" i="55"/>
  <c r="R13" i="55"/>
  <c r="J18" i="55"/>
  <c r="P15" i="55"/>
  <c r="F12" i="54"/>
  <c r="F13" i="54"/>
  <c r="R15" i="54"/>
  <c r="N21" i="54"/>
  <c r="N14" i="55"/>
  <c r="F15" i="55"/>
  <c r="N18" i="55"/>
  <c r="F19" i="55"/>
  <c r="P19" i="55"/>
  <c r="J12" i="54"/>
  <c r="H13" i="54"/>
  <c r="F14" i="54"/>
  <c r="F15" i="54"/>
  <c r="R17" i="54"/>
  <c r="N11" i="55"/>
  <c r="F14" i="55"/>
  <c r="P14" i="55"/>
  <c r="H15" i="55"/>
  <c r="F18" i="55"/>
  <c r="P18" i="55"/>
  <c r="H19" i="55"/>
  <c r="J20" i="55"/>
  <c r="R13" i="54"/>
  <c r="R11" i="54"/>
  <c r="N12" i="54"/>
  <c r="P13" i="54"/>
  <c r="J14" i="54"/>
  <c r="H15" i="54"/>
  <c r="F16" i="54"/>
  <c r="F17" i="54"/>
  <c r="N19" i="54"/>
  <c r="F11" i="55"/>
  <c r="P11" i="55"/>
  <c r="J13" i="55"/>
  <c r="H14" i="55"/>
  <c r="R14" i="55"/>
  <c r="N15" i="55"/>
  <c r="J17" i="55"/>
  <c r="H18" i="55"/>
  <c r="R18" i="55"/>
  <c r="N19" i="55"/>
  <c r="R20" i="55"/>
  <c r="R19" i="54"/>
  <c r="R21" i="54"/>
  <c r="F12" i="55"/>
  <c r="N12" i="55"/>
  <c r="L13" i="55"/>
  <c r="F16" i="55"/>
  <c r="N16" i="55"/>
  <c r="L17" i="55"/>
  <c r="L20" i="55"/>
  <c r="L12" i="55"/>
  <c r="J11" i="54"/>
  <c r="R12" i="54"/>
  <c r="J13" i="54"/>
  <c r="R14" i="54"/>
  <c r="J15" i="54"/>
  <c r="R16" i="54"/>
  <c r="J17" i="54"/>
  <c r="F19" i="54"/>
  <c r="F21" i="54"/>
  <c r="H12" i="55"/>
  <c r="P12" i="55"/>
  <c r="F13" i="55"/>
  <c r="N13" i="55"/>
  <c r="J15" i="55"/>
  <c r="R15" i="55"/>
  <c r="H16" i="55"/>
  <c r="P16" i="55"/>
  <c r="F17" i="55"/>
  <c r="N17" i="55"/>
  <c r="J19" i="55"/>
  <c r="R19" i="55"/>
  <c r="F20" i="55"/>
  <c r="N20" i="55"/>
  <c r="L16" i="55"/>
  <c r="N11" i="54"/>
  <c r="N13" i="54"/>
  <c r="N15" i="54"/>
  <c r="N17" i="54"/>
  <c r="J19" i="54"/>
  <c r="J21" i="54"/>
  <c r="J12" i="55"/>
  <c r="H13" i="55"/>
  <c r="J16" i="55"/>
  <c r="H17" i="55"/>
  <c r="H20" i="55"/>
  <c r="L22" i="54"/>
  <c r="H12" i="54"/>
  <c r="P12" i="54"/>
  <c r="H14" i="54"/>
  <c r="P14" i="54"/>
  <c r="H16" i="54"/>
  <c r="P16" i="54"/>
  <c r="J18" i="54"/>
  <c r="R18" i="54"/>
  <c r="H19" i="54"/>
  <c r="P19" i="54"/>
  <c r="F20" i="54"/>
  <c r="N20" i="54"/>
  <c r="H21" i="54"/>
  <c r="P21" i="54"/>
  <c r="F22" i="54"/>
  <c r="N22" i="54"/>
  <c r="J23" i="54"/>
  <c r="R23" i="54"/>
  <c r="L20" i="54"/>
  <c r="L18" i="54"/>
  <c r="H20" i="54"/>
  <c r="P20" i="54"/>
  <c r="H22" i="54"/>
  <c r="P22" i="54"/>
  <c r="L23" i="54"/>
  <c r="F18" i="54"/>
  <c r="J20" i="54"/>
  <c r="J22" i="54"/>
  <c r="F23" i="54"/>
  <c r="N160" i="10"/>
  <c r="P11" i="45"/>
  <c r="R16" i="45"/>
  <c r="F24" i="34"/>
  <c r="N32" i="10"/>
  <c r="F11" i="31"/>
  <c r="H11" i="34"/>
  <c r="P48" i="10"/>
  <c r="R17" i="28"/>
  <c r="P11" i="31"/>
  <c r="F20" i="24"/>
  <c r="H20" i="24"/>
  <c r="P16" i="45"/>
  <c r="R14" i="28"/>
  <c r="P92" i="10"/>
  <c r="J13" i="31"/>
  <c r="N24" i="52"/>
  <c r="R13" i="12"/>
  <c r="R124" i="10"/>
  <c r="J17" i="24"/>
  <c r="R20" i="24"/>
  <c r="P68" i="10"/>
  <c r="P124" i="10"/>
  <c r="F13" i="24"/>
  <c r="R16" i="23"/>
  <c r="N16" i="23"/>
  <c r="H16" i="45"/>
  <c r="H11" i="45"/>
  <c r="N11" i="34"/>
  <c r="R11" i="34"/>
  <c r="F14" i="28"/>
  <c r="P36" i="10"/>
  <c r="P56" i="10"/>
  <c r="N104" i="10"/>
  <c r="J136" i="10"/>
  <c r="J160" i="10"/>
  <c r="L13" i="24"/>
  <c r="L11" i="45"/>
  <c r="F17" i="31"/>
  <c r="N24" i="34"/>
  <c r="H24" i="34"/>
  <c r="H13" i="24"/>
  <c r="F24" i="52"/>
  <c r="L11" i="34"/>
  <c r="P17" i="24"/>
  <c r="N84" i="10"/>
  <c r="N17" i="24"/>
  <c r="J20" i="24"/>
  <c r="L20" i="24"/>
  <c r="F11" i="34"/>
  <c r="L16" i="10"/>
  <c r="J108" i="10"/>
  <c r="J14" i="25"/>
  <c r="R11" i="45"/>
  <c r="L24" i="52"/>
  <c r="J24" i="52"/>
  <c r="P24" i="34"/>
  <c r="F21" i="29"/>
  <c r="L17" i="24"/>
  <c r="F48" i="10"/>
  <c r="N13" i="12"/>
  <c r="F17" i="24"/>
  <c r="F16" i="23"/>
  <c r="N16" i="45"/>
  <c r="N11" i="45"/>
  <c r="H21" i="29"/>
  <c r="L16" i="28"/>
  <c r="R36" i="10"/>
  <c r="J56" i="10"/>
  <c r="N148" i="10"/>
  <c r="P13" i="24"/>
  <c r="N13" i="31"/>
  <c r="H17" i="28"/>
  <c r="J13" i="24"/>
  <c r="J11" i="34"/>
  <c r="R17" i="24"/>
  <c r="F13" i="12"/>
  <c r="F16" i="45"/>
  <c r="F11" i="45"/>
  <c r="L21" i="29"/>
  <c r="R16" i="28"/>
  <c r="P16" i="10"/>
  <c r="H40" i="10"/>
  <c r="F76" i="10"/>
  <c r="L112" i="10"/>
  <c r="H152" i="10"/>
  <c r="L16" i="45"/>
  <c r="F13" i="31"/>
  <c r="J14" i="28"/>
  <c r="R24" i="52"/>
  <c r="R24" i="34"/>
  <c r="J17" i="31"/>
  <c r="N13" i="24"/>
  <c r="H24" i="52"/>
  <c r="L24" i="34"/>
  <c r="L13" i="12"/>
  <c r="P20" i="24"/>
  <c r="P13" i="12"/>
  <c r="J13" i="12"/>
  <c r="N12" i="21"/>
  <c r="F20" i="22"/>
  <c r="L12" i="21"/>
  <c r="R18" i="22"/>
  <c r="F18" i="22"/>
  <c r="H11" i="21"/>
  <c r="L13" i="33"/>
  <c r="J18" i="22"/>
  <c r="N11" i="21"/>
  <c r="N21" i="29"/>
  <c r="H14" i="28"/>
  <c r="J16" i="28"/>
  <c r="F16" i="10"/>
  <c r="N16" i="10"/>
  <c r="J36" i="10"/>
  <c r="H56" i="10"/>
  <c r="R92" i="10"/>
  <c r="N108" i="10"/>
  <c r="F120" i="10"/>
  <c r="R136" i="10"/>
  <c r="N17" i="31"/>
  <c r="P17" i="28"/>
  <c r="F13" i="33"/>
  <c r="H13" i="33"/>
  <c r="J11" i="31"/>
  <c r="P13" i="33"/>
  <c r="P21" i="29"/>
  <c r="N36" i="10"/>
  <c r="F84" i="10"/>
  <c r="R60" i="10"/>
  <c r="N13" i="33"/>
  <c r="L11" i="21"/>
  <c r="J12" i="21"/>
  <c r="J21" i="29"/>
  <c r="L14" i="28"/>
  <c r="H16" i="28"/>
  <c r="N40" i="10"/>
  <c r="N76" i="10"/>
  <c r="H92" i="10"/>
  <c r="P108" i="10"/>
  <c r="F124" i="10"/>
  <c r="N11" i="31"/>
  <c r="P14" i="28"/>
  <c r="R13" i="33"/>
  <c r="L17" i="28"/>
  <c r="H68" i="10"/>
  <c r="N20" i="10"/>
  <c r="L11" i="31"/>
  <c r="R18" i="31"/>
  <c r="L54" i="10"/>
  <c r="P14" i="12"/>
  <c r="J17" i="16"/>
  <c r="F20" i="26"/>
  <c r="R14" i="24"/>
  <c r="H19" i="13"/>
  <c r="J14" i="18"/>
  <c r="L118" i="10"/>
  <c r="R19" i="12"/>
  <c r="H16" i="13"/>
  <c r="L20" i="34"/>
  <c r="J12" i="24"/>
  <c r="H13" i="45"/>
  <c r="H13" i="28"/>
  <c r="N49" i="10"/>
  <c r="L12" i="28"/>
  <c r="J149" i="10"/>
  <c r="L14" i="18"/>
  <c r="P14" i="18"/>
  <c r="F16" i="18"/>
  <c r="F20" i="17"/>
  <c r="N16" i="18"/>
  <c r="L17" i="16"/>
  <c r="N20" i="17"/>
  <c r="F157" i="10"/>
  <c r="P13" i="25"/>
  <c r="N19" i="21"/>
  <c r="H21" i="10"/>
  <c r="N21" i="10"/>
  <c r="R109" i="10"/>
  <c r="P105" i="10"/>
  <c r="P81" i="10"/>
  <c r="H16" i="24"/>
  <c r="P129" i="10"/>
  <c r="N29" i="10"/>
  <c r="R16" i="32"/>
  <c r="H157" i="10"/>
  <c r="N157" i="10"/>
  <c r="J157" i="10"/>
  <c r="R157" i="10"/>
  <c r="P113" i="10"/>
  <c r="F113" i="10"/>
  <c r="H53" i="10"/>
  <c r="N53" i="10"/>
  <c r="P53" i="10"/>
  <c r="R53" i="10"/>
  <c r="J53" i="10"/>
  <c r="N41" i="10"/>
  <c r="H41" i="10"/>
  <c r="L41" i="10"/>
  <c r="J41" i="10"/>
  <c r="P41" i="10"/>
  <c r="R14" i="33"/>
  <c r="P14" i="33"/>
  <c r="F14" i="33"/>
  <c r="L14" i="33"/>
  <c r="N14" i="33"/>
  <c r="H14" i="33"/>
  <c r="J14" i="33"/>
  <c r="R18" i="33"/>
  <c r="P18" i="33"/>
  <c r="L15" i="45"/>
  <c r="J15" i="45"/>
  <c r="H13" i="52"/>
  <c r="J13" i="52"/>
  <c r="P13" i="52"/>
  <c r="F13" i="52"/>
  <c r="N13" i="52"/>
  <c r="N12" i="48"/>
  <c r="F12" i="48"/>
  <c r="H18" i="24"/>
  <c r="P18" i="24"/>
  <c r="R18" i="24"/>
  <c r="J18" i="24"/>
  <c r="F18" i="24"/>
  <c r="J16" i="24"/>
  <c r="J29" i="10"/>
  <c r="F49" i="10"/>
  <c r="J19" i="31"/>
  <c r="P15" i="12"/>
  <c r="F15" i="12"/>
  <c r="J13" i="16"/>
  <c r="F13" i="16"/>
  <c r="L13" i="16"/>
  <c r="P13" i="16"/>
  <c r="N13" i="16"/>
  <c r="L15" i="16"/>
  <c r="R15" i="16"/>
  <c r="P15" i="16"/>
  <c r="J15" i="16"/>
  <c r="L19" i="18"/>
  <c r="J19" i="18"/>
  <c r="P19" i="18"/>
  <c r="J16" i="23"/>
  <c r="L16" i="23"/>
  <c r="H16" i="23"/>
  <c r="P14" i="25"/>
  <c r="R14" i="25"/>
  <c r="H14" i="25"/>
  <c r="F14" i="25"/>
  <c r="L14" i="25"/>
  <c r="H160" i="10"/>
  <c r="L160" i="10"/>
  <c r="N156" i="10"/>
  <c r="P156" i="10"/>
  <c r="R156" i="10"/>
  <c r="J152" i="10"/>
  <c r="F152" i="10"/>
  <c r="R148" i="10"/>
  <c r="J148" i="10"/>
  <c r="H144" i="10"/>
  <c r="F144" i="10"/>
  <c r="R20" i="16"/>
  <c r="J20" i="16"/>
  <c r="H19" i="21"/>
  <c r="L19" i="21"/>
  <c r="R19" i="21"/>
  <c r="P19" i="21"/>
  <c r="J20" i="25"/>
  <c r="L20" i="25"/>
  <c r="P153" i="10"/>
  <c r="N153" i="10"/>
  <c r="L153" i="10"/>
  <c r="R153" i="10"/>
  <c r="N137" i="10"/>
  <c r="H137" i="10"/>
  <c r="P89" i="10"/>
  <c r="L89" i="10"/>
  <c r="H57" i="10"/>
  <c r="L57" i="10"/>
  <c r="P57" i="10"/>
  <c r="N57" i="10"/>
  <c r="J45" i="10"/>
  <c r="F45" i="10"/>
  <c r="P45" i="10"/>
  <c r="N45" i="10"/>
  <c r="L45" i="10"/>
  <c r="H33" i="10"/>
  <c r="P33" i="10"/>
  <c r="L33" i="10"/>
  <c r="N33" i="10"/>
  <c r="J25" i="10"/>
  <c r="H25" i="10"/>
  <c r="F25" i="10"/>
  <c r="F13" i="10"/>
  <c r="L13" i="10"/>
  <c r="H12" i="28"/>
  <c r="F12" i="28"/>
  <c r="L17" i="34"/>
  <c r="J17" i="34"/>
  <c r="H17" i="34"/>
  <c r="F17" i="45"/>
  <c r="R17" i="45"/>
  <c r="H17" i="45"/>
  <c r="H14" i="12"/>
  <c r="F14" i="12"/>
  <c r="J14" i="12"/>
  <c r="N14" i="12"/>
  <c r="R14" i="12"/>
  <c r="N16" i="24"/>
  <c r="R20" i="26"/>
  <c r="N105" i="10"/>
  <c r="H125" i="10"/>
  <c r="F153" i="10"/>
  <c r="N161" i="10"/>
  <c r="J33" i="10"/>
  <c r="H49" i="10"/>
  <c r="J137" i="10"/>
  <c r="L161" i="10"/>
  <c r="F125" i="10"/>
  <c r="P12" i="12"/>
  <c r="H19" i="12"/>
  <c r="R16" i="24"/>
  <c r="P12" i="48"/>
  <c r="F41" i="10"/>
  <c r="R85" i="10"/>
  <c r="J153" i="10"/>
  <c r="N19" i="24"/>
  <c r="R13" i="52"/>
  <c r="P25" i="10"/>
  <c r="R41" i="10"/>
  <c r="P137" i="10"/>
  <c r="H85" i="10"/>
  <c r="F17" i="10"/>
  <c r="J57" i="10"/>
  <c r="N19" i="18"/>
  <c r="R13" i="16"/>
  <c r="H18" i="33"/>
  <c r="H20" i="26"/>
  <c r="F17" i="21"/>
  <c r="L17" i="21"/>
  <c r="P15" i="22"/>
  <c r="H15" i="22"/>
  <c r="F13" i="25"/>
  <c r="J13" i="25"/>
  <c r="R13" i="25"/>
  <c r="N13" i="25"/>
  <c r="H13" i="25"/>
  <c r="P161" i="10"/>
  <c r="H161" i="10"/>
  <c r="F161" i="10"/>
  <c r="J161" i="10"/>
  <c r="L149" i="10"/>
  <c r="N149" i="10"/>
  <c r="P117" i="10"/>
  <c r="F117" i="10"/>
  <c r="L49" i="10"/>
  <c r="R49" i="10"/>
  <c r="P29" i="10"/>
  <c r="F29" i="10"/>
  <c r="F21" i="10"/>
  <c r="J21" i="10"/>
  <c r="H20" i="28"/>
  <c r="F20" i="28"/>
  <c r="N20" i="28"/>
  <c r="J20" i="28"/>
  <c r="N14" i="29"/>
  <c r="F14" i="29"/>
  <c r="R14" i="29"/>
  <c r="R12" i="31"/>
  <c r="F12" i="31"/>
  <c r="J12" i="31"/>
  <c r="N12" i="31"/>
  <c r="L12" i="31"/>
  <c r="P12" i="31"/>
  <c r="L14" i="32"/>
  <c r="H14" i="32"/>
  <c r="N14" i="32"/>
  <c r="P14" i="32"/>
  <c r="J14" i="32"/>
  <c r="H16" i="32"/>
  <c r="F16" i="32"/>
  <c r="J16" i="32"/>
  <c r="N16" i="32"/>
  <c r="L16" i="32"/>
  <c r="H23" i="34"/>
  <c r="F23" i="34"/>
  <c r="P23" i="34"/>
  <c r="N23" i="34"/>
  <c r="R23" i="34"/>
  <c r="L19" i="24"/>
  <c r="J19" i="24"/>
  <c r="P19" i="24"/>
  <c r="L81" i="10"/>
  <c r="L137" i="10"/>
  <c r="L13" i="52"/>
  <c r="N25" i="10"/>
  <c r="R12" i="12"/>
  <c r="R12" i="48"/>
  <c r="L17" i="10"/>
  <c r="H29" i="10"/>
  <c r="R57" i="10"/>
  <c r="N85" i="10"/>
  <c r="P109" i="10"/>
  <c r="F129" i="10"/>
  <c r="H149" i="10"/>
  <c r="L157" i="10"/>
  <c r="P13" i="10"/>
  <c r="L29" i="10"/>
  <c r="R45" i="10"/>
  <c r="L53" i="10"/>
  <c r="H153" i="10"/>
  <c r="J49" i="10"/>
  <c r="F33" i="10"/>
  <c r="R15" i="22"/>
  <c r="F19" i="18"/>
  <c r="N12" i="28"/>
  <c r="L14" i="29"/>
  <c r="L17" i="45"/>
  <c r="H12" i="31"/>
  <c r="N116" i="10"/>
  <c r="J116" i="10"/>
  <c r="J84" i="10"/>
  <c r="P84" i="10"/>
  <c r="R84" i="10"/>
  <c r="H80" i="10"/>
  <c r="P80" i="10"/>
  <c r="R72" i="10"/>
  <c r="P72" i="10"/>
  <c r="H64" i="10"/>
  <c r="P64" i="10"/>
  <c r="L48" i="10"/>
  <c r="H48" i="10"/>
  <c r="F24" i="10"/>
  <c r="L24" i="10"/>
  <c r="J16" i="10"/>
  <c r="R16" i="10"/>
  <c r="H12" i="10"/>
  <c r="P12" i="10"/>
  <c r="R12" i="10"/>
  <c r="F12" i="10"/>
  <c r="N16" i="28"/>
  <c r="P16" i="28"/>
  <c r="H13" i="31"/>
  <c r="R13" i="31"/>
  <c r="P13" i="31"/>
  <c r="J112" i="10"/>
  <c r="N120" i="10"/>
  <c r="L124" i="10"/>
  <c r="N17" i="28"/>
  <c r="R40" i="10"/>
  <c r="R76" i="10"/>
  <c r="F60" i="10"/>
  <c r="L84" i="10"/>
  <c r="H128" i="10"/>
  <c r="R11" i="31"/>
  <c r="R100" i="10"/>
  <c r="J80" i="10"/>
  <c r="N132" i="10"/>
  <c r="P136" i="10"/>
  <c r="L12" i="10"/>
  <c r="F64" i="10"/>
  <c r="L72" i="10"/>
  <c r="N100" i="10"/>
  <c r="P17" i="16"/>
  <c r="H16" i="18"/>
  <c r="L16" i="18"/>
  <c r="P12" i="16"/>
  <c r="P20" i="17"/>
  <c r="R19" i="13"/>
  <c r="H14" i="18"/>
  <c r="N12" i="16"/>
  <c r="L12" i="16"/>
  <c r="N14" i="18"/>
  <c r="H20" i="17"/>
  <c r="R16" i="18"/>
  <c r="J12" i="16"/>
  <c r="R12" i="16"/>
  <c r="J16" i="18"/>
  <c r="N17" i="16"/>
  <c r="R14" i="18"/>
  <c r="R17" i="16"/>
  <c r="F12" i="16"/>
  <c r="H122" i="10"/>
  <c r="H102" i="10"/>
  <c r="R24" i="49"/>
  <c r="R19" i="18"/>
  <c r="F13" i="45"/>
  <c r="J11" i="22"/>
  <c r="F18" i="31"/>
  <c r="N38" i="10"/>
  <c r="J78" i="10"/>
  <c r="R15" i="21"/>
  <c r="H12" i="24"/>
  <c r="N14" i="24"/>
  <c r="H15" i="32"/>
  <c r="J14" i="48"/>
  <c r="R14" i="16"/>
  <c r="N134" i="10"/>
  <c r="F12" i="29"/>
  <c r="L110" i="10"/>
  <c r="P134" i="10"/>
  <c r="P14" i="48"/>
  <c r="F14" i="48"/>
  <c r="R106" i="10"/>
  <c r="F134" i="10"/>
  <c r="F74" i="10"/>
  <c r="J110" i="10"/>
  <c r="J150" i="10"/>
  <c r="P13" i="13"/>
  <c r="R20" i="13"/>
  <c r="L18" i="16"/>
  <c r="P13" i="45"/>
  <c r="J23" i="29"/>
  <c r="L82" i="10"/>
  <c r="P130" i="10"/>
  <c r="L11" i="22"/>
  <c r="N12" i="24"/>
  <c r="H14" i="24"/>
  <c r="L16" i="29"/>
  <c r="L24" i="49"/>
  <c r="H22" i="52"/>
  <c r="N22" i="34"/>
  <c r="L12" i="24"/>
  <c r="L18" i="26"/>
  <c r="L16" i="12"/>
  <c r="N14" i="48"/>
  <c r="P18" i="26"/>
  <c r="R18" i="26"/>
  <c r="P150" i="10"/>
  <c r="N18" i="16"/>
  <c r="N12" i="17"/>
  <c r="F54" i="10"/>
  <c r="F18" i="23"/>
  <c r="P18" i="16"/>
  <c r="F12" i="24"/>
  <c r="J14" i="24"/>
  <c r="P16" i="29"/>
  <c r="J18" i="52"/>
  <c r="P22" i="52"/>
  <c r="P12" i="24"/>
  <c r="H12" i="25"/>
  <c r="J24" i="49"/>
  <c r="J16" i="12"/>
  <c r="N130" i="10"/>
  <c r="J130" i="10"/>
  <c r="F130" i="10"/>
  <c r="L130" i="10"/>
  <c r="H130" i="10"/>
  <c r="R126" i="10"/>
  <c r="N126" i="10"/>
  <c r="R122" i="10"/>
  <c r="L122" i="10"/>
  <c r="F122" i="10"/>
  <c r="R118" i="10"/>
  <c r="N118" i="10"/>
  <c r="P114" i="10"/>
  <c r="L114" i="10"/>
  <c r="N110" i="10"/>
  <c r="F110" i="10"/>
  <c r="R110" i="10"/>
  <c r="H110" i="10"/>
  <c r="P106" i="10"/>
  <c r="N106" i="10"/>
  <c r="F102" i="10"/>
  <c r="R102" i="10"/>
  <c r="N102" i="10"/>
  <c r="L102" i="10"/>
  <c r="H90" i="10"/>
  <c r="P90" i="10"/>
  <c r="J86" i="10"/>
  <c r="N86" i="10"/>
  <c r="H86" i="10"/>
  <c r="P86" i="10"/>
  <c r="H82" i="10"/>
  <c r="J82" i="10"/>
  <c r="P78" i="10"/>
  <c r="L78" i="10"/>
  <c r="H78" i="10"/>
  <c r="N78" i="10"/>
  <c r="J74" i="10"/>
  <c r="H74" i="10"/>
  <c r="R70" i="10"/>
  <c r="N70" i="10"/>
  <c r="L66" i="10"/>
  <c r="J66" i="10"/>
  <c r="J50" i="10"/>
  <c r="R50" i="10"/>
  <c r="N34" i="10"/>
  <c r="F34" i="10"/>
  <c r="P34" i="10"/>
  <c r="R22" i="10"/>
  <c r="P22" i="10"/>
  <c r="H18" i="10"/>
  <c r="L18" i="10"/>
  <c r="J13" i="28"/>
  <c r="F13" i="28"/>
  <c r="P13" i="28"/>
  <c r="J13" i="29"/>
  <c r="H13" i="29"/>
  <c r="R13" i="29"/>
  <c r="J12" i="29"/>
  <c r="P12" i="29"/>
  <c r="L12" i="29"/>
  <c r="H23" i="29"/>
  <c r="R23" i="29"/>
  <c r="N23" i="29"/>
  <c r="L18" i="31"/>
  <c r="J18" i="31"/>
  <c r="N20" i="34"/>
  <c r="J20" i="34"/>
  <c r="H20" i="34"/>
  <c r="P20" i="34"/>
  <c r="R22" i="34"/>
  <c r="F22" i="34"/>
  <c r="R13" i="45"/>
  <c r="J13" i="45"/>
  <c r="N13" i="45"/>
  <c r="F18" i="12"/>
  <c r="J18" i="12"/>
  <c r="P14" i="13"/>
  <c r="H13" i="13"/>
  <c r="R12" i="18"/>
  <c r="N12" i="18"/>
  <c r="J20" i="23"/>
  <c r="P20" i="23"/>
  <c r="P17" i="25"/>
  <c r="R17" i="25"/>
  <c r="F11" i="22"/>
  <c r="J18" i="17"/>
  <c r="H146" i="10"/>
  <c r="H17" i="25"/>
  <c r="N146" i="10"/>
  <c r="L12" i="25"/>
  <c r="L14" i="10"/>
  <c r="P82" i="10"/>
  <c r="L17" i="25"/>
  <c r="L74" i="10"/>
  <c r="P16" i="12"/>
  <c r="H16" i="12"/>
  <c r="F16" i="12"/>
  <c r="N16" i="12"/>
  <c r="L13" i="13"/>
  <c r="J13" i="13"/>
  <c r="R13" i="13"/>
  <c r="F13" i="13"/>
  <c r="R17" i="18"/>
  <c r="P17" i="18"/>
  <c r="F15" i="21"/>
  <c r="H15" i="21"/>
  <c r="L15" i="21"/>
  <c r="P15" i="21"/>
  <c r="N15" i="21"/>
  <c r="R19" i="22"/>
  <c r="J19" i="22"/>
  <c r="H19" i="22"/>
  <c r="L19" i="22"/>
  <c r="P19" i="22"/>
  <c r="R18" i="12"/>
  <c r="L18" i="12"/>
  <c r="R11" i="22"/>
  <c r="R146" i="10"/>
  <c r="N11" i="22"/>
  <c r="P13" i="21"/>
  <c r="F146" i="10"/>
  <c r="R86" i="10"/>
  <c r="H106" i="10"/>
  <c r="H18" i="12"/>
  <c r="R16" i="29"/>
  <c r="F24" i="49"/>
  <c r="F22" i="52"/>
  <c r="L14" i="24"/>
  <c r="N22" i="52"/>
  <c r="N18" i="26"/>
  <c r="F14" i="24"/>
  <c r="H24" i="49"/>
  <c r="N24" i="49"/>
  <c r="L14" i="48"/>
  <c r="J18" i="26"/>
  <c r="F18" i="26"/>
  <c r="H14" i="48"/>
  <c r="N16" i="16"/>
  <c r="H13" i="21"/>
  <c r="F19" i="23"/>
  <c r="P16" i="16"/>
  <c r="R17" i="12"/>
  <c r="H11" i="11"/>
  <c r="N19" i="23"/>
  <c r="H18" i="16"/>
  <c r="H15" i="12"/>
  <c r="R15" i="12"/>
  <c r="J17" i="18"/>
  <c r="H12" i="12"/>
  <c r="N15" i="12"/>
  <c r="P14" i="16"/>
  <c r="F18" i="16"/>
  <c r="H17" i="18"/>
  <c r="F12" i="18"/>
  <c r="L12" i="17"/>
  <c r="R18" i="17"/>
  <c r="F19" i="12"/>
  <c r="H12" i="18"/>
  <c r="P15" i="17"/>
  <c r="R18" i="16"/>
  <c r="F20" i="16"/>
  <c r="L16" i="13"/>
  <c r="R147" i="10"/>
  <c r="N23" i="10"/>
  <c r="H18" i="25"/>
  <c r="R19" i="23"/>
  <c r="F13" i="21"/>
  <c r="N18" i="12"/>
  <c r="L19" i="23"/>
  <c r="N16" i="21"/>
  <c r="J19" i="21"/>
  <c r="H19" i="18"/>
  <c r="L20" i="16"/>
  <c r="H14" i="16"/>
  <c r="P18" i="17"/>
  <c r="P12" i="18"/>
  <c r="R12" i="17"/>
  <c r="L19" i="10"/>
  <c r="H159" i="10"/>
  <c r="P12" i="17"/>
  <c r="N17" i="18"/>
  <c r="L15" i="17"/>
  <c r="F14" i="16"/>
  <c r="N16" i="13"/>
  <c r="J12" i="12"/>
  <c r="H19" i="23"/>
  <c r="R16" i="21"/>
  <c r="F18" i="17"/>
  <c r="L17" i="18"/>
  <c r="J15" i="12"/>
  <c r="R15" i="17"/>
  <c r="H15" i="17"/>
  <c r="N20" i="16"/>
  <c r="N12" i="12"/>
  <c r="N14" i="16"/>
  <c r="J14" i="16"/>
  <c r="J16" i="13"/>
  <c r="L12" i="18"/>
  <c r="R16" i="13"/>
  <c r="J15" i="17"/>
  <c r="N19" i="12"/>
  <c r="N18" i="17"/>
  <c r="F17" i="18"/>
  <c r="N15" i="17"/>
  <c r="P16" i="13"/>
  <c r="L15" i="12"/>
  <c r="P19" i="23"/>
  <c r="H23" i="10"/>
  <c r="H16" i="21"/>
  <c r="L18" i="17"/>
  <c r="H143" i="10"/>
  <c r="J143" i="10"/>
  <c r="R143" i="10"/>
  <c r="L143" i="10"/>
  <c r="P143" i="10"/>
  <c r="F143" i="10"/>
  <c r="J131" i="10"/>
  <c r="F131" i="10"/>
  <c r="H131" i="10"/>
  <c r="N131" i="10"/>
  <c r="R119" i="10"/>
  <c r="J119" i="10"/>
  <c r="L119" i="10"/>
  <c r="P107" i="10"/>
  <c r="L107" i="10"/>
  <c r="F107" i="10"/>
  <c r="J107" i="10"/>
  <c r="H107" i="10"/>
  <c r="F95" i="10"/>
  <c r="L95" i="10"/>
  <c r="R95" i="10"/>
  <c r="F83" i="10"/>
  <c r="R83" i="10"/>
  <c r="P67" i="10"/>
  <c r="L67" i="10"/>
  <c r="J67" i="10"/>
  <c r="N67" i="10"/>
  <c r="P59" i="10"/>
  <c r="J59" i="10"/>
  <c r="F59" i="10"/>
  <c r="L59" i="10"/>
  <c r="L15" i="10"/>
  <c r="H15" i="10"/>
  <c r="R15" i="10"/>
  <c r="P15" i="10"/>
  <c r="N15" i="10"/>
  <c r="N19" i="28"/>
  <c r="F19" i="28"/>
  <c r="R15" i="31"/>
  <c r="H15" i="31"/>
  <c r="F15" i="10"/>
  <c r="L39" i="10"/>
  <c r="R67" i="10"/>
  <c r="N39" i="10"/>
  <c r="R59" i="10"/>
  <c r="L83" i="10"/>
  <c r="P95" i="10"/>
  <c r="P119" i="10"/>
  <c r="P79" i="10"/>
  <c r="F15" i="25"/>
  <c r="P15" i="25"/>
  <c r="R15" i="25"/>
  <c r="L15" i="25"/>
  <c r="R151" i="10"/>
  <c r="P151" i="10"/>
  <c r="J151" i="10"/>
  <c r="N151" i="10"/>
  <c r="L151" i="10"/>
  <c r="F135" i="10"/>
  <c r="L135" i="10"/>
  <c r="H135" i="10"/>
  <c r="P135" i="10"/>
  <c r="R135" i="10"/>
  <c r="J123" i="10"/>
  <c r="N123" i="10"/>
  <c r="F123" i="10"/>
  <c r="N111" i="10"/>
  <c r="F111" i="10"/>
  <c r="L111" i="10"/>
  <c r="P111" i="10"/>
  <c r="N99" i="10"/>
  <c r="P99" i="10"/>
  <c r="R99" i="10"/>
  <c r="H99" i="10"/>
  <c r="F99" i="10"/>
  <c r="H87" i="10"/>
  <c r="L87" i="10"/>
  <c r="N87" i="10"/>
  <c r="R87" i="10"/>
  <c r="R75" i="10"/>
  <c r="L75" i="10"/>
  <c r="N75" i="10"/>
  <c r="L43" i="10"/>
  <c r="J43" i="10"/>
  <c r="R43" i="10"/>
  <c r="N43" i="10"/>
  <c r="L35" i="10"/>
  <c r="H35" i="10"/>
  <c r="N35" i="10"/>
  <c r="J35" i="10"/>
  <c r="J23" i="10"/>
  <c r="P23" i="10"/>
  <c r="F23" i="10"/>
  <c r="J11" i="10"/>
  <c r="F11" i="10"/>
  <c r="R11" i="10"/>
  <c r="P11" i="10"/>
  <c r="H11" i="10"/>
  <c r="N11" i="10"/>
  <c r="F35" i="10"/>
  <c r="P43" i="10"/>
  <c r="N59" i="10"/>
  <c r="H75" i="10"/>
  <c r="J99" i="10"/>
  <c r="H119" i="10"/>
  <c r="H19" i="28"/>
  <c r="R131" i="10"/>
  <c r="N95" i="10"/>
  <c r="L131" i="10"/>
  <c r="N18" i="25"/>
  <c r="L18" i="25"/>
  <c r="J18" i="25"/>
  <c r="R18" i="25"/>
  <c r="F18" i="25"/>
  <c r="P159" i="10"/>
  <c r="R159" i="10"/>
  <c r="L159" i="10"/>
  <c r="H147" i="10"/>
  <c r="F147" i="10"/>
  <c r="N147" i="10"/>
  <c r="J147" i="10"/>
  <c r="P147" i="10"/>
  <c r="N139" i="10"/>
  <c r="H139" i="10"/>
  <c r="R139" i="10"/>
  <c r="J139" i="10"/>
  <c r="L139" i="10"/>
  <c r="P139" i="10"/>
  <c r="N127" i="10"/>
  <c r="R127" i="10"/>
  <c r="H127" i="10"/>
  <c r="P127" i="10"/>
  <c r="N115" i="10"/>
  <c r="R115" i="10"/>
  <c r="H115" i="10"/>
  <c r="N103" i="10"/>
  <c r="L103" i="10"/>
  <c r="P103" i="10"/>
  <c r="H103" i="10"/>
  <c r="R103" i="10"/>
  <c r="N79" i="10"/>
  <c r="L79" i="10"/>
  <c r="J79" i="10"/>
  <c r="F79" i="10"/>
  <c r="H71" i="10"/>
  <c r="N71" i="10"/>
  <c r="P71" i="10"/>
  <c r="F71" i="10"/>
  <c r="R71" i="10"/>
  <c r="L63" i="10"/>
  <c r="F63" i="10"/>
  <c r="H63" i="10"/>
  <c r="R63" i="10"/>
  <c r="J63" i="10"/>
  <c r="P51" i="10"/>
  <c r="L51" i="10"/>
  <c r="J39" i="10"/>
  <c r="R39" i="10"/>
  <c r="F39" i="10"/>
  <c r="H39" i="10"/>
  <c r="H27" i="10"/>
  <c r="N27" i="10"/>
  <c r="R27" i="10"/>
  <c r="F27" i="10"/>
  <c r="F19" i="10"/>
  <c r="N19" i="10"/>
  <c r="R19" i="10"/>
  <c r="H19" i="10"/>
  <c r="J11" i="11"/>
  <c r="P11" i="11"/>
  <c r="N11" i="11"/>
  <c r="F11" i="11"/>
  <c r="F11" i="28"/>
  <c r="R11" i="28"/>
  <c r="H11" i="28"/>
  <c r="R18" i="32"/>
  <c r="L18" i="32"/>
  <c r="H11" i="52"/>
  <c r="R11" i="52"/>
  <c r="L11" i="10"/>
  <c r="P19" i="10"/>
  <c r="J27" i="10"/>
  <c r="R35" i="10"/>
  <c r="F51" i="10"/>
  <c r="P63" i="10"/>
  <c r="H79" i="10"/>
  <c r="F103" i="10"/>
  <c r="H123" i="10"/>
  <c r="N11" i="52"/>
  <c r="P19" i="28"/>
  <c r="L11" i="11"/>
  <c r="L27" i="10"/>
  <c r="J87" i="10"/>
  <c r="N143" i="10"/>
  <c r="R23" i="10"/>
  <c r="L123" i="10"/>
  <c r="N63" i="10"/>
  <c r="H43" i="10"/>
  <c r="J103" i="10"/>
  <c r="F151" i="10"/>
  <c r="J135" i="10"/>
  <c r="P20" i="12"/>
  <c r="F20" i="12"/>
  <c r="N19" i="17"/>
  <c r="R19" i="17"/>
  <c r="F19" i="17"/>
  <c r="N14" i="17"/>
  <c r="R14" i="17"/>
  <c r="H11" i="17"/>
  <c r="R11" i="17"/>
  <c r="P11" i="17"/>
  <c r="N15" i="18"/>
  <c r="H15" i="18"/>
  <c r="J15" i="18"/>
  <c r="F20" i="18"/>
  <c r="P20" i="18"/>
  <c r="N20" i="18"/>
  <c r="J11" i="21"/>
  <c r="R11" i="21"/>
  <c r="F11" i="21"/>
  <c r="P12" i="21"/>
  <c r="H12" i="21"/>
  <c r="R12" i="21"/>
  <c r="H20" i="22"/>
  <c r="N20" i="22"/>
  <c r="L18" i="22"/>
  <c r="N18" i="22"/>
  <c r="H18" i="22"/>
  <c r="H15" i="16"/>
  <c r="N19" i="22"/>
  <c r="R19" i="25"/>
  <c r="P19" i="25"/>
  <c r="F19" i="25"/>
  <c r="J19" i="25"/>
  <c r="L19" i="25"/>
  <c r="R11" i="29"/>
  <c r="J11" i="29"/>
  <c r="N20" i="32"/>
  <c r="H20" i="32"/>
  <c r="L20" i="32"/>
  <c r="R20" i="32"/>
  <c r="P20" i="32"/>
  <c r="P19" i="33"/>
  <c r="J19" i="33"/>
  <c r="J21" i="52"/>
  <c r="L21" i="52"/>
  <c r="N16" i="25"/>
  <c r="P21" i="52"/>
  <c r="F11" i="52"/>
  <c r="J16" i="25"/>
  <c r="N18" i="32"/>
  <c r="H18" i="32"/>
  <c r="L16" i="22"/>
  <c r="F16" i="22"/>
  <c r="H17" i="22"/>
  <c r="L17" i="22"/>
  <c r="J17" i="22"/>
  <c r="P17" i="22"/>
  <c r="N17" i="22"/>
  <c r="R17" i="22"/>
  <c r="N17" i="25"/>
  <c r="J17" i="25"/>
  <c r="H70" i="10"/>
  <c r="L70" i="10"/>
  <c r="P42" i="10"/>
  <c r="L42" i="10"/>
  <c r="J26" i="10"/>
  <c r="N26" i="10"/>
  <c r="J15" i="28"/>
  <c r="P15" i="28"/>
  <c r="N15" i="28"/>
  <c r="L15" i="28"/>
  <c r="R15" i="28"/>
  <c r="H15" i="28"/>
  <c r="L11" i="16"/>
  <c r="J11" i="16"/>
  <c r="H11" i="16"/>
  <c r="P11" i="16"/>
  <c r="F11" i="16"/>
  <c r="N11" i="16"/>
  <c r="R17" i="29"/>
  <c r="P17" i="29"/>
  <c r="J17" i="29"/>
  <c r="L17" i="29"/>
  <c r="J18" i="32"/>
  <c r="F18" i="32"/>
  <c r="P18" i="32"/>
  <c r="N11" i="33"/>
  <c r="L11" i="33"/>
  <c r="P24" i="29"/>
  <c r="H24" i="29"/>
  <c r="J24" i="29"/>
  <c r="R24" i="29"/>
  <c r="F24" i="29"/>
  <c r="N24" i="29"/>
  <c r="L16" i="25"/>
  <c r="H21" i="52"/>
  <c r="P11" i="52"/>
  <c r="F17" i="29"/>
  <c r="H11" i="29"/>
  <c r="H17" i="29"/>
  <c r="N19" i="25"/>
  <c r="N11" i="29"/>
  <c r="P11" i="12"/>
  <c r="N11" i="12"/>
  <c r="J11" i="12"/>
  <c r="J19" i="13"/>
  <c r="L19" i="13"/>
  <c r="P19" i="13"/>
  <c r="F19" i="13"/>
  <c r="H15" i="13"/>
  <c r="N15" i="13"/>
  <c r="H11" i="13"/>
  <c r="J11" i="13"/>
  <c r="R11" i="13"/>
  <c r="L11" i="13"/>
  <c r="N11" i="13"/>
  <c r="P19" i="16"/>
  <c r="R19" i="16"/>
  <c r="L19" i="16"/>
  <c r="J19" i="16"/>
  <c r="N19" i="16"/>
  <c r="F19" i="16"/>
  <c r="N129" i="10"/>
  <c r="L129" i="10"/>
  <c r="R129" i="10"/>
  <c r="J129" i="10"/>
  <c r="R125" i="10"/>
  <c r="N125" i="10"/>
  <c r="L125" i="10"/>
  <c r="J125" i="10"/>
  <c r="P121" i="10"/>
  <c r="J121" i="10"/>
  <c r="R121" i="10"/>
  <c r="L121" i="10"/>
  <c r="F121" i="10"/>
  <c r="N121" i="10"/>
  <c r="J117" i="10"/>
  <c r="N117" i="10"/>
  <c r="H117" i="10"/>
  <c r="R117" i="10"/>
  <c r="L117" i="10"/>
  <c r="R113" i="10"/>
  <c r="L113" i="10"/>
  <c r="H113" i="10"/>
  <c r="N113" i="10"/>
  <c r="J113" i="10"/>
  <c r="L109" i="10"/>
  <c r="F109" i="10"/>
  <c r="J109" i="10"/>
  <c r="H109" i="10"/>
  <c r="R105" i="10"/>
  <c r="F105" i="10"/>
  <c r="J105" i="10"/>
  <c r="L105" i="10"/>
  <c r="H93" i="10"/>
  <c r="P93" i="10"/>
  <c r="L93" i="10"/>
  <c r="R93" i="10"/>
  <c r="F93" i="10"/>
  <c r="J93" i="10"/>
  <c r="N89" i="10"/>
  <c r="F89" i="10"/>
  <c r="J85" i="10"/>
  <c r="P85" i="10"/>
  <c r="L85" i="10"/>
  <c r="R81" i="10"/>
  <c r="F81" i="10"/>
  <c r="J77" i="10"/>
  <c r="P77" i="10"/>
  <c r="N77" i="10"/>
  <c r="H77" i="10"/>
  <c r="R77" i="10"/>
  <c r="L77" i="10"/>
  <c r="L73" i="10"/>
  <c r="F73" i="10"/>
  <c r="H73" i="10"/>
  <c r="N73" i="10"/>
  <c r="P16" i="25"/>
  <c r="F16" i="25"/>
  <c r="R16" i="25"/>
  <c r="P13" i="32"/>
  <c r="H13" i="32"/>
  <c r="F13" i="32"/>
  <c r="N13" i="32"/>
  <c r="J13" i="32"/>
  <c r="L13" i="32"/>
  <c r="L21" i="34"/>
  <c r="H21" i="34"/>
  <c r="N21" i="52"/>
  <c r="R21" i="52"/>
  <c r="N17" i="29"/>
  <c r="F11" i="29"/>
  <c r="H19" i="25"/>
  <c r="L11" i="29"/>
  <c r="J20" i="32"/>
  <c r="F160" i="10"/>
  <c r="P160" i="10"/>
  <c r="F156" i="10"/>
  <c r="L156" i="10"/>
  <c r="H156" i="10"/>
  <c r="J156" i="10"/>
  <c r="R152" i="10"/>
  <c r="N152" i="10"/>
  <c r="P152" i="10"/>
  <c r="L144" i="10"/>
  <c r="J144" i="10"/>
  <c r="H140" i="10"/>
  <c r="J140" i="10"/>
  <c r="N136" i="10"/>
  <c r="L136" i="10"/>
  <c r="R132" i="10"/>
  <c r="H132" i="10"/>
  <c r="F132" i="10"/>
  <c r="J132" i="10"/>
  <c r="L132" i="10"/>
  <c r="L71" i="10"/>
  <c r="N15" i="24"/>
  <c r="F18" i="21"/>
  <c r="P18" i="21"/>
  <c r="H17" i="10"/>
  <c r="N17" i="10"/>
  <c r="N18" i="31"/>
  <c r="P18" i="31"/>
  <c r="F15" i="24"/>
  <c r="F11" i="24"/>
  <c r="R17" i="10"/>
  <c r="P23" i="29"/>
  <c r="H12" i="29"/>
  <c r="P13" i="29"/>
  <c r="H16" i="29"/>
  <c r="N13" i="28"/>
  <c r="R13" i="10"/>
  <c r="N13" i="10"/>
  <c r="N16" i="29"/>
  <c r="L18" i="52"/>
  <c r="J22" i="52"/>
  <c r="N13" i="29"/>
  <c r="R13" i="28"/>
  <c r="P18" i="52"/>
  <c r="J13" i="10"/>
  <c r="N17" i="12"/>
  <c r="L17" i="12"/>
  <c r="P19" i="17"/>
  <c r="H19" i="17"/>
  <c r="J19" i="17"/>
  <c r="P15" i="18"/>
  <c r="R15" i="18"/>
  <c r="L15" i="18"/>
  <c r="L20" i="18"/>
  <c r="R20" i="18"/>
  <c r="H20" i="18"/>
  <c r="N15" i="22"/>
  <c r="L15" i="22"/>
  <c r="F15" i="22"/>
  <c r="N150" i="10"/>
  <c r="L150" i="10"/>
  <c r="F150" i="10"/>
  <c r="H150" i="10"/>
  <c r="J134" i="10"/>
  <c r="H134" i="10"/>
  <c r="L134" i="10"/>
  <c r="L127" i="10"/>
  <c r="F127" i="10"/>
  <c r="J95" i="10"/>
  <c r="H95" i="10"/>
  <c r="P87" i="10"/>
  <c r="F87" i="10"/>
  <c r="F75" i="10"/>
  <c r="J75" i="10"/>
  <c r="F68" i="10"/>
  <c r="N68" i="10"/>
  <c r="L68" i="10"/>
  <c r="R68" i="10"/>
  <c r="N64" i="10"/>
  <c r="L64" i="10"/>
  <c r="J64" i="10"/>
  <c r="L60" i="10"/>
  <c r="J60" i="10"/>
  <c r="H60" i="10"/>
  <c r="N60" i="10"/>
  <c r="R48" i="10"/>
  <c r="J48" i="10"/>
  <c r="P40" i="10"/>
  <c r="J40" i="10"/>
  <c r="L40" i="10"/>
  <c r="H36" i="10"/>
  <c r="F36" i="10"/>
  <c r="F32" i="10"/>
  <c r="P32" i="10"/>
  <c r="R24" i="10"/>
  <c r="H24" i="10"/>
  <c r="J24" i="10"/>
  <c r="J20" i="10"/>
  <c r="L20" i="10"/>
  <c r="N11" i="24"/>
  <c r="J15" i="24"/>
  <c r="J11" i="24"/>
  <c r="F20" i="34"/>
  <c r="L23" i="29"/>
  <c r="L13" i="29"/>
  <c r="J16" i="29"/>
  <c r="H13" i="10"/>
  <c r="R12" i="29"/>
  <c r="H18" i="52"/>
  <c r="L22" i="52"/>
  <c r="F13" i="29"/>
  <c r="J17" i="10"/>
  <c r="N18" i="52"/>
  <c r="J20" i="18"/>
  <c r="F18" i="52"/>
  <c r="F15" i="16"/>
  <c r="N15" i="16"/>
  <c r="J12" i="17"/>
  <c r="F12" i="17"/>
  <c r="N12" i="10"/>
  <c r="P74" i="10"/>
  <c r="F78" i="10"/>
  <c r="R82" i="10"/>
  <c r="P102" i="10"/>
  <c r="J106" i="10"/>
  <c r="H114" i="10"/>
  <c r="N114" i="10"/>
  <c r="J17" i="28"/>
  <c r="H67" i="10"/>
  <c r="J13" i="21"/>
  <c r="N17" i="45"/>
  <c r="P17" i="45"/>
  <c r="J23" i="34"/>
  <c r="R14" i="32"/>
  <c r="R74" i="10"/>
  <c r="L86" i="10"/>
  <c r="R13" i="21"/>
  <c r="N82" i="10"/>
  <c r="L106" i="10"/>
  <c r="N13" i="21"/>
  <c r="H59" i="10"/>
  <c r="F17" i="13"/>
  <c r="R17" i="13"/>
  <c r="N17" i="13"/>
  <c r="P17" i="13"/>
  <c r="P13" i="22"/>
  <c r="N13" i="22"/>
  <c r="J13" i="22"/>
  <c r="R13" i="22"/>
  <c r="F13" i="22"/>
  <c r="H14" i="22"/>
  <c r="F14" i="22"/>
  <c r="R14" i="22"/>
  <c r="P14" i="22"/>
  <c r="J14" i="22"/>
  <c r="F158" i="10"/>
  <c r="H158" i="10"/>
  <c r="N154" i="10"/>
  <c r="L154" i="10"/>
  <c r="F154" i="10"/>
  <c r="J154" i="10"/>
  <c r="R154" i="10"/>
  <c r="P154" i="10"/>
  <c r="N17" i="33"/>
  <c r="J17" i="33"/>
  <c r="R17" i="33"/>
  <c r="P17" i="33"/>
  <c r="L17" i="33"/>
  <c r="L25" i="49"/>
  <c r="R25" i="49"/>
  <c r="F25" i="49"/>
  <c r="J25" i="49"/>
  <c r="N25" i="49"/>
  <c r="R20" i="23"/>
  <c r="H15" i="24"/>
  <c r="R11" i="24"/>
  <c r="L15" i="48"/>
  <c r="J18" i="23"/>
  <c r="F20" i="23"/>
  <c r="R20" i="25"/>
  <c r="L15" i="32"/>
  <c r="P11" i="18"/>
  <c r="J17" i="13"/>
  <c r="L18" i="18"/>
  <c r="N11" i="18"/>
  <c r="L14" i="22"/>
  <c r="L13" i="22"/>
  <c r="J19" i="12"/>
  <c r="L19" i="12"/>
  <c r="J16" i="22"/>
  <c r="R16" i="22"/>
  <c r="H16" i="22"/>
  <c r="N16" i="22"/>
  <c r="P16" i="22"/>
  <c r="L20" i="22"/>
  <c r="R20" i="22"/>
  <c r="P20" i="22"/>
  <c r="J20" i="31"/>
  <c r="R20" i="31"/>
  <c r="L20" i="31"/>
  <c r="P20" i="31"/>
  <c r="N19" i="31"/>
  <c r="H19" i="31"/>
  <c r="R19" i="31"/>
  <c r="L19" i="31"/>
  <c r="P19" i="31"/>
  <c r="H18" i="13"/>
  <c r="J18" i="13"/>
  <c r="L18" i="13"/>
  <c r="P18" i="13"/>
  <c r="F18" i="13"/>
  <c r="H20" i="23"/>
  <c r="N18" i="23"/>
  <c r="N20" i="23"/>
  <c r="L20" i="23"/>
  <c r="N20" i="25"/>
  <c r="H20" i="25"/>
  <c r="P15" i="32"/>
  <c r="F20" i="25"/>
  <c r="L17" i="13"/>
  <c r="R18" i="13"/>
  <c r="R11" i="12"/>
  <c r="R16" i="17"/>
  <c r="L16" i="17"/>
  <c r="P16" i="17"/>
  <c r="H16" i="17"/>
  <c r="J16" i="17"/>
  <c r="N16" i="17"/>
  <c r="J89" i="10"/>
  <c r="H89" i="10"/>
  <c r="N81" i="10"/>
  <c r="J81" i="10"/>
  <c r="J73" i="10"/>
  <c r="P73" i="10"/>
  <c r="P70" i="10"/>
  <c r="J70" i="10"/>
  <c r="N66" i="10"/>
  <c r="F66" i="10"/>
  <c r="R66" i="10"/>
  <c r="H66" i="10"/>
  <c r="P66" i="10"/>
  <c r="L50" i="10"/>
  <c r="F50" i="10"/>
  <c r="P50" i="10"/>
  <c r="H42" i="10"/>
  <c r="F42" i="10"/>
  <c r="J42" i="10"/>
  <c r="N42" i="10"/>
  <c r="R42" i="10"/>
  <c r="J38" i="10"/>
  <c r="F38" i="10"/>
  <c r="R34" i="10"/>
  <c r="J34" i="10"/>
  <c r="H34" i="10"/>
  <c r="H30" i="10"/>
  <c r="J30" i="10"/>
  <c r="N30" i="10"/>
  <c r="F30" i="10"/>
  <c r="L30" i="10"/>
  <c r="P30" i="10"/>
  <c r="L26" i="10"/>
  <c r="H26" i="10"/>
  <c r="F26" i="10"/>
  <c r="P26" i="10"/>
  <c r="R26" i="10"/>
  <c r="F22" i="10"/>
  <c r="J22" i="10"/>
  <c r="H22" i="10"/>
  <c r="N22" i="10"/>
  <c r="L22" i="10"/>
  <c r="P18" i="10"/>
  <c r="J18" i="10"/>
  <c r="R18" i="10"/>
  <c r="F18" i="10"/>
  <c r="R19" i="28"/>
  <c r="J19" i="28"/>
  <c r="L19" i="28"/>
  <c r="L11" i="28"/>
  <c r="J11" i="28"/>
  <c r="N11" i="28"/>
  <c r="L17" i="31"/>
  <c r="R17" i="31"/>
  <c r="P17" i="31"/>
  <c r="P18" i="23"/>
  <c r="H17" i="33"/>
  <c r="N15" i="32"/>
  <c r="F17" i="33"/>
  <c r="F15" i="32"/>
  <c r="P20" i="25"/>
  <c r="N18" i="13"/>
  <c r="H25" i="49"/>
  <c r="J15" i="32"/>
  <c r="P25" i="49"/>
  <c r="L16" i="16"/>
  <c r="R16" i="16"/>
  <c r="F16" i="16"/>
  <c r="H16" i="16"/>
  <c r="R128" i="10"/>
  <c r="P128" i="10"/>
  <c r="L128" i="10"/>
  <c r="J128" i="10"/>
  <c r="N128" i="10"/>
  <c r="J124" i="10"/>
  <c r="N124" i="10"/>
  <c r="H120" i="10"/>
  <c r="J120" i="10"/>
  <c r="L116" i="10"/>
  <c r="R116" i="10"/>
  <c r="F116" i="10"/>
  <c r="P116" i="10"/>
  <c r="H116" i="10"/>
  <c r="H112" i="10"/>
  <c r="R112" i="10"/>
  <c r="F112" i="10"/>
  <c r="P112" i="10"/>
  <c r="L100" i="10"/>
  <c r="J100" i="10"/>
  <c r="H100" i="10"/>
  <c r="P100" i="10"/>
  <c r="H96" i="10"/>
  <c r="P96" i="10"/>
  <c r="J96" i="10"/>
  <c r="F96" i="10"/>
  <c r="N96" i="10"/>
  <c r="L96" i="10"/>
  <c r="L92" i="10"/>
  <c r="F92" i="10"/>
  <c r="J92" i="10"/>
  <c r="H19" i="33"/>
  <c r="R19" i="33"/>
  <c r="F19" i="33"/>
  <c r="N19" i="33"/>
  <c r="L19" i="33"/>
  <c r="R12" i="33"/>
  <c r="L12" i="33"/>
  <c r="P12" i="33"/>
  <c r="N12" i="33"/>
  <c r="J12" i="33"/>
  <c r="F12" i="33"/>
  <c r="J20" i="33"/>
  <c r="H20" i="33"/>
  <c r="F20" i="33"/>
  <c r="R20" i="33"/>
  <c r="J21" i="34"/>
  <c r="F21" i="34"/>
  <c r="P21" i="34"/>
  <c r="N21" i="34"/>
  <c r="R21" i="34"/>
  <c r="N12" i="45"/>
  <c r="P12" i="45"/>
  <c r="F12" i="45"/>
  <c r="L11" i="52"/>
  <c r="J11" i="52"/>
  <c r="N18" i="18"/>
  <c r="J18" i="18"/>
  <c r="F11" i="18"/>
  <c r="L11" i="18"/>
  <c r="N14" i="21"/>
  <c r="P14" i="21"/>
  <c r="R14" i="21"/>
  <c r="J14" i="21"/>
  <c r="R54" i="10"/>
  <c r="J54" i="10"/>
  <c r="N54" i="10"/>
  <c r="P54" i="10"/>
  <c r="J15" i="48"/>
  <c r="H15" i="48"/>
  <c r="N15" i="48"/>
  <c r="F15" i="48"/>
  <c r="P15" i="48"/>
  <c r="L11" i="24"/>
  <c r="P11" i="24"/>
  <c r="L15" i="24"/>
  <c r="P15" i="24"/>
  <c r="R18" i="18"/>
  <c r="R11" i="18"/>
  <c r="F14" i="21"/>
  <c r="L20" i="17"/>
  <c r="R20" i="17"/>
  <c r="H15" i="25"/>
  <c r="J15" i="25"/>
  <c r="J115" i="10"/>
  <c r="F115" i="10"/>
  <c r="P115" i="10"/>
  <c r="R111" i="10"/>
  <c r="J111" i="10"/>
  <c r="L80" i="10"/>
  <c r="N80" i="10"/>
  <c r="F80" i="10"/>
  <c r="L76" i="10"/>
  <c r="J76" i="10"/>
  <c r="H76" i="10"/>
  <c r="H72" i="10"/>
  <c r="N72" i="10"/>
  <c r="F72" i="10"/>
  <c r="J72" i="10"/>
  <c r="L25" i="10"/>
  <c r="R25" i="10"/>
  <c r="R21" i="10"/>
  <c r="P21" i="10"/>
  <c r="J14" i="10"/>
  <c r="N14" i="10"/>
  <c r="P14" i="10"/>
  <c r="F14" i="10"/>
  <c r="H14" i="10"/>
  <c r="P22" i="34"/>
  <c r="J22" i="34"/>
  <c r="H22" i="34"/>
  <c r="P18" i="18"/>
  <c r="L20" i="12"/>
  <c r="J20" i="12"/>
  <c r="R20" i="12"/>
  <c r="H17" i="12"/>
  <c r="F17" i="12"/>
  <c r="J17" i="12"/>
  <c r="F15" i="13"/>
  <c r="L15" i="13"/>
  <c r="J15" i="13"/>
  <c r="R15" i="13"/>
  <c r="F14" i="17"/>
  <c r="J14" i="17"/>
  <c r="H14" i="17"/>
  <c r="P14" i="17"/>
  <c r="F137" i="10"/>
  <c r="R137" i="10"/>
  <c r="J122" i="10"/>
  <c r="N122" i="10"/>
  <c r="F118" i="10"/>
  <c r="P118" i="10"/>
  <c r="H118" i="10"/>
  <c r="L90" i="10"/>
  <c r="F90" i="10"/>
  <c r="J90" i="10"/>
  <c r="R90" i="10"/>
  <c r="H83" i="10"/>
  <c r="J83" i="10"/>
  <c r="N83" i="10"/>
  <c r="P83" i="10"/>
  <c r="R32" i="10"/>
  <c r="J32" i="10"/>
  <c r="L32" i="10"/>
  <c r="L14" i="31"/>
  <c r="H14" i="31"/>
  <c r="P14" i="31"/>
  <c r="F14" i="31"/>
  <c r="J14" i="31"/>
  <c r="N14" i="31"/>
  <c r="L15" i="31"/>
  <c r="J15" i="31"/>
  <c r="F15" i="31"/>
  <c r="P15" i="31"/>
  <c r="N15" i="31"/>
  <c r="J18" i="33"/>
  <c r="N18" i="33"/>
  <c r="F18" i="33"/>
  <c r="L18" i="33"/>
  <c r="R17" i="34"/>
  <c r="P17" i="34"/>
  <c r="F17" i="34"/>
  <c r="N17" i="34"/>
  <c r="H11" i="18"/>
  <c r="H14" i="21"/>
  <c r="H18" i="18"/>
  <c r="H108" i="10"/>
  <c r="N20" i="12"/>
  <c r="N12" i="25"/>
  <c r="J12" i="25"/>
  <c r="R12" i="25"/>
  <c r="F12" i="25"/>
  <c r="N159" i="10"/>
  <c r="F159" i="10"/>
  <c r="F148" i="10"/>
  <c r="P148" i="10"/>
  <c r="H148" i="10"/>
  <c r="R144" i="10"/>
  <c r="N144" i="10"/>
  <c r="P144" i="10"/>
  <c r="F140" i="10"/>
  <c r="P140" i="10"/>
  <c r="N140" i="10"/>
  <c r="L140" i="10"/>
  <c r="R51" i="10"/>
  <c r="N51" i="10"/>
  <c r="J51" i="10"/>
  <c r="J12" i="28"/>
  <c r="P12" i="28"/>
  <c r="R20" i="28"/>
  <c r="P20" i="28"/>
  <c r="L20" i="28"/>
  <c r="J14" i="29"/>
  <c r="H14" i="29"/>
  <c r="P14" i="29"/>
  <c r="H17" i="13"/>
  <c r="F17" i="16"/>
  <c r="P69" i="10"/>
  <c r="N69" i="10"/>
  <c r="H69" i="10"/>
  <c r="R69" i="10"/>
  <c r="F69" i="10"/>
  <c r="J69" i="10"/>
  <c r="F47" i="10"/>
  <c r="H47" i="10"/>
  <c r="J47" i="10"/>
  <c r="L47" i="10"/>
  <c r="P47" i="10"/>
  <c r="H44" i="10"/>
  <c r="F44" i="10"/>
  <c r="L44" i="10"/>
  <c r="N44" i="10"/>
  <c r="R44" i="10"/>
  <c r="P44" i="10"/>
  <c r="J44" i="10"/>
  <c r="P11" i="32"/>
  <c r="L11" i="32"/>
  <c r="J11" i="32"/>
  <c r="H11" i="32"/>
  <c r="R11" i="32"/>
  <c r="R12" i="52"/>
  <c r="F12" i="52"/>
  <c r="L12" i="52"/>
  <c r="P12" i="52"/>
  <c r="N12" i="52"/>
  <c r="J12" i="52"/>
  <c r="L20" i="21"/>
  <c r="H20" i="21"/>
  <c r="R20" i="21"/>
  <c r="P20" i="21"/>
  <c r="F20" i="21"/>
  <c r="J20" i="21"/>
  <c r="P101" i="10"/>
  <c r="F101" i="10"/>
  <c r="N101" i="10"/>
  <c r="R101" i="10"/>
  <c r="J101" i="10"/>
  <c r="H101" i="10"/>
  <c r="L94" i="10"/>
  <c r="H94" i="10"/>
  <c r="N94" i="10"/>
  <c r="F94" i="10"/>
  <c r="P94" i="10"/>
  <c r="R94" i="10"/>
  <c r="J94" i="10"/>
  <c r="J62" i="10"/>
  <c r="L62" i="10"/>
  <c r="P62" i="10"/>
  <c r="N62" i="10"/>
  <c r="H62" i="10"/>
  <c r="F62" i="10"/>
  <c r="R62" i="10"/>
  <c r="F15" i="29"/>
  <c r="H15" i="29"/>
  <c r="N15" i="29"/>
  <c r="P15" i="29"/>
  <c r="J15" i="29"/>
  <c r="L15" i="29"/>
  <c r="R15" i="29"/>
  <c r="F12" i="32"/>
  <c r="J12" i="32"/>
  <c r="R12" i="32"/>
  <c r="H12" i="32"/>
  <c r="N12" i="32"/>
  <c r="P12" i="32"/>
  <c r="F19" i="32"/>
  <c r="L19" i="32"/>
  <c r="J19" i="32"/>
  <c r="P19" i="32"/>
  <c r="N19" i="32"/>
  <c r="R19" i="32"/>
  <c r="R17" i="52"/>
  <c r="F17" i="52"/>
  <c r="P17" i="52"/>
  <c r="L17" i="52"/>
  <c r="H17" i="52"/>
  <c r="N17" i="52"/>
  <c r="J17" i="52"/>
  <c r="P23" i="49"/>
  <c r="N23" i="49"/>
  <c r="H23" i="49"/>
  <c r="R23" i="49"/>
  <c r="J23" i="49"/>
  <c r="L23" i="49"/>
  <c r="F23" i="49"/>
  <c r="F11" i="32"/>
  <c r="H12" i="52"/>
  <c r="H19" i="32"/>
  <c r="N20" i="21"/>
  <c r="R47" i="10"/>
  <c r="N11" i="32"/>
  <c r="N155" i="10"/>
  <c r="R155" i="10"/>
  <c r="F155" i="10"/>
  <c r="H155" i="10"/>
  <c r="P155" i="10"/>
  <c r="J155" i="10"/>
  <c r="L126" i="10"/>
  <c r="J126" i="10"/>
  <c r="F126" i="10"/>
  <c r="H126" i="10"/>
  <c r="N98" i="10"/>
  <c r="F98" i="10"/>
  <c r="L98" i="10"/>
  <c r="H98" i="10"/>
  <c r="J98" i="10"/>
  <c r="R98" i="10"/>
  <c r="N65" i="10"/>
  <c r="H65" i="10"/>
  <c r="P65" i="10"/>
  <c r="L65" i="10"/>
  <c r="J65" i="10"/>
  <c r="R65" i="10"/>
  <c r="H23" i="52"/>
  <c r="R23" i="52"/>
  <c r="J23" i="52"/>
  <c r="F23" i="52"/>
  <c r="L23" i="52"/>
  <c r="N23" i="52"/>
  <c r="P23" i="52"/>
  <c r="N47" i="10"/>
  <c r="L155" i="10"/>
  <c r="P126" i="10"/>
  <c r="N11" i="17"/>
  <c r="J11" i="17"/>
  <c r="P17" i="21"/>
  <c r="H17" i="21"/>
  <c r="J17" i="21"/>
  <c r="L158" i="10"/>
  <c r="P158" i="10"/>
  <c r="J158" i="10"/>
  <c r="F104" i="10"/>
  <c r="J104" i="10"/>
  <c r="R104" i="10"/>
  <c r="L12" i="45"/>
  <c r="J12" i="45"/>
  <c r="R12" i="45"/>
  <c r="R107" i="10"/>
  <c r="H20" i="10"/>
  <c r="P24" i="10"/>
  <c r="N24" i="10"/>
  <c r="H50" i="10"/>
  <c r="P104" i="10"/>
  <c r="F136" i="10"/>
  <c r="R158" i="10"/>
  <c r="L11" i="17"/>
  <c r="F11" i="17"/>
  <c r="N17" i="21"/>
  <c r="H12" i="45"/>
  <c r="L11" i="12"/>
  <c r="H11" i="12"/>
  <c r="P146" i="10"/>
  <c r="J146" i="10"/>
  <c r="L56" i="10"/>
  <c r="N56" i="10"/>
  <c r="R56" i="10"/>
  <c r="R38" i="10"/>
  <c r="H38" i="10"/>
  <c r="L38" i="10"/>
  <c r="F20" i="31"/>
  <c r="N20" i="31"/>
  <c r="L20" i="26"/>
  <c r="N20" i="26"/>
  <c r="J20" i="26"/>
  <c r="H12" i="48"/>
  <c r="J12" i="48"/>
  <c r="L12" i="48"/>
  <c r="L16" i="24"/>
  <c r="P16" i="24"/>
  <c r="N107" i="10"/>
  <c r="F11" i="13"/>
  <c r="R17" i="21"/>
  <c r="N158" i="10"/>
  <c r="R20" i="10"/>
  <c r="P20" i="10"/>
  <c r="L104" i="10"/>
  <c r="P16" i="21"/>
  <c r="L16" i="21"/>
  <c r="F16" i="21"/>
  <c r="H18" i="23"/>
  <c r="R18" i="23"/>
  <c r="P149" i="10"/>
  <c r="R149" i="10"/>
  <c r="P123" i="10"/>
  <c r="R123" i="10"/>
  <c r="F119" i="10"/>
  <c r="N119" i="10"/>
  <c r="H12" i="13"/>
  <c r="J12" i="13"/>
  <c r="F12" i="13"/>
  <c r="N12" i="13"/>
  <c r="P12" i="13"/>
  <c r="L133" i="10"/>
  <c r="J133" i="10"/>
  <c r="P133" i="10"/>
  <c r="R133" i="10"/>
  <c r="N133" i="10"/>
  <c r="F91" i="10"/>
  <c r="R91" i="10"/>
  <c r="N91" i="10"/>
  <c r="L91" i="10"/>
  <c r="P31" i="10"/>
  <c r="F31" i="10"/>
  <c r="J31" i="10"/>
  <c r="L31" i="10"/>
  <c r="J17" i="32"/>
  <c r="F17" i="32"/>
  <c r="L17" i="32"/>
  <c r="P17" i="32"/>
  <c r="N17" i="32"/>
  <c r="H17" i="32"/>
  <c r="R17" i="32"/>
  <c r="H15" i="33"/>
  <c r="N15" i="33"/>
  <c r="L15" i="33"/>
  <c r="J15" i="33"/>
  <c r="P21" i="28"/>
  <c r="F21" i="28"/>
  <c r="N21" i="28"/>
  <c r="L21" i="28"/>
  <c r="H21" i="28"/>
  <c r="R21" i="28"/>
  <c r="R31" i="10"/>
  <c r="J91" i="10"/>
  <c r="F133" i="10"/>
  <c r="F15" i="33"/>
  <c r="H91" i="10"/>
  <c r="N20" i="13"/>
  <c r="F20" i="13"/>
  <c r="H20" i="13"/>
  <c r="P20" i="13"/>
  <c r="H13" i="17"/>
  <c r="L13" i="17"/>
  <c r="P13" i="17"/>
  <c r="F13" i="17"/>
  <c r="J13" i="17"/>
  <c r="R17" i="23"/>
  <c r="H17" i="23"/>
  <c r="N17" i="23"/>
  <c r="F17" i="23"/>
  <c r="P17" i="23"/>
  <c r="F145" i="10"/>
  <c r="N145" i="10"/>
  <c r="R145" i="10"/>
  <c r="P145" i="10"/>
  <c r="L145" i="10"/>
  <c r="J145" i="10"/>
  <c r="H138" i="10"/>
  <c r="F138" i="10"/>
  <c r="P138" i="10"/>
  <c r="L138" i="10"/>
  <c r="N138" i="10"/>
  <c r="J138" i="10"/>
  <c r="F55" i="10"/>
  <c r="J55" i="10"/>
  <c r="R55" i="10"/>
  <c r="N55" i="10"/>
  <c r="H55" i="10"/>
  <c r="P18" i="28"/>
  <c r="R18" i="28"/>
  <c r="L18" i="28"/>
  <c r="N18" i="28"/>
  <c r="H18" i="28"/>
  <c r="J18" i="28"/>
  <c r="F18" i="29"/>
  <c r="H18" i="29"/>
  <c r="N18" i="29"/>
  <c r="J18" i="29"/>
  <c r="P18" i="29"/>
  <c r="H22" i="29"/>
  <c r="R22" i="29"/>
  <c r="F22" i="29"/>
  <c r="L22" i="29"/>
  <c r="J22" i="29"/>
  <c r="N22" i="29"/>
  <c r="N16" i="31"/>
  <c r="H16" i="31"/>
  <c r="R16" i="31"/>
  <c r="L16" i="31"/>
  <c r="P16" i="31"/>
  <c r="J14" i="45"/>
  <c r="R14" i="45"/>
  <c r="P14" i="45"/>
  <c r="L14" i="45"/>
  <c r="F14" i="45"/>
  <c r="L20" i="13"/>
  <c r="N14" i="45"/>
  <c r="H145" i="10"/>
  <c r="R18" i="29"/>
  <c r="L55" i="10"/>
  <c r="R97" i="10"/>
  <c r="R15" i="33"/>
  <c r="H15" i="45"/>
  <c r="P22" i="29"/>
  <c r="L18" i="29"/>
  <c r="H133" i="10"/>
  <c r="N11" i="25"/>
  <c r="J11" i="25"/>
  <c r="L11" i="25"/>
  <c r="H11" i="25"/>
  <c r="F11" i="25"/>
  <c r="R11" i="25"/>
  <c r="J88" i="10"/>
  <c r="F88" i="10"/>
  <c r="H88" i="10"/>
  <c r="L88" i="10"/>
  <c r="N88" i="10"/>
  <c r="P88" i="10"/>
  <c r="J28" i="10"/>
  <c r="N28" i="10"/>
  <c r="P28" i="10"/>
  <c r="H28" i="10"/>
  <c r="L28" i="10"/>
  <c r="F28" i="10"/>
  <c r="R28" i="10"/>
  <c r="L16" i="33"/>
  <c r="P16" i="33"/>
  <c r="H16" i="33"/>
  <c r="F16" i="33"/>
  <c r="N16" i="33"/>
  <c r="N14" i="13"/>
  <c r="L14" i="13"/>
  <c r="R14" i="13"/>
  <c r="J14" i="13"/>
  <c r="R17" i="17"/>
  <c r="N17" i="17"/>
  <c r="L17" i="17"/>
  <c r="H17" i="17"/>
  <c r="P17" i="17"/>
  <c r="F17" i="17"/>
  <c r="J17" i="17"/>
  <c r="J13" i="18"/>
  <c r="R13" i="18"/>
  <c r="P13" i="18"/>
  <c r="H13" i="18"/>
  <c r="N13" i="18"/>
  <c r="L13" i="18"/>
  <c r="F13" i="18"/>
  <c r="N12" i="22"/>
  <c r="H12" i="22"/>
  <c r="L12" i="22"/>
  <c r="F12" i="22"/>
  <c r="R12" i="22"/>
  <c r="J12" i="22"/>
  <c r="P12" i="22"/>
  <c r="R142" i="10"/>
  <c r="H142" i="10"/>
  <c r="N142" i="10"/>
  <c r="L142" i="10"/>
  <c r="P142" i="10"/>
  <c r="F97" i="10"/>
  <c r="L97" i="10"/>
  <c r="N97" i="10"/>
  <c r="P97" i="10"/>
  <c r="J97" i="10"/>
  <c r="F61" i="10"/>
  <c r="L61" i="10"/>
  <c r="H61" i="10"/>
  <c r="P61" i="10"/>
  <c r="J61" i="10"/>
  <c r="P58" i="10"/>
  <c r="F58" i="10"/>
  <c r="R58" i="10"/>
  <c r="J58" i="10"/>
  <c r="N58" i="10"/>
  <c r="H58" i="10"/>
  <c r="N52" i="10"/>
  <c r="R52" i="10"/>
  <c r="F52" i="10"/>
  <c r="L52" i="10"/>
  <c r="N46" i="10"/>
  <c r="R46" i="10"/>
  <c r="F46" i="10"/>
  <c r="P46" i="10"/>
  <c r="L46" i="10"/>
  <c r="H46" i="10"/>
  <c r="H37" i="10"/>
  <c r="P37" i="10"/>
  <c r="L37" i="10"/>
  <c r="R37" i="10"/>
  <c r="F37" i="10"/>
  <c r="R11" i="33"/>
  <c r="P11" i="33"/>
  <c r="H11" i="33"/>
  <c r="J11" i="33"/>
  <c r="F11" i="33"/>
  <c r="P15" i="45"/>
  <c r="R15" i="45"/>
  <c r="N15" i="45"/>
  <c r="F15" i="45"/>
  <c r="N37" i="10"/>
  <c r="P91" i="10"/>
  <c r="F14" i="13"/>
  <c r="R12" i="13"/>
  <c r="H52" i="10"/>
  <c r="L12" i="13"/>
  <c r="N31" i="10"/>
  <c r="N61" i="10"/>
  <c r="J52" i="10"/>
  <c r="F142" i="10"/>
  <c r="L58" i="10"/>
  <c r="P11" i="25"/>
  <c r="J17" i="23"/>
  <c r="R61" i="10"/>
  <c r="J16" i="33"/>
  <c r="F16" i="31"/>
  <c r="P20" i="16"/>
  <c r="H20" i="16"/>
  <c r="F141" i="10"/>
  <c r="L141" i="10"/>
  <c r="J141" i="10"/>
  <c r="N141" i="10"/>
  <c r="R114" i="10"/>
  <c r="J114" i="10"/>
  <c r="F108" i="10"/>
  <c r="R108" i="10"/>
  <c r="L18" i="24"/>
  <c r="N18" i="24"/>
  <c r="F19" i="24"/>
  <c r="R19" i="24"/>
  <c r="R120" i="10"/>
  <c r="P120" i="10"/>
  <c r="N20" i="33"/>
  <c r="P20" i="33"/>
  <c r="L18" i="21"/>
  <c r="J18" i="21"/>
  <c r="S135" i="11"/>
  <c r="S131" i="11"/>
  <c r="S127" i="11"/>
  <c r="S123" i="11"/>
  <c r="S119" i="11"/>
  <c r="S115" i="11"/>
  <c r="S111" i="11"/>
  <c r="S107" i="11"/>
  <c r="S103" i="11"/>
  <c r="S99" i="11"/>
  <c r="S95" i="11"/>
  <c r="S91" i="11"/>
  <c r="S87" i="11"/>
  <c r="S83" i="11"/>
  <c r="S79" i="11"/>
  <c r="R18" i="21"/>
  <c r="H18" i="21"/>
  <c r="R141" i="10"/>
  <c r="H141" i="10"/>
  <c r="S136" i="11"/>
  <c r="S132" i="11"/>
  <c r="S128" i="11"/>
  <c r="S124" i="11"/>
  <c r="S120" i="11"/>
  <c r="S116" i="11"/>
  <c r="S112" i="11"/>
  <c r="S108" i="11"/>
  <c r="S104" i="11"/>
  <c r="S100" i="11"/>
  <c r="S96" i="11"/>
  <c r="S92" i="11"/>
  <c r="S88" i="11"/>
  <c r="S84" i="11"/>
  <c r="S80" i="11"/>
  <c r="S76" i="11"/>
  <c r="H11" i="22"/>
  <c r="R13" i="17"/>
  <c r="N18" i="21"/>
  <c r="P141" i="10"/>
  <c r="S137" i="11"/>
  <c r="S133" i="11"/>
  <c r="S129" i="11"/>
  <c r="S125" i="11"/>
  <c r="S121" i="11"/>
  <c r="S117" i="11"/>
  <c r="S113" i="11"/>
  <c r="S109" i="11"/>
  <c r="S105" i="11"/>
  <c r="S101" i="11"/>
  <c r="S97" i="11"/>
  <c r="S93" i="11"/>
  <c r="S89" i="11"/>
  <c r="S85" i="11"/>
  <c r="S81" i="11"/>
  <c r="S77" i="11"/>
  <c r="S134" i="11"/>
  <c r="S130" i="11"/>
  <c r="S126" i="11"/>
  <c r="S122" i="11"/>
  <c r="S118" i="11"/>
  <c r="S114" i="11"/>
  <c r="S110" i="11"/>
  <c r="S106" i="11"/>
  <c r="S102" i="11"/>
  <c r="S98" i="11"/>
  <c r="S94" i="11"/>
  <c r="S90" i="11"/>
  <c r="S86" i="11"/>
  <c r="S82" i="11"/>
  <c r="S78" i="11"/>
  <c r="S67" i="11"/>
  <c r="S63" i="11"/>
  <c r="S59" i="11"/>
  <c r="S55" i="11"/>
  <c r="S51" i="11"/>
  <c r="S47" i="11"/>
  <c r="S43" i="11"/>
  <c r="S39" i="11"/>
  <c r="S35" i="11"/>
  <c r="S64" i="11"/>
  <c r="S60" i="11"/>
  <c r="S56" i="11"/>
  <c r="S52" i="11"/>
  <c r="S48" i="11"/>
  <c r="S44" i="11"/>
  <c r="S40" i="11"/>
  <c r="S36" i="11"/>
  <c r="S65" i="11"/>
  <c r="S61" i="11"/>
  <c r="S57" i="11"/>
  <c r="S53" i="11"/>
  <c r="S49" i="11"/>
  <c r="S45" i="11"/>
  <c r="S41" i="11"/>
  <c r="S37" i="11"/>
  <c r="S33" i="11"/>
  <c r="S29" i="11"/>
  <c r="S25" i="11"/>
  <c r="S21" i="11"/>
  <c r="S17" i="11"/>
  <c r="S13" i="11"/>
  <c r="S66" i="11"/>
  <c r="S62" i="11"/>
  <c r="S58" i="11"/>
  <c r="S54" i="11"/>
  <c r="S50" i="11"/>
  <c r="S46" i="11"/>
  <c r="S42" i="11"/>
  <c r="S38" i="11"/>
  <c r="S34" i="11"/>
  <c r="S30" i="11"/>
  <c r="S26" i="11"/>
  <c r="S22" i="11"/>
  <c r="S18" i="11"/>
  <c r="S14" i="11"/>
  <c r="T14" i="56" l="1"/>
  <c r="T15" i="56"/>
  <c r="T18" i="56"/>
  <c r="T12" i="56"/>
  <c r="T16" i="56"/>
  <c r="T20" i="56"/>
  <c r="T13" i="56"/>
  <c r="T19" i="56"/>
  <c r="T17" i="56"/>
  <c r="T11" i="56"/>
  <c r="S20" i="35"/>
  <c r="S18" i="35"/>
  <c r="S19" i="35"/>
  <c r="S20" i="29"/>
  <c r="S19" i="29"/>
  <c r="S17" i="54"/>
  <c r="S15" i="55"/>
  <c r="S11" i="54"/>
  <c r="S18" i="55"/>
  <c r="S14" i="55"/>
  <c r="S11" i="55"/>
  <c r="S13" i="54"/>
  <c r="S23" i="54"/>
  <c r="S21" i="54"/>
  <c r="S19" i="54"/>
  <c r="S19" i="55"/>
  <c r="S15" i="54"/>
  <c r="S12" i="54"/>
  <c r="S18" i="54"/>
  <c r="S14" i="54"/>
  <c r="S20" i="55"/>
  <c r="S17" i="55"/>
  <c r="S12" i="55"/>
  <c r="S16" i="54"/>
  <c r="S13" i="55"/>
  <c r="S16" i="55"/>
  <c r="S22" i="54"/>
  <c r="S20" i="54"/>
  <c r="S11" i="45"/>
  <c r="S20" i="24"/>
  <c r="S24" i="34"/>
  <c r="S17" i="24"/>
  <c r="S13" i="12"/>
  <c r="S13" i="24"/>
  <c r="S16" i="45"/>
  <c r="S11" i="34"/>
  <c r="S24" i="52"/>
  <c r="S14" i="28"/>
  <c r="S21" i="29"/>
  <c r="S13" i="33"/>
  <c r="S11" i="31"/>
  <c r="S17" i="28"/>
  <c r="S13" i="31"/>
  <c r="S16" i="28"/>
  <c r="S161" i="10"/>
  <c r="S16" i="10"/>
  <c r="S84" i="10"/>
  <c r="S29" i="10"/>
  <c r="S19" i="18"/>
  <c r="S12" i="16"/>
  <c r="S16" i="18"/>
  <c r="S16" i="32"/>
  <c r="S14" i="12"/>
  <c r="S17" i="16"/>
  <c r="S12" i="10"/>
  <c r="S12" i="31"/>
  <c r="S13" i="25"/>
  <c r="S41" i="10"/>
  <c r="S33" i="10"/>
  <c r="S45" i="10"/>
  <c r="S57" i="10"/>
  <c r="S153" i="10"/>
  <c r="S14" i="25"/>
  <c r="S16" i="23"/>
  <c r="S13" i="16"/>
  <c r="S49" i="10"/>
  <c r="S13" i="52"/>
  <c r="S14" i="33"/>
  <c r="S53" i="10"/>
  <c r="S157" i="10"/>
  <c r="S19" i="21"/>
  <c r="S14" i="32"/>
  <c r="S14" i="18"/>
  <c r="S23" i="34"/>
  <c r="S14" i="48"/>
  <c r="S13" i="45"/>
  <c r="S130" i="10"/>
  <c r="S12" i="24"/>
  <c r="S14" i="24"/>
  <c r="S18" i="26"/>
  <c r="S24" i="49"/>
  <c r="S18" i="12"/>
  <c r="S15" i="21"/>
  <c r="S13" i="13"/>
  <c r="S16" i="12"/>
  <c r="S86" i="10"/>
  <c r="S110" i="10"/>
  <c r="S17" i="25"/>
  <c r="S102" i="10"/>
  <c r="S19" i="22"/>
  <c r="S11" i="22"/>
  <c r="S124" i="10"/>
  <c r="S15" i="32"/>
  <c r="S20" i="34"/>
  <c r="S78" i="10"/>
  <c r="S67" i="10"/>
  <c r="S40" i="10"/>
  <c r="S16" i="29"/>
  <c r="S15" i="12"/>
  <c r="S96" i="10"/>
  <c r="S48" i="10"/>
  <c r="S160" i="10"/>
  <c r="S18" i="17"/>
  <c r="S18" i="16"/>
  <c r="S22" i="52"/>
  <c r="S13" i="28"/>
  <c r="S23" i="29"/>
  <c r="S17" i="10"/>
  <c r="S11" i="29"/>
  <c r="S12" i="21"/>
  <c r="S39" i="10"/>
  <c r="S16" i="13"/>
  <c r="S12" i="18"/>
  <c r="S103" i="10"/>
  <c r="S25" i="10"/>
  <c r="S148" i="10"/>
  <c r="S74" i="10"/>
  <c r="S34" i="10"/>
  <c r="S17" i="45"/>
  <c r="S16" i="25"/>
  <c r="S11" i="21"/>
  <c r="S27" i="10"/>
  <c r="S71" i="10"/>
  <c r="S79" i="10"/>
  <c r="S139" i="10"/>
  <c r="S35" i="10"/>
  <c r="S23" i="10"/>
  <c r="S15" i="10"/>
  <c r="S143" i="10"/>
  <c r="S17" i="18"/>
  <c r="S15" i="17"/>
  <c r="S19" i="23"/>
  <c r="S14" i="16"/>
  <c r="S12" i="12"/>
  <c r="S20" i="12"/>
  <c r="S19" i="33"/>
  <c r="S19" i="17"/>
  <c r="S152" i="10"/>
  <c r="S93" i="10"/>
  <c r="S113" i="10"/>
  <c r="S125" i="10"/>
  <c r="S18" i="32"/>
  <c r="S17" i="22"/>
  <c r="S19" i="25"/>
  <c r="S18" i="22"/>
  <c r="S11" i="11"/>
  <c r="S19" i="10"/>
  <c r="S63" i="10"/>
  <c r="S18" i="25"/>
  <c r="S11" i="10"/>
  <c r="S99" i="10"/>
  <c r="S135" i="10"/>
  <c r="S20" i="28"/>
  <c r="S51" i="10"/>
  <c r="S154" i="10"/>
  <c r="S15" i="16"/>
  <c r="S85" i="10"/>
  <c r="S12" i="29"/>
  <c r="S36" i="10"/>
  <c r="S18" i="31"/>
  <c r="S156" i="10"/>
  <c r="S13" i="32"/>
  <c r="S89" i="10"/>
  <c r="S109" i="10"/>
  <c r="S121" i="10"/>
  <c r="S129" i="10"/>
  <c r="S19" i="16"/>
  <c r="S24" i="29"/>
  <c r="S11" i="16"/>
  <c r="S21" i="52"/>
  <c r="S20" i="32"/>
  <c r="S147" i="10"/>
  <c r="S43" i="10"/>
  <c r="S87" i="10"/>
  <c r="S111" i="10"/>
  <c r="S151" i="10"/>
  <c r="S15" i="25"/>
  <c r="S131" i="10"/>
  <c r="S137" i="10"/>
  <c r="S92" i="10"/>
  <c r="S73" i="10"/>
  <c r="S132" i="10"/>
  <c r="S117" i="10"/>
  <c r="S15" i="28"/>
  <c r="S47" i="10"/>
  <c r="S19" i="12"/>
  <c r="S13" i="22"/>
  <c r="S59" i="10"/>
  <c r="S82" i="10"/>
  <c r="S106" i="10"/>
  <c r="S12" i="17"/>
  <c r="S20" i="18"/>
  <c r="S13" i="10"/>
  <c r="S15" i="24"/>
  <c r="S64" i="10"/>
  <c r="S68" i="10"/>
  <c r="S75" i="10"/>
  <c r="S95" i="10"/>
  <c r="S134" i="10"/>
  <c r="S15" i="22"/>
  <c r="S15" i="18"/>
  <c r="S18" i="52"/>
  <c r="S146" i="10"/>
  <c r="S14" i="17"/>
  <c r="S72" i="10"/>
  <c r="S20" i="22"/>
  <c r="S127" i="10"/>
  <c r="S136" i="10"/>
  <c r="S17" i="29"/>
  <c r="S19" i="13"/>
  <c r="S20" i="21"/>
  <c r="S20" i="26"/>
  <c r="S13" i="21"/>
  <c r="S105" i="10"/>
  <c r="S12" i="25"/>
  <c r="S11" i="13"/>
  <c r="S16" i="24"/>
  <c r="S20" i="17"/>
  <c r="S11" i="52"/>
  <c r="S11" i="28"/>
  <c r="S70" i="10"/>
  <c r="S81" i="10"/>
  <c r="S77" i="10"/>
  <c r="S12" i="48"/>
  <c r="S11" i="12"/>
  <c r="S14" i="10"/>
  <c r="S21" i="10"/>
  <c r="S76" i="10"/>
  <c r="S60" i="10"/>
  <c r="S149" i="10"/>
  <c r="S18" i="23"/>
  <c r="S98" i="10"/>
  <c r="S14" i="21"/>
  <c r="S11" i="18"/>
  <c r="S32" i="10"/>
  <c r="S90" i="10"/>
  <c r="S118" i="10"/>
  <c r="S15" i="48"/>
  <c r="S54" i="10"/>
  <c r="S21" i="34"/>
  <c r="S12" i="33"/>
  <c r="S100" i="10"/>
  <c r="S112" i="10"/>
  <c r="S116" i="10"/>
  <c r="S128" i="10"/>
  <c r="S19" i="28"/>
  <c r="S18" i="10"/>
  <c r="S26" i="10"/>
  <c r="S50" i="10"/>
  <c r="S20" i="25"/>
  <c r="S20" i="23"/>
  <c r="S18" i="13"/>
  <c r="S16" i="22"/>
  <c r="S17" i="33"/>
  <c r="S14" i="22"/>
  <c r="S120" i="10"/>
  <c r="S107" i="10"/>
  <c r="S126" i="10"/>
  <c r="S159" i="10"/>
  <c r="S15" i="31"/>
  <c r="S122" i="10"/>
  <c r="S11" i="24"/>
  <c r="S16" i="16"/>
  <c r="S30" i="10"/>
  <c r="S42" i="10"/>
  <c r="S66" i="10"/>
  <c r="S16" i="17"/>
  <c r="S13" i="29"/>
  <c r="S150" i="10"/>
  <c r="S17" i="13"/>
  <c r="S144" i="10"/>
  <c r="S17" i="34"/>
  <c r="S18" i="33"/>
  <c r="S83" i="10"/>
  <c r="S17" i="12"/>
  <c r="S18" i="18"/>
  <c r="S22" i="34"/>
  <c r="S115" i="10"/>
  <c r="S22" i="10"/>
  <c r="S19" i="31"/>
  <c r="S25" i="49"/>
  <c r="S119" i="10"/>
  <c r="S123" i="10"/>
  <c r="S16" i="21"/>
  <c r="S62" i="10"/>
  <c r="S14" i="29"/>
  <c r="S20" i="31"/>
  <c r="S140" i="10"/>
  <c r="S17" i="31"/>
  <c r="S21" i="28"/>
  <c r="S17" i="21"/>
  <c r="S14" i="31"/>
  <c r="S15" i="13"/>
  <c r="S18" i="24"/>
  <c r="S22" i="29"/>
  <c r="S23" i="49"/>
  <c r="S12" i="28"/>
  <c r="S80" i="10"/>
  <c r="S38" i="10"/>
  <c r="S65" i="10"/>
  <c r="S69" i="10"/>
  <c r="S18" i="29"/>
  <c r="S138" i="10"/>
  <c r="S133" i="10"/>
  <c r="S18" i="28"/>
  <c r="S56" i="10"/>
  <c r="S24" i="10"/>
  <c r="S17" i="52"/>
  <c r="S19" i="32"/>
  <c r="S15" i="29"/>
  <c r="S94" i="10"/>
  <c r="S101" i="10"/>
  <c r="S142" i="10"/>
  <c r="S12" i="45"/>
  <c r="S158" i="10"/>
  <c r="S23" i="52"/>
  <c r="S12" i="52"/>
  <c r="S11" i="32"/>
  <c r="S20" i="33"/>
  <c r="S19" i="24"/>
  <c r="S108" i="10"/>
  <c r="S12" i="13"/>
  <c r="S11" i="17"/>
  <c r="S104" i="10"/>
  <c r="S20" i="10"/>
  <c r="S155" i="10"/>
  <c r="S12" i="32"/>
  <c r="S44" i="10"/>
  <c r="S97" i="10"/>
  <c r="S14" i="13"/>
  <c r="S16" i="33"/>
  <c r="S114" i="10"/>
  <c r="S20" i="16"/>
  <c r="S37" i="10"/>
  <c r="S46" i="10"/>
  <c r="S52" i="10"/>
  <c r="S11" i="25"/>
  <c r="S17" i="23"/>
  <c r="S20" i="13"/>
  <c r="S15" i="33"/>
  <c r="S17" i="32"/>
  <c r="S31" i="10"/>
  <c r="S141" i="10"/>
  <c r="S16" i="31"/>
  <c r="S58" i="10"/>
  <c r="S28" i="10"/>
  <c r="S13" i="17"/>
  <c r="S18" i="21"/>
  <c r="S21" i="53"/>
  <c r="S15" i="45"/>
  <c r="S11" i="33"/>
  <c r="S61" i="10"/>
  <c r="S12" i="22"/>
  <c r="S13" i="18"/>
  <c r="S17" i="17"/>
  <c r="S88" i="10"/>
  <c r="S14" i="45"/>
  <c r="S55" i="10"/>
  <c r="S145" i="10"/>
  <c r="S91" i="10"/>
  <c r="T12" i="52" l="1"/>
  <c r="T14" i="52"/>
  <c r="T16" i="52"/>
  <c r="T20" i="52"/>
  <c r="T15" i="52"/>
  <c r="T19" i="52"/>
  <c r="T13" i="52"/>
  <c r="T17" i="52"/>
  <c r="T18" i="52"/>
  <c r="T11" i="52"/>
  <c r="S25" i="52"/>
  <c r="T15" i="48"/>
  <c r="T13" i="48"/>
  <c r="T12" i="48"/>
  <c r="T16" i="48"/>
  <c r="T14" i="48"/>
  <c r="T11" i="48"/>
  <c r="T15" i="45"/>
  <c r="T12" i="45"/>
  <c r="T13" i="45"/>
  <c r="T14" i="45"/>
  <c r="T17" i="45"/>
  <c r="T16" i="45"/>
  <c r="T18" i="45"/>
  <c r="T20" i="45"/>
  <c r="T19" i="45"/>
  <c r="T11" i="45"/>
  <c r="T20" i="54"/>
  <c r="T16" i="54"/>
  <c r="T14" i="54"/>
  <c r="T12" i="54"/>
  <c r="T13" i="54"/>
  <c r="T17" i="54"/>
  <c r="T18" i="54"/>
  <c r="T15" i="54"/>
  <c r="T19" i="54"/>
  <c r="S17" i="48"/>
  <c r="S22" i="33"/>
  <c r="S21" i="45"/>
  <c r="S21" i="42"/>
  <c r="S21" i="35"/>
  <c r="S25" i="34"/>
  <c r="S21" i="31"/>
  <c r="S22" i="26"/>
  <c r="S21" i="32"/>
  <c r="S21" i="25"/>
  <c r="S21" i="55"/>
  <c r="S24" i="54"/>
  <c r="S25" i="29"/>
  <c r="S21" i="24"/>
  <c r="S21" i="23"/>
  <c r="S21" i="22"/>
  <c r="S21" i="21"/>
  <c r="S21" i="12"/>
  <c r="S21" i="18"/>
  <c r="S21" i="17"/>
  <c r="S21" i="16"/>
  <c r="S21" i="13"/>
  <c r="S22" i="28"/>
  <c r="T11" i="55"/>
  <c r="T20" i="55"/>
  <c r="T19" i="55"/>
  <c r="T11" i="54"/>
  <c r="T23" i="54"/>
  <c r="T22" i="54"/>
  <c r="T20" i="18"/>
  <c r="T13" i="26"/>
  <c r="T18" i="26"/>
  <c r="T19" i="34"/>
  <c r="T12" i="28"/>
  <c r="T15" i="21"/>
  <c r="T14" i="26"/>
  <c r="T16" i="26"/>
  <c r="T18" i="34"/>
  <c r="T20" i="34"/>
  <c r="T15" i="26"/>
  <c r="T19" i="26"/>
  <c r="T11" i="34"/>
  <c r="T23" i="34"/>
  <c r="T13" i="17"/>
  <c r="T14" i="34"/>
  <c r="T20" i="12"/>
  <c r="T16" i="34"/>
  <c r="T12" i="22"/>
  <c r="T15" i="18"/>
  <c r="T12" i="34"/>
  <c r="T20" i="21"/>
  <c r="T13" i="34"/>
  <c r="T11" i="22"/>
  <c r="T14" i="28"/>
  <c r="T17" i="34"/>
  <c r="T21" i="34"/>
  <c r="T15" i="34"/>
  <c r="T11" i="12"/>
  <c r="T14" i="18"/>
  <c r="T12" i="12"/>
  <c r="T22" i="34"/>
  <c r="T24" i="34"/>
  <c r="T17" i="24"/>
  <c r="T16" i="21"/>
  <c r="T12" i="35"/>
  <c r="T15" i="28"/>
  <c r="T12" i="31"/>
  <c r="T11" i="28"/>
  <c r="T20" i="28"/>
  <c r="T18" i="24"/>
  <c r="T12" i="21"/>
  <c r="T20" i="17"/>
  <c r="T21" i="28"/>
  <c r="T13" i="28"/>
  <c r="T16" i="28"/>
  <c r="T23" i="29"/>
  <c r="T14" i="17"/>
  <c r="T19" i="24"/>
  <c r="T19" i="17"/>
  <c r="T13" i="18"/>
  <c r="T20" i="24"/>
  <c r="T22" i="29"/>
  <c r="T21" i="29"/>
  <c r="T13" i="35"/>
  <c r="T16" i="35"/>
  <c r="T16" i="18"/>
  <c r="T17" i="17"/>
  <c r="T17" i="22"/>
  <c r="T16" i="17"/>
  <c r="T19" i="33"/>
  <c r="T17" i="33"/>
  <c r="T13" i="33"/>
  <c r="T12" i="33"/>
  <c r="T11" i="33"/>
  <c r="T18" i="33"/>
  <c r="T14" i="33"/>
  <c r="T15" i="33"/>
  <c r="T20" i="16"/>
  <c r="T16" i="13"/>
  <c r="T13" i="13"/>
  <c r="T14" i="13"/>
  <c r="T15" i="13"/>
  <c r="T19" i="13"/>
  <c r="T13" i="21"/>
  <c r="T11" i="13"/>
  <c r="T13" i="16"/>
  <c r="T17" i="21"/>
  <c r="T11" i="21"/>
  <c r="T18" i="21"/>
  <c r="T11" i="17"/>
  <c r="T12" i="17"/>
  <c r="T11" i="18"/>
  <c r="T17" i="18"/>
  <c r="T18" i="18"/>
  <c r="T12" i="18"/>
  <c r="T19" i="18"/>
  <c r="T11" i="35"/>
  <c r="T18" i="13"/>
  <c r="T19" i="32"/>
  <c r="T13" i="32"/>
  <c r="T17" i="32"/>
  <c r="T20" i="32"/>
  <c r="T12" i="32"/>
  <c r="T16" i="32"/>
  <c r="T18" i="32"/>
  <c r="T15" i="32"/>
  <c r="T14" i="32"/>
  <c r="T11" i="32"/>
  <c r="T17" i="13"/>
  <c r="T12" i="13"/>
  <c r="T15" i="35"/>
  <c r="T16" i="33"/>
  <c r="T11" i="31"/>
  <c r="T11" i="16"/>
  <c r="T13" i="22"/>
  <c r="T16" i="22"/>
  <c r="T19" i="21"/>
  <c r="T20" i="13"/>
  <c r="T15" i="22"/>
  <c r="T14" i="22"/>
  <c r="T15" i="17"/>
  <c r="T14" i="21"/>
  <c r="T18" i="17"/>
  <c r="T11" i="29"/>
  <c r="T14" i="35"/>
  <c r="T14" i="16"/>
  <c r="T12" i="16"/>
  <c r="T24" i="29"/>
  <c r="T17" i="35"/>
  <c r="T20" i="33"/>
  <c r="T17" i="23"/>
  <c r="T19" i="23"/>
  <c r="T20" i="23"/>
  <c r="T16" i="23"/>
  <c r="T18" i="23"/>
</calcChain>
</file>

<file path=xl/sharedStrings.xml><?xml version="1.0" encoding="utf-8"?>
<sst xmlns="http://schemas.openxmlformats.org/spreadsheetml/2006/main" count="3037" uniqueCount="684">
  <si>
    <t>Фамилия имя</t>
  </si>
  <si>
    <t>Дата рождения</t>
  </si>
  <si>
    <t>3х10</t>
  </si>
  <si>
    <t>очки</t>
  </si>
  <si>
    <t>бег 1000 м</t>
  </si>
  <si>
    <t>пресс</t>
  </si>
  <si>
    <t>прыж.</t>
  </si>
  <si>
    <t>подт.</t>
  </si>
  <si>
    <t>гиб.</t>
  </si>
  <si>
    <t>сумма</t>
  </si>
  <si>
    <t>место</t>
  </si>
  <si>
    <t>1000 м</t>
  </si>
  <si>
    <t>30 м</t>
  </si>
  <si>
    <t>подтягив</t>
  </si>
  <si>
    <t>прыжок</t>
  </si>
  <si>
    <t>наклон</t>
  </si>
  <si>
    <t>отжиман</t>
  </si>
  <si>
    <t>60 м</t>
  </si>
  <si>
    <t>100 м</t>
  </si>
  <si>
    <t xml:space="preserve">Протокол внутри классных спортивно-оздоровительных состязаний </t>
  </si>
  <si>
    <t>школьников России "Президентские спортивные состязания"</t>
  </si>
  <si>
    <t>Класс__________________________ Количество уч-ся_______________чел.</t>
  </si>
  <si>
    <t>Классный руководитель (ФИО)______________________________</t>
  </si>
  <si>
    <t>Дата состязаний_____________________</t>
  </si>
  <si>
    <t>Колличество принявшее участие____________________________</t>
  </si>
  <si>
    <t>% учащихся принявших от общего числа___________________</t>
  </si>
  <si>
    <t>Учитель физической культуры(ФИО)_________________________</t>
  </si>
  <si>
    <t>Результаты состязаний</t>
  </si>
  <si>
    <r>
      <t xml:space="preserve">Общеобразовательное учреждение  </t>
    </r>
    <r>
      <rPr>
        <u/>
        <sz val="11"/>
        <color indexed="8"/>
        <rFont val="Times New Roman"/>
        <family val="1"/>
        <charset val="204"/>
      </rPr>
      <t>МОБУ гимназия №</t>
    </r>
  </si>
  <si>
    <t>Директор МОБУ гимназия №6____________________О.В.Безверхая</t>
  </si>
  <si>
    <t>№</t>
  </si>
  <si>
    <t>возраст</t>
  </si>
  <si>
    <t>3х10м</t>
  </si>
  <si>
    <t>бег 30/60/100 м</t>
  </si>
  <si>
    <t>3.00,0</t>
  </si>
  <si>
    <t>3.03,0</t>
  </si>
  <si>
    <t>3.06,0</t>
  </si>
  <si>
    <t>3.09,0</t>
  </si>
  <si>
    <t>3.12,0</t>
  </si>
  <si>
    <t>3.15,0</t>
  </si>
  <si>
    <t>3.17,0</t>
  </si>
  <si>
    <t>3.19,0</t>
  </si>
  <si>
    <t>3.21,0</t>
  </si>
  <si>
    <t>3.23,</t>
  </si>
  <si>
    <t>3.25,</t>
  </si>
  <si>
    <t>3.27,0</t>
  </si>
  <si>
    <t>3.29,0</t>
  </si>
  <si>
    <t>3.31,0</t>
  </si>
  <si>
    <t>3.33,0</t>
  </si>
  <si>
    <t>3.35,0</t>
  </si>
  <si>
    <t>3.37,0</t>
  </si>
  <si>
    <t>3.39,0</t>
  </si>
  <si>
    <t>3.41,0</t>
  </si>
  <si>
    <t>3.43,0</t>
  </si>
  <si>
    <t>3.45,0</t>
  </si>
  <si>
    <t>3.46,0</t>
  </si>
  <si>
    <t>3.47,0</t>
  </si>
  <si>
    <t>3.48,0</t>
  </si>
  <si>
    <t>3.49,0</t>
  </si>
  <si>
    <t>3.50,0</t>
  </si>
  <si>
    <t>3.51,0</t>
  </si>
  <si>
    <t>3.53,0</t>
  </si>
  <si>
    <t>3.55,0</t>
  </si>
  <si>
    <t>3.57,0</t>
  </si>
  <si>
    <t>3.59,0</t>
  </si>
  <si>
    <t>4.01,0</t>
  </si>
  <si>
    <t>4.03,0</t>
  </si>
  <si>
    <t>4.05,0</t>
  </si>
  <si>
    <t>4.07,0</t>
  </si>
  <si>
    <t>4.09,0</t>
  </si>
  <si>
    <t>4.11,0</t>
  </si>
  <si>
    <t>4.13,0</t>
  </si>
  <si>
    <t>4.15,0</t>
  </si>
  <si>
    <t>4.17,0</t>
  </si>
  <si>
    <t>4.20,0</t>
  </si>
  <si>
    <t>4.23,0</t>
  </si>
  <si>
    <t>4.26,0</t>
  </si>
  <si>
    <t>4.29,0</t>
  </si>
  <si>
    <t>4.32,0</t>
  </si>
  <si>
    <t>4.35,0</t>
  </si>
  <si>
    <t>4.38,0</t>
  </si>
  <si>
    <t>4.41,0</t>
  </si>
  <si>
    <t>4.44,0</t>
  </si>
  <si>
    <t>4.47,0</t>
  </si>
  <si>
    <t>4.50,0</t>
  </si>
  <si>
    <t>4.54,0</t>
  </si>
  <si>
    <t>4.58,0</t>
  </si>
  <si>
    <t>5.02,0</t>
  </si>
  <si>
    <t>5.06,0</t>
  </si>
  <si>
    <t>5.10,0</t>
  </si>
  <si>
    <t>5.14,0</t>
  </si>
  <si>
    <t>5.18,0</t>
  </si>
  <si>
    <t>5.22,0</t>
  </si>
  <si>
    <t>5.26,0</t>
  </si>
  <si>
    <t>5.30,0</t>
  </si>
  <si>
    <t>5.35,0</t>
  </si>
  <si>
    <t>5.40,0</t>
  </si>
  <si>
    <t>5.45,0</t>
  </si>
  <si>
    <t>5.50,0</t>
  </si>
  <si>
    <t>5.55,0</t>
  </si>
  <si>
    <t>6.00,0</t>
  </si>
  <si>
    <t>6.05,0</t>
  </si>
  <si>
    <t>6.10,0</t>
  </si>
  <si>
    <t>6.15,0</t>
  </si>
  <si>
    <t>3.18,0</t>
  </si>
  <si>
    <t>3.24,0</t>
  </si>
  <si>
    <t>3.30,0</t>
  </si>
  <si>
    <t>3.36,0</t>
  </si>
  <si>
    <t>3.42,0</t>
  </si>
  <si>
    <t>3.54,0</t>
  </si>
  <si>
    <t>4.00,0</t>
  </si>
  <si>
    <t>4.02,0</t>
  </si>
  <si>
    <t>4.04,0</t>
  </si>
  <si>
    <t>4.06,0</t>
  </si>
  <si>
    <t>4.08,0</t>
  </si>
  <si>
    <t>4.10,0</t>
  </si>
  <si>
    <t>4.12,0</t>
  </si>
  <si>
    <t>4.14,0</t>
  </si>
  <si>
    <t>4.16,0</t>
  </si>
  <si>
    <t>4.18,0</t>
  </si>
  <si>
    <t>4.22,0</t>
  </si>
  <si>
    <t>4.24,0</t>
  </si>
  <si>
    <t>4.53,0</t>
  </si>
  <si>
    <t>4.56,0</t>
  </si>
  <si>
    <t>4.59,0</t>
  </si>
  <si>
    <t>5.05,0</t>
  </si>
  <si>
    <t>5.08,0</t>
  </si>
  <si>
    <t>5.11,0</t>
  </si>
  <si>
    <t>5.17,0</t>
  </si>
  <si>
    <t>5.20,0</t>
  </si>
  <si>
    <t>5.24,0</t>
  </si>
  <si>
    <t>5.28,0</t>
  </si>
  <si>
    <t>5.32,0</t>
  </si>
  <si>
    <t>5.36,0</t>
  </si>
  <si>
    <t>5.44,0</t>
  </si>
  <si>
    <t>5.48,0</t>
  </si>
  <si>
    <t>5.52,0</t>
  </si>
  <si>
    <t>5.56,0</t>
  </si>
  <si>
    <t>6.20,0</t>
  </si>
  <si>
    <t>6.25,0</t>
  </si>
  <si>
    <t>6.30,0</t>
  </si>
  <si>
    <t>6.35,0</t>
  </si>
  <si>
    <t>6.40,0</t>
  </si>
  <si>
    <t>6.45,0</t>
  </si>
  <si>
    <t>6.45,1</t>
  </si>
  <si>
    <t>6.15,1</t>
  </si>
  <si>
    <t>отжим</t>
  </si>
  <si>
    <t>2.55,0</t>
  </si>
  <si>
    <t>2.57,0</t>
  </si>
  <si>
    <t>2.59,0</t>
  </si>
  <si>
    <t>3.01,0</t>
  </si>
  <si>
    <t>3.05,0</t>
  </si>
  <si>
    <t>3.07,0</t>
  </si>
  <si>
    <t>3.11,0</t>
  </si>
  <si>
    <t>3.13,0</t>
  </si>
  <si>
    <t>3.23,0</t>
  </si>
  <si>
    <t>3.25,0</t>
  </si>
  <si>
    <t>3.38,0</t>
  </si>
  <si>
    <t>3.40,0</t>
  </si>
  <si>
    <t>3.44,0</t>
  </si>
  <si>
    <t>5.15,0</t>
  </si>
  <si>
    <t>5.25,0</t>
  </si>
  <si>
    <t>5.55,1</t>
  </si>
  <si>
    <t>3.10,0</t>
  </si>
  <si>
    <t>3.16,0</t>
  </si>
  <si>
    <t>3.22,0</t>
  </si>
  <si>
    <t>3.28,0</t>
  </si>
  <si>
    <t>3.34,0</t>
  </si>
  <si>
    <t>3.52,0</t>
  </si>
  <si>
    <t>3.56,0</t>
  </si>
  <si>
    <t>3.58,0</t>
  </si>
  <si>
    <t>5.09,0</t>
  </si>
  <si>
    <t>5.13,0</t>
  </si>
  <si>
    <t>5.21,0</t>
  </si>
  <si>
    <t>5.29,0</t>
  </si>
  <si>
    <t>5.33,0</t>
  </si>
  <si>
    <t>5.37,0</t>
  </si>
  <si>
    <t>5.41,0</t>
  </si>
  <si>
    <t>6.30,1</t>
  </si>
  <si>
    <t>2.50,0</t>
  </si>
  <si>
    <t>2.52,0</t>
  </si>
  <si>
    <t>2.54,0</t>
  </si>
  <si>
    <t>2.56,0</t>
  </si>
  <si>
    <t>2.58,0</t>
  </si>
  <si>
    <t>3.02,0</t>
  </si>
  <si>
    <t>3.04,0</t>
  </si>
  <si>
    <t>3.08,0</t>
  </si>
  <si>
    <t>3.14,0</t>
  </si>
  <si>
    <t>3.20,0</t>
  </si>
  <si>
    <t>3.26,0</t>
  </si>
  <si>
    <t>3.32,0</t>
  </si>
  <si>
    <t>4.28,0</t>
  </si>
  <si>
    <t>4.36,0</t>
  </si>
  <si>
    <t>4.40,0</t>
  </si>
  <si>
    <t>4.48,0</t>
  </si>
  <si>
    <t>4.52,0</t>
  </si>
  <si>
    <t>5.00,0</t>
  </si>
  <si>
    <t>5.45,1</t>
  </si>
  <si>
    <t>4.21,0</t>
  </si>
  <si>
    <t>4.27,0</t>
  </si>
  <si>
    <t>4.30,0</t>
  </si>
  <si>
    <t>4.33,0</t>
  </si>
  <si>
    <t>4.39,0</t>
  </si>
  <si>
    <t>4.42,0</t>
  </si>
  <si>
    <t>4.45,0</t>
  </si>
  <si>
    <t>4.51,0</t>
  </si>
  <si>
    <t>4.57,0</t>
  </si>
  <si>
    <t>5.03,0</t>
  </si>
  <si>
    <t>5.12,0</t>
  </si>
  <si>
    <t>5.19,0</t>
  </si>
  <si>
    <t>5.23,0</t>
  </si>
  <si>
    <t>5.27,0</t>
  </si>
  <si>
    <t>5.31,0</t>
  </si>
  <si>
    <t>5.39,0</t>
  </si>
  <si>
    <t>5.43,0</t>
  </si>
  <si>
    <t>5.47,0</t>
  </si>
  <si>
    <t>5.51,0</t>
  </si>
  <si>
    <t>2.45,0</t>
  </si>
  <si>
    <t>2.47,0</t>
  </si>
  <si>
    <t>2.49,0</t>
  </si>
  <si>
    <t>2.51,0</t>
  </si>
  <si>
    <t>2.53,0</t>
  </si>
  <si>
    <t>4.19,0</t>
  </si>
  <si>
    <t>4.25,0</t>
  </si>
  <si>
    <t>5.35,1</t>
  </si>
  <si>
    <t>2.41,0</t>
  </si>
  <si>
    <t>2.43,0</t>
  </si>
  <si>
    <t>5.25,1</t>
  </si>
  <si>
    <t>6.05,1</t>
  </si>
  <si>
    <t>2.38,0</t>
  </si>
  <si>
    <t>2.40,0</t>
  </si>
  <si>
    <t>2.42,0</t>
  </si>
  <si>
    <t>2.44,0</t>
  </si>
  <si>
    <t>2.46,0</t>
  </si>
  <si>
    <t>2.48,0</t>
  </si>
  <si>
    <t>4.31,0</t>
  </si>
  <si>
    <t>4.43,0</t>
  </si>
  <si>
    <t>4.55,0</t>
  </si>
  <si>
    <t>5.15,1</t>
  </si>
  <si>
    <t>5.01,0</t>
  </si>
  <si>
    <t>5.07,0</t>
  </si>
  <si>
    <t>5.04,0</t>
  </si>
  <si>
    <t>5.01,,0</t>
  </si>
  <si>
    <t>Едигарян Манвел Артёмович</t>
  </si>
  <si>
    <t>Абелян Артур Давитович</t>
  </si>
  <si>
    <t>Гладков Никита Сергеевич</t>
  </si>
  <si>
    <t>Королько Артём Самвелович</t>
  </si>
  <si>
    <t>Кречун Денис Александрович</t>
  </si>
  <si>
    <t>Кузнецов Богдан Михайлович</t>
  </si>
  <si>
    <t>Мартыненко Георгий Константинович</t>
  </si>
  <si>
    <t>Парасюк Дмитрий Артурович</t>
  </si>
  <si>
    <t>Романов Николай Витальевич</t>
  </si>
  <si>
    <t>Семянников Лев Артёмович</t>
  </si>
  <si>
    <t>Чегорнов Константин Юрьевич</t>
  </si>
  <si>
    <t>Аркатова Зара Евгеньевна</t>
  </si>
  <si>
    <t>Ахвлетдиани Диана Гурамиевна</t>
  </si>
  <si>
    <t>Бондаренко Анастасия Фёдоровна</t>
  </si>
  <si>
    <t>Григорян Мариам Давитовна</t>
  </si>
  <si>
    <t>Ермакова Вероника Сергеевна</t>
  </si>
  <si>
    <t>Затеева Анастасия Сергеевна</t>
  </si>
  <si>
    <t>Захарова Софья Александровна</t>
  </si>
  <si>
    <t>Календжян Анжелика Рудиковна</t>
  </si>
  <si>
    <t>Лукинова Юлианна Алексеевна</t>
  </si>
  <si>
    <t>Мавлиханова Ангелина Евгеньевна</t>
  </si>
  <si>
    <t>Батырь Дмитрий Павлович</t>
  </si>
  <si>
    <t>Баширов Ильхам Гамзаевич</t>
  </si>
  <si>
    <t>Березовский Владислав Игоревич</t>
  </si>
  <si>
    <t>Володин Андрей Евгеньевич</t>
  </si>
  <si>
    <t>Григорян Арсен Манвелович</t>
  </si>
  <si>
    <t>Енгоян Арман Еремович</t>
  </si>
  <si>
    <t>Жмыков Алексей Дмитриевич</t>
  </si>
  <si>
    <t>Исаев Дмитрий Андреевич</t>
  </si>
  <si>
    <t>Климов Богдан Сергеевич</t>
  </si>
  <si>
    <t>Молчанов Никита Максимович</t>
  </si>
  <si>
    <t>Андронова Диана Айдаровна</t>
  </si>
  <si>
    <t>Глинских Анастасия Сергеевна</t>
  </si>
  <si>
    <t>Григорьева Полина Владимировна</t>
  </si>
  <si>
    <t>Дегтярёва Анастасия Михайловна</t>
  </si>
  <si>
    <t>Доморат Кристина Денисовна</t>
  </si>
  <si>
    <t>Кантемир Анастасия Евгеньевна</t>
  </si>
  <si>
    <t>Климова Светлана Сергеевна</t>
  </si>
  <si>
    <t>Маркина Анна Александровна</t>
  </si>
  <si>
    <t>Мищенко Вероника Вячеславовна</t>
  </si>
  <si>
    <t>Смирнова Анастасия Дмитриевна</t>
  </si>
  <si>
    <t>Богатый Данил Денисович</t>
  </si>
  <si>
    <t>Бырлига Ярослав Александрович</t>
  </si>
  <si>
    <t>Григорьев Никита Евгеньевич</t>
  </si>
  <si>
    <t>Даньшин Артем Викторович</t>
  </si>
  <si>
    <t>Джиоев Аслан Георгиевич</t>
  </si>
  <si>
    <t>Ибрагимов Оскар Суратович</t>
  </si>
  <si>
    <t>Иванова Маргарита Тимофеевна</t>
  </si>
  <si>
    <t>Иосебашвили Давид Аронович</t>
  </si>
  <si>
    <t>Кучеров Даниил Александрович</t>
  </si>
  <si>
    <t>Литвинов Владислав Русланович</t>
  </si>
  <si>
    <t>Андрющенко Андрей Алексеевич</t>
  </si>
  <si>
    <t>Балабанов Виталий Максимович</t>
  </si>
  <si>
    <t>Белый Дмитрий Павлович</t>
  </si>
  <si>
    <t>Вербяный Роман Игоревич</t>
  </si>
  <si>
    <t>Вереютин Эрик Алексеевич</t>
  </si>
  <si>
    <t>Гончаров Дмитрий Сергеевич</t>
  </si>
  <si>
    <t>Заика Евгений Евгеньевич</t>
  </si>
  <si>
    <t>Зайцев Семён Сергеевич</t>
  </si>
  <si>
    <t>Калбасин Всеволод Васильевич</t>
  </si>
  <si>
    <t>Карагозян Арут Артурович</t>
  </si>
  <si>
    <t>Пономарёв Дмитрий Витальевич</t>
  </si>
  <si>
    <t>Авджян Вереника Аврамовна</t>
  </si>
  <si>
    <t>Азамат Кызы Алия -</t>
  </si>
  <si>
    <t>Акопян Лилит Айковна</t>
  </si>
  <si>
    <t>Антонова Юлия Александровна</t>
  </si>
  <si>
    <t>Артёменко София Владимировна</t>
  </si>
  <si>
    <t>Бескутская Анастасия Алексеевна</t>
  </si>
  <si>
    <t>Бурхович Милена Сергеевна</t>
  </si>
  <si>
    <t>Веркиенко Кристина Евгеньевна</t>
  </si>
  <si>
    <t>Григорян Анна Армановна</t>
  </si>
  <si>
    <t>Казакова Анастасия Максимовна</t>
  </si>
  <si>
    <t>Абелян Мгер Давитович</t>
  </si>
  <si>
    <t>Абрашкин Алексей Романович</t>
  </si>
  <si>
    <t>Геворгян Гегам</t>
  </si>
  <si>
    <t>Гурбич Павел Иванович</t>
  </si>
  <si>
    <t>Дудкин Лев Юрьевич</t>
  </si>
  <si>
    <t>Заболотный Денис Олегович</t>
  </si>
  <si>
    <t>Ивченко Егор Дмитриевич</t>
  </si>
  <si>
    <t>Ищенко Марк Олегович</t>
  </si>
  <si>
    <t>Лазарев Александр Сергеевич</t>
  </si>
  <si>
    <t>Лопес Вильяордунья Антонио Нет</t>
  </si>
  <si>
    <t>Асатрян Анаида Артуровна</t>
  </si>
  <si>
    <t>Ачилова Даяна Рустамовна</t>
  </si>
  <si>
    <t>Благополучная Екатерина Денисовна</t>
  </si>
  <si>
    <t>Гукасян Дана Карапетовна</t>
  </si>
  <si>
    <t>Заборовец Евгения Сергеевна</t>
  </si>
  <si>
    <t>Зацерковная Софья Витальевна</t>
  </si>
  <si>
    <t>Коротецкая Яна Витальевна</t>
  </si>
  <si>
    <t>Кульян Милана Артуровна</t>
  </si>
  <si>
    <t>Лохина Яна Александровна</t>
  </si>
  <si>
    <t>Месхия Милена Бесиковна</t>
  </si>
  <si>
    <t>Айрапетян Нане Гариковна</t>
  </si>
  <si>
    <t>Алекян Карине Арен</t>
  </si>
  <si>
    <t>Ануфриева Анжелика Александровна</t>
  </si>
  <si>
    <t>Асеева Софья Юрьевна</t>
  </si>
  <si>
    <t>Варелджян Лиана Рафиковна</t>
  </si>
  <si>
    <t>Власенко Анастасия Николаевна</t>
  </si>
  <si>
    <t>Дадаева Анна Валентиновна</t>
  </si>
  <si>
    <t>Желиостова Алеся Эдуардовна</t>
  </si>
  <si>
    <t>Ильина Милена Сергеевна</t>
  </si>
  <si>
    <t>Канчурина Елизавета Тимуровна</t>
  </si>
  <si>
    <t>Агопьян Александр Андреевич</t>
  </si>
  <si>
    <t>Андронов Руслан Айдарович</t>
  </si>
  <si>
    <t>Войтех Владислав Алексеевич</t>
  </si>
  <si>
    <t>Листопадов Максим Алексеевич</t>
  </si>
  <si>
    <t>Моргунов Игорь Андреевич</t>
  </si>
  <si>
    <t>Рубцов Арсений Викторович</t>
  </si>
  <si>
    <t>Русских Евгений Александрович</t>
  </si>
  <si>
    <t>Шушляев Дмитрий Арсенович</t>
  </si>
  <si>
    <t>Аксёнов Александр Валерьевич</t>
  </si>
  <si>
    <t>Баятян Рубен Русланович</t>
  </si>
  <si>
    <t>Гаврилов Вячеслав Львович</t>
  </si>
  <si>
    <t>Ганиев Рафаил Ованесович</t>
  </si>
  <si>
    <t>Гузев Данила Максимович</t>
  </si>
  <si>
    <t>Дубровский Евгений Андреевич</t>
  </si>
  <si>
    <t>Коваленко Сергей Александрович</t>
  </si>
  <si>
    <t>Манасян Ренат Арменович</t>
  </si>
  <si>
    <t>Мхитарян Геворг Манвелович</t>
  </si>
  <si>
    <t>Налбандян Артур Левонович</t>
  </si>
  <si>
    <t>Абшилава Лана Шалвовна</t>
  </si>
  <si>
    <t>Аракелян Женя Мгеровна</t>
  </si>
  <si>
    <t>Аркания Илона Романовна</t>
  </si>
  <si>
    <t>Горбачева Яна Сергеевна</t>
  </si>
  <si>
    <t>Григорян Женя</t>
  </si>
  <si>
    <t>Давтян Милена Ашотовна</t>
  </si>
  <si>
    <t>Довыдчик Ева Сергеевна</t>
  </si>
  <si>
    <t>Евсеенко Марина Витальевна</t>
  </si>
  <si>
    <t>Еремина Екатерина Сергеевна</t>
  </si>
  <si>
    <t>Кобалия Саломе Давидовна</t>
  </si>
  <si>
    <t>Анисимов Даниил Андреевич</t>
  </si>
  <si>
    <t>Ашрафян Арман Каренович</t>
  </si>
  <si>
    <t>Белов Даниил Константинович</t>
  </si>
  <si>
    <t>Вартанян Артур Романович</t>
  </si>
  <si>
    <t>Гажур Сергей Сергеевич</t>
  </si>
  <si>
    <t>Голубев Григорий Михайлович</t>
  </si>
  <si>
    <t>Григорян Левон Айказович</t>
  </si>
  <si>
    <t>Евдокимов Данила Сергеевич</t>
  </si>
  <si>
    <t>Жежель Павел Витальевич</t>
  </si>
  <si>
    <t>Кобулия Каха Зурабович</t>
  </si>
  <si>
    <t>Бабаян Ашот Арутюнович</t>
  </si>
  <si>
    <t>Берия Георгий Русланович</t>
  </si>
  <si>
    <t>Болдичев Даниил Сергеевич</t>
  </si>
  <si>
    <t>Брыкалов Николай Витальевич</t>
  </si>
  <si>
    <t>Ераносян Давид Вартанович</t>
  </si>
  <si>
    <t>Золотухин Джемал Максимович</t>
  </si>
  <si>
    <t>Кадревич Константин Витальевич</t>
  </si>
  <si>
    <t>Кадун Александр Владимирович</t>
  </si>
  <si>
    <t>Лакия Леван Феликсович</t>
  </si>
  <si>
    <t>Мамочкин Виталий Константинович</t>
  </si>
  <si>
    <t>Муселимян Руслан Робертович</t>
  </si>
  <si>
    <t>Андрасович Анастасия Романовна</t>
  </si>
  <si>
    <t>Богословская Анжелика Дмитриевна</t>
  </si>
  <si>
    <t>Геворгян Элина Арменовна</t>
  </si>
  <si>
    <t>Доморат Каролина Денисовна</t>
  </si>
  <si>
    <t>Дорошенко Вероника Сергеевна</t>
  </si>
  <si>
    <t>Каджая Тамара Гиевна</t>
  </si>
  <si>
    <t>Калашникова Кетино Тамазовна</t>
  </si>
  <si>
    <t>Лукичева Елена Александровна</t>
  </si>
  <si>
    <t>Малюта Дарья Вячеславовна</t>
  </si>
  <si>
    <t>Науменко Алекса Дмитриевна</t>
  </si>
  <si>
    <t>Адильмурдин Тимур Русланович</t>
  </si>
  <si>
    <t>Бабаев Азар Эльханович</t>
  </si>
  <si>
    <t>Беспятов Владислав Владимирович</t>
  </si>
  <si>
    <t>Бычков Богдан Андреевич</t>
  </si>
  <si>
    <t>Дербенев Егор Николаевич</t>
  </si>
  <si>
    <t>Курмаев Авиэль Рамилевич</t>
  </si>
  <si>
    <t>Лапиков Даниил Николаевич</t>
  </si>
  <si>
    <t>Лапченко Владимир Эдуардович</t>
  </si>
  <si>
    <t>Ломова София Романовна</t>
  </si>
  <si>
    <t>Макеева Евгения Александровна</t>
  </si>
  <si>
    <t>Абайкина Веолетта Денисовна</t>
  </si>
  <si>
    <t>Баранова Вера Сергеевна</t>
  </si>
  <si>
    <t>Бинденко Елизавета Витальевна</t>
  </si>
  <si>
    <t>Богатикова Дарья Андреевна</t>
  </si>
  <si>
    <t>Гусева Дарья Андреевна</t>
  </si>
  <si>
    <t>Иваненко Елизавета Дмитриевна</t>
  </si>
  <si>
    <t>Костюкова Есения Владиславовна</t>
  </si>
  <si>
    <t>Кремнева Анна Тимофеевна</t>
  </si>
  <si>
    <t>Маркарян Анастасия Ашотовна</t>
  </si>
  <si>
    <t>Назаренко Анастасия Дмитриевна</t>
  </si>
  <si>
    <t>Акопян Жасмина Калустовна</t>
  </si>
  <si>
    <t>Батуева Виктория Сергеевна</t>
  </si>
  <si>
    <t>Валиева Елена Николаевна</t>
  </si>
  <si>
    <t>Иджян Каролина Акоповна</t>
  </si>
  <si>
    <t>Казарян Сюзанна Ромеовна</t>
  </si>
  <si>
    <t>Калинина Заира Тариеловна</t>
  </si>
  <si>
    <t>Кислова Анна Юрьевна</t>
  </si>
  <si>
    <t>Климанская Злата Максимовна</t>
  </si>
  <si>
    <t>Климанская Маргарита Максимовна</t>
  </si>
  <si>
    <t>Варелджян Давид Артурович</t>
  </si>
  <si>
    <t>Гадуа Георгий Тамазиевич</t>
  </si>
  <si>
    <t>Галушкин Дмитрий Сергеевич</t>
  </si>
  <si>
    <t>Гогуноков Данила Вячеславович</t>
  </si>
  <si>
    <t>Каракиян Артем Андреевич</t>
  </si>
  <si>
    <t>Кескин Мехметхан Нурдоганович</t>
  </si>
  <si>
    <t>Кузнецов Даниил Витальевич</t>
  </si>
  <si>
    <t>Кузнецов Руслан Евгеньевич</t>
  </si>
  <si>
    <t>Морозов Александр Станиславович</t>
  </si>
  <si>
    <t>Бурнучян Валерий Георгиевич</t>
  </si>
  <si>
    <t>Галкин Даниил Алексеевич</t>
  </si>
  <si>
    <t>Григорян Армен Манвелович</t>
  </si>
  <si>
    <t>Демерчян Тигран Артемович</t>
  </si>
  <si>
    <t>Дорогой Виталий Русланович</t>
  </si>
  <si>
    <t>Ипатов Даниил Владимирович</t>
  </si>
  <si>
    <t>Мартиросян Пайлак Геворгович</t>
  </si>
  <si>
    <t>Мокеев Иван Владимирович</t>
  </si>
  <si>
    <t>Мулика Никита Андреевич</t>
  </si>
  <si>
    <t>Поваров Данила Евгеньевич</t>
  </si>
  <si>
    <t>Абрамович Анжелика Романовна</t>
  </si>
  <si>
    <t>Бремер Лиель</t>
  </si>
  <si>
    <t>Войтех Юлия Алексеевна</t>
  </si>
  <si>
    <t>Геденидзе Саломе Амирановна</t>
  </si>
  <si>
    <t>Григорян Моника Манвеловна</t>
  </si>
  <si>
    <t>Иванова Диана Анатольевна</t>
  </si>
  <si>
    <t>Карапетян Сусанна Кареновна</t>
  </si>
  <si>
    <t>Косогор Ольга Андреевна</t>
  </si>
  <si>
    <t>Маркарова Ангелина Артуровна</t>
  </si>
  <si>
    <t>Некрасова Эльвира Руслановна</t>
  </si>
  <si>
    <t>Иванов Дмитрий Иванович</t>
  </si>
  <si>
    <t>Иванов Ринат Роккиевич</t>
  </si>
  <si>
    <t>Иванов Роберт Роккиевич</t>
  </si>
  <si>
    <t>Лавриненко Владислав Сергеевич</t>
  </si>
  <si>
    <t>Ломиворотов Юрий Викторович</t>
  </si>
  <si>
    <t>Мартынов Данил Денисович</t>
  </si>
  <si>
    <t>Мусаев Эмиль Саид-Мухамедович</t>
  </si>
  <si>
    <t>Николаев Александр Владимирович</t>
  </si>
  <si>
    <t>Петров Даниил Александрович</t>
  </si>
  <si>
    <t>Печаткин Арсен Александрович</t>
  </si>
  <si>
    <t>Андреева Виктория Павловна</t>
  </si>
  <si>
    <t>Барабошкина Полина Сергеевна</t>
  </si>
  <si>
    <t>Гайденко Ирина Дауровна</t>
  </si>
  <si>
    <t>Ермакова Наталья Владимировна</t>
  </si>
  <si>
    <t>Иванова Екатерина Сергеевна</t>
  </si>
  <si>
    <t>Качаева Александра Денисовна</t>
  </si>
  <si>
    <t>Крылова Ева Константиновна</t>
  </si>
  <si>
    <t>Мартынова Ксения Антоновна</t>
  </si>
  <si>
    <t>Моисеева Елизавета Алексеевна</t>
  </si>
  <si>
    <t>Немтинова Зита Вадимовна</t>
  </si>
  <si>
    <t>Аношин Артём Андреевич</t>
  </si>
  <si>
    <t>Багарян Андрей Гаренович</t>
  </si>
  <si>
    <t>Гандоян Владимир Хачатурович</t>
  </si>
  <si>
    <t>Зулпукаров Шамурат Талайбекович</t>
  </si>
  <si>
    <t>Ильин Дмитрий Константинович</t>
  </si>
  <si>
    <t>Ильченко Артём Дмитриевич</t>
  </si>
  <si>
    <t>Карапетян Погос Оганнесович</t>
  </si>
  <si>
    <t>КИРПИЧЕВ КОНСТАНТИН АЛЕКСАНДРОВИЧ</t>
  </si>
  <si>
    <t>Куцев Дмитрий Сергеевич</t>
  </si>
  <si>
    <t>САВЕЛЬЕВ ДАНИИЛ АНТОНОВИЧ</t>
  </si>
  <si>
    <t>Бабошкина Яна Николаевна</t>
  </si>
  <si>
    <t>Белогрудова Лолита Сергеевна</t>
  </si>
  <si>
    <t>Габриелян Петрония Робертовна</t>
  </si>
  <si>
    <t>ГАИНЦ ВАЛЕРИЯ ВИКТОРОВНА</t>
  </si>
  <si>
    <t>Гончар Дарья Николаевна</t>
  </si>
  <si>
    <t>Гурова Ева Сергеевна</t>
  </si>
  <si>
    <t>Данилова Карина Сергеевна</t>
  </si>
  <si>
    <t>Дудкина Екатерина Юрьевна</t>
  </si>
  <si>
    <t>Зотина Диана Денисовна</t>
  </si>
  <si>
    <t>Козлова Александра Сергеевна</t>
  </si>
  <si>
    <t>Бангоян София Самвеловна</t>
  </si>
  <si>
    <t>Булгакова Алина Олеговна</t>
  </si>
  <si>
    <t>Грачева Варвара Михайловна</t>
  </si>
  <si>
    <t>Джанашия Диана Звиядиевна</t>
  </si>
  <si>
    <t>Дружинина Екатерина Николаевна</t>
  </si>
  <si>
    <t>Едуш Екатерина Михайловна</t>
  </si>
  <si>
    <t>Касабян Милана Овакиновна</t>
  </si>
  <si>
    <t>Ковалева Лидия Алексеевна</t>
  </si>
  <si>
    <t>Липовцева Анна Игоревна</t>
  </si>
  <si>
    <t>Макарова Кристина Сергеевна</t>
  </si>
  <si>
    <t>Коцарев Игорь Дмитриевич</t>
  </si>
  <si>
    <t>Кусакин Роман Романович</t>
  </si>
  <si>
    <t>Магомедов Альберт Салаватович</t>
  </si>
  <si>
    <t>Оселедько Даниил Олегович</t>
  </si>
  <si>
    <t>Пономарев Сергей Викторович</t>
  </si>
  <si>
    <t>Федосеев Ариес Романович</t>
  </si>
  <si>
    <t>Андреева Екатерина Анатольевна</t>
  </si>
  <si>
    <t>Бабаева Элина Эльхановна</t>
  </si>
  <si>
    <t>Баловнева София Николаевна</t>
  </si>
  <si>
    <t>БОГДАНОВА ВИКТОРИЯ АЛЕКСАНДРОВНА</t>
  </si>
  <si>
    <t>Гладышева Анастасия Олеговна</t>
  </si>
  <si>
    <t>Дружинина Арина Дмитриевна</t>
  </si>
  <si>
    <t>Дульмаганова Диана Игоревна</t>
  </si>
  <si>
    <t>Захарова Виктория Александровна</t>
  </si>
  <si>
    <t>Зотова София Тимофеевна</t>
  </si>
  <si>
    <t>Керселян Ангелина Георгиевна</t>
  </si>
  <si>
    <t>Арсентьев Дмитрий Сергеевич</t>
  </si>
  <si>
    <t>Бабенко Никита Борисович</t>
  </si>
  <si>
    <t>Восканян Валерий Михайлович</t>
  </si>
  <si>
    <t>Гаспарян Армен Ишханович</t>
  </si>
  <si>
    <t>Ермолаев Алексей Павлович</t>
  </si>
  <si>
    <t>Кадун Максим Владимирович</t>
  </si>
  <si>
    <t>Кондратьев Андрей Дмитриевич</t>
  </si>
  <si>
    <t>Кочетков Евгений Витальевич</t>
  </si>
  <si>
    <t>Липатов Георгий Алексеевич</t>
  </si>
  <si>
    <t>Марочкин Никита Дмитриевич</t>
  </si>
  <si>
    <t>Иджан Королина</t>
  </si>
  <si>
    <t>Ашрафян Арен Каренович</t>
  </si>
  <si>
    <t>Баловнев Филипп Николаевич</t>
  </si>
  <si>
    <t>Бельмесов Владимир Игоревич</t>
  </si>
  <si>
    <t>Бескутский Алексей Алексеевич</t>
  </si>
  <si>
    <t>Красноруцкий Виталий Сергеевич</t>
  </si>
  <si>
    <t>Михайлов Леонид Алексеевич</t>
  </si>
  <si>
    <t>Рассолюк Даниель</t>
  </si>
  <si>
    <t>Романов Александр Денисович</t>
  </si>
  <si>
    <t>Сергеев Дмитрий Константинович</t>
  </si>
  <si>
    <t>Стародубцев Антон Сергеевич</t>
  </si>
  <si>
    <t>Антонова Елена Дмитриевна</t>
  </si>
  <si>
    <t>Афаунова Инна Беталовна</t>
  </si>
  <si>
    <t>Балашова Алина Андреевна</t>
  </si>
  <si>
    <t>Власенкова Дарья Дмитриевна</t>
  </si>
  <si>
    <t>Ганишева Аминат Саидмагомедовна</t>
  </si>
  <si>
    <t>Дерова Владиславна Сергеевна</t>
  </si>
  <si>
    <t>Джиоева Элеонора Эльбрусовна</t>
  </si>
  <si>
    <t>Долгих Юлия Валерьевна</t>
  </si>
  <si>
    <t>Егорова Владислава Михайловна</t>
  </si>
  <si>
    <t>Исаченко Ольга Витальевна</t>
  </si>
  <si>
    <t>Балабурдин Владислав Витальевич</t>
  </si>
  <si>
    <t>Габриелян Аванес Робертович</t>
  </si>
  <si>
    <t>Горобец Глеб Александрович</t>
  </si>
  <si>
    <t>Игнатосян Григорий Вартанович</t>
  </si>
  <si>
    <t>Кастрашвили Илья Игоревич</t>
  </si>
  <si>
    <t>Кирьянов Вячеслав Олегович</t>
  </si>
  <si>
    <t>Колоколов Семен Сергеевич</t>
  </si>
  <si>
    <t>Кульбак Станислав Викторович</t>
  </si>
  <si>
    <t>Липский Сергей Владимирович</t>
  </si>
  <si>
    <t>Нарикаев Шота Ильич</t>
  </si>
  <si>
    <t>Аветисян Каринэ Арменовна</t>
  </si>
  <si>
    <t>Гронштейн Агата Олеговна</t>
  </si>
  <si>
    <t>Данилова Марина Владимировна</t>
  </si>
  <si>
    <t>Енина Милена Сергеевна</t>
  </si>
  <si>
    <t>Захарян Ангелина Гамлетовна</t>
  </si>
  <si>
    <t>Зиненко Екатерина Александровна</t>
  </si>
  <si>
    <t>Кесян Рузан Аведисовна</t>
  </si>
  <si>
    <t>Клюкина Александра Юрьевна</t>
  </si>
  <si>
    <t>Кракова Екатерина Игоревна</t>
  </si>
  <si>
    <t>Оглы Снежанна Анатольевна</t>
  </si>
  <si>
    <t>Воскобойник Роман Артемович</t>
  </si>
  <si>
    <t>Гагарин Станислав Сергеевич</t>
  </si>
  <si>
    <t>Горбунов Андрей Станиславович</t>
  </si>
  <si>
    <t>Григорян Шаварш Арманович</t>
  </si>
  <si>
    <t>Казарян Оганнес Ромеович</t>
  </si>
  <si>
    <t>Каратаев Максим Владимирович</t>
  </si>
  <si>
    <t>Кареев Александр Константинович</t>
  </si>
  <si>
    <t>Коробков Давид Михайлович</t>
  </si>
  <si>
    <t>Монастырев Кирилл Дмитриевич</t>
  </si>
  <si>
    <t>Науменко Глеб Дмитриевич</t>
  </si>
  <si>
    <t>Амиров Ильшат Фаридович</t>
  </si>
  <si>
    <t>Ананян Самвел Сергоевич</t>
  </si>
  <si>
    <t>Бачурин Никита Владимирович</t>
  </si>
  <si>
    <t>Ганиев Руслан Ованесович</t>
  </si>
  <si>
    <t>Герасименко Дмитрий Сергеевич</t>
  </si>
  <si>
    <t>Григорян Геворг Давитович</t>
  </si>
  <si>
    <t>Дадальянц Роман Аркадьевич</t>
  </si>
  <si>
    <t>Зобнин Владислав Александрович</t>
  </si>
  <si>
    <t>Колбашев Александр Антонович</t>
  </si>
  <si>
    <t>Кольвах Игорь Дмитриевич</t>
  </si>
  <si>
    <t>Амбарцумян Элен Гургеновна</t>
  </si>
  <si>
    <t>Анжелянц Лана Робертовна</t>
  </si>
  <si>
    <t>Аркания Диана Романовна</t>
  </si>
  <si>
    <t>Власичева Виктория Григорьевна</t>
  </si>
  <si>
    <t>Вятоха Лилия Юрьевна</t>
  </si>
  <si>
    <t>Геворкян Анита Андреевна</t>
  </si>
  <si>
    <t>Даржания Лия Зурабиевна</t>
  </si>
  <si>
    <t>Ким Валерия Андреевна</t>
  </si>
  <si>
    <t>Косован Капитолина Валерьевна</t>
  </si>
  <si>
    <t>Кудашова Виолетта Егоровна</t>
  </si>
  <si>
    <t>Белова Екатерина Александровна</t>
  </si>
  <si>
    <t>Бормотова Юлиана Евгеньевна</t>
  </si>
  <si>
    <t>Бубякина Ольга Игоревна</t>
  </si>
  <si>
    <t>Григорьева Юлия Сергеевна</t>
  </si>
  <si>
    <t>Долженко Юлия Анатольевна</t>
  </si>
  <si>
    <t>Иосебашвили Татьяна Ароновна</t>
  </si>
  <si>
    <t>Клышко Диана Александровна</t>
  </si>
  <si>
    <t>Курникова Полина Александровна</t>
  </si>
  <si>
    <t>Кучина Валерия Валериевна</t>
  </si>
  <si>
    <t>Кушнарева Валентина Александровна</t>
  </si>
  <si>
    <t>Агасян Генри Вагеевич</t>
  </si>
  <si>
    <t>Бобрышев Владимир Владимирович</t>
  </si>
  <si>
    <t>Вартанян Артем Рафикович</t>
  </si>
  <si>
    <t>Галин Константин Андреевич</t>
  </si>
  <si>
    <t>Зазулянский Михаил Викторович</t>
  </si>
  <si>
    <t>Заурбаев Дени Бухариевич</t>
  </si>
  <si>
    <t>Иваников Артур Сергеевич</t>
  </si>
  <si>
    <t>Катков Даниил Камоевич</t>
  </si>
  <si>
    <t>Крутась Кирилл Петрович</t>
  </si>
  <si>
    <t>Нимчук Максим Александрович</t>
  </si>
  <si>
    <t>Агаева Руслана Камаловна</t>
  </si>
  <si>
    <t>Ануфриева Диана Александровна</t>
  </si>
  <si>
    <t>Грязева Ангелина Сергеевна</t>
  </si>
  <si>
    <t>Дергачева Ксения Андреевна</t>
  </si>
  <si>
    <t>Карпенко Ангелина Сергеевна</t>
  </si>
  <si>
    <t>Катюшина Екатерина Викторовна</t>
  </si>
  <si>
    <t>Кашубина Дана Романовна</t>
  </si>
  <si>
    <t>Кожевникова Алёна Ивановна</t>
  </si>
  <si>
    <t>Копылова Алина Олеговна</t>
  </si>
  <si>
    <t>Неривенько Ксения Игоревна</t>
  </si>
  <si>
    <t>Авагян Арсен Артемович</t>
  </si>
  <si>
    <t>Авагян Артем Оганнесович</t>
  </si>
  <si>
    <t>Безпалов Владислав Александрович</t>
  </si>
  <si>
    <t>Бенгарт Иван Дмитриевич</t>
  </si>
  <si>
    <t>Волокин Даниил Олегович</t>
  </si>
  <si>
    <t>Габриелян Рубен Ваагнович</t>
  </si>
  <si>
    <t>Иванов Иван Николаевич</t>
  </si>
  <si>
    <t>Казанцев Андрей Игоревич</t>
  </si>
  <si>
    <t>Камышников Даниил Владимирович</t>
  </si>
  <si>
    <t>Комков Ярослав Александрович</t>
  </si>
  <si>
    <t>Акохова Олеся Евгеньевна</t>
  </si>
  <si>
    <t>Билык Екатерина Витальевна</t>
  </si>
  <si>
    <t>Бодокия Елизавета Антоновна</t>
  </si>
  <si>
    <t>Дворовая Анастасия Андреевна</t>
  </si>
  <si>
    <t>Евгеньева Екатерина Александровна</t>
  </si>
  <si>
    <t>Жаворонкова Надежда Андреевна</t>
  </si>
  <si>
    <t>Искендерова Мая Эмин кызы</t>
  </si>
  <si>
    <t>Кичкина Валерия Александровна</t>
  </si>
  <si>
    <t>Кустова Василина Васильевна</t>
  </si>
  <si>
    <t>Лаврухина Анастасия Алексеевна</t>
  </si>
  <si>
    <t>Директор МОБУ СОШ № 12____________________О.В.Волобуева</t>
  </si>
  <si>
    <t>Учитель физической культуры(ФИО) Головина Е.В.</t>
  </si>
  <si>
    <t>Учитель физической культуры(ФИО) Доценко Г.В.</t>
  </si>
  <si>
    <t>Учитель физической культуры(ФИО) Логинова С.Н.</t>
  </si>
  <si>
    <t>Учитель физической культуры(ФИО) Бушмакин О.С.</t>
  </si>
  <si>
    <t>Андреев Владислав Александрович</t>
  </si>
  <si>
    <t>Булычева Милана Максимовна</t>
  </si>
  <si>
    <t>Верещагин Ярослав Юрьевич</t>
  </si>
  <si>
    <t>Жуков Валентин Витальевич</t>
  </si>
  <si>
    <t>Котегов Данил Константинович</t>
  </si>
  <si>
    <t>Кривцов Константин Андреевич</t>
  </si>
  <si>
    <t>Маркарян Анри Микаелович</t>
  </si>
  <si>
    <t>Мартиросян Ашот Варткесович</t>
  </si>
  <si>
    <t>Мелихов Аркадий Аркадьевич</t>
  </si>
  <si>
    <t>Овчинников Илья Владимирович</t>
  </si>
  <si>
    <t>Абрамова Ольга Олеговна</t>
  </si>
  <si>
    <t>Агаркова Александра Дмитриевна</t>
  </si>
  <si>
    <t>Алиева Надежда Джавидовна</t>
  </si>
  <si>
    <t>Бакова Снежана Заурбиевна</t>
  </si>
  <si>
    <t>Барашкова Арина Евгеньевна</t>
  </si>
  <si>
    <t>Вукова Сабина Олеговна</t>
  </si>
  <si>
    <t>Даржания Полина Руслановна</t>
  </si>
  <si>
    <t>Калинина Ксения Максимовна</t>
  </si>
  <si>
    <t>Кузнецова Полина Михайловна</t>
  </si>
  <si>
    <t>Левина Анна Константиновна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</si>
</sst>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6" x14ac:knownFonts="1">
    <font>
      <sz val="10"/>
      <name val="Arial"/>
      <family val="2"/>
      <charset val="204"/>
    </font>
    <font>
      <sz val="10"/>
      <color indexed="8"/>
      <name val="Arial"/>
      <family val="2"/>
      <charset val="1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1"/>
    </font>
    <font>
      <b/>
      <sz val="11"/>
      <color indexed="8"/>
      <name val="Times New Roman"/>
      <family val="1"/>
      <charset val="1"/>
    </font>
    <font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1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1"/>
    </font>
    <font>
      <u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name val="Arial"/>
      <family val="2"/>
      <charset val="204"/>
    </font>
    <font>
      <sz val="10"/>
      <color rgb="FF11111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31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04">
    <xf numFmtId="0" fontId="0" fillId="0" borderId="0" xfId="0"/>
    <xf numFmtId="0" fontId="1" fillId="0" borderId="0" xfId="1"/>
    <xf numFmtId="0" fontId="3" fillId="0" borderId="0" xfId="1" applyFont="1"/>
    <xf numFmtId="0" fontId="4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3" fillId="0" borderId="0" xfId="1" applyFont="1" applyBorder="1"/>
    <xf numFmtId="0" fontId="5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5" fillId="2" borderId="9" xfId="1" applyFont="1" applyFill="1" applyBorder="1" applyAlignment="1">
      <alignment horizontal="center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6" fillId="3" borderId="0" xfId="1" applyFont="1" applyFill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164" fontId="5" fillId="0" borderId="8" xfId="1" applyNumberFormat="1" applyFont="1" applyBorder="1" applyAlignment="1">
      <alignment horizontal="center" vertical="center" wrapText="1"/>
    </xf>
    <xf numFmtId="2" fontId="5" fillId="0" borderId="8" xfId="1" applyNumberFormat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center"/>
    </xf>
    <xf numFmtId="0" fontId="5" fillId="0" borderId="0" xfId="1" applyFont="1" applyBorder="1"/>
    <xf numFmtId="0" fontId="5" fillId="0" borderId="7" xfId="1" applyNumberFormat="1" applyFont="1" applyBorder="1" applyAlignment="1">
      <alignment horizontal="center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0" borderId="7" xfId="1" applyNumberFormat="1" applyFont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5" fillId="0" borderId="10" xfId="1" applyNumberFormat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165" fontId="3" fillId="0" borderId="8" xfId="1" applyNumberFormat="1" applyFont="1" applyBorder="1" applyAlignment="1">
      <alignment horizontal="center" vertical="center" wrapText="1"/>
    </xf>
    <xf numFmtId="0" fontId="5" fillId="0" borderId="0" xfId="1" applyFont="1"/>
    <xf numFmtId="0" fontId="7" fillId="0" borderId="1" xfId="1" applyFont="1" applyBorder="1" applyAlignment="1">
      <alignment horizontal="center"/>
    </xf>
    <xf numFmtId="0" fontId="7" fillId="2" borderId="2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7" fillId="2" borderId="6" xfId="1" applyFont="1" applyFill="1" applyBorder="1" applyAlignment="1">
      <alignment horizontal="center"/>
    </xf>
    <xf numFmtId="0" fontId="8" fillId="3" borderId="0" xfId="1" applyFont="1" applyFill="1" applyBorder="1" applyAlignment="1">
      <alignment horizontal="center" vertical="center" wrapText="1"/>
    </xf>
    <xf numFmtId="0" fontId="9" fillId="3" borderId="0" xfId="1" applyFont="1" applyFill="1" applyBorder="1" applyAlignment="1">
      <alignment horizontal="center" vertical="center" wrapText="1"/>
    </xf>
    <xf numFmtId="2" fontId="3" fillId="0" borderId="8" xfId="1" applyNumberFormat="1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2" fillId="0" borderId="15" xfId="1" applyFont="1" applyBorder="1" applyAlignment="1">
      <alignment horizontal="center" vertical="center" wrapText="1"/>
    </xf>
    <xf numFmtId="0" fontId="2" fillId="4" borderId="15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0" fillId="0" borderId="15" xfId="0" applyBorder="1"/>
    <xf numFmtId="14" fontId="0" fillId="0" borderId="15" xfId="0" applyNumberFormat="1" applyBorder="1"/>
    <xf numFmtId="17" fontId="0" fillId="0" borderId="15" xfId="0" applyNumberFormat="1" applyBorder="1"/>
    <xf numFmtId="17" fontId="5" fillId="0" borderId="7" xfId="1" applyNumberFormat="1" applyFont="1" applyBorder="1" applyAlignment="1">
      <alignment horizontal="center" vertical="center" wrapText="1"/>
    </xf>
    <xf numFmtId="1" fontId="13" fillId="0" borderId="8" xfId="0" applyNumberFormat="1" applyFont="1" applyBorder="1" applyAlignment="1">
      <alignment horizontal="center" wrapText="1"/>
    </xf>
    <xf numFmtId="49" fontId="13" fillId="0" borderId="8" xfId="0" applyNumberFormat="1" applyFont="1" applyBorder="1" applyAlignment="1">
      <alignment horizontal="left" wrapText="1" indent="1"/>
    </xf>
    <xf numFmtId="14" fontId="13" fillId="0" borderId="8" xfId="0" applyNumberFormat="1" applyFont="1" applyBorder="1" applyAlignment="1">
      <alignment horizontal="left" wrapText="1" indent="1"/>
    </xf>
    <xf numFmtId="1" fontId="13" fillId="0" borderId="15" xfId="0" applyNumberFormat="1" applyFont="1" applyBorder="1" applyAlignment="1">
      <alignment horizontal="center" wrapText="1"/>
    </xf>
    <xf numFmtId="0" fontId="0" fillId="0" borderId="16" xfId="0" applyBorder="1"/>
    <xf numFmtId="0" fontId="0" fillId="0" borderId="15" xfId="0" applyNumberFormat="1" applyBorder="1"/>
    <xf numFmtId="0" fontId="12" fillId="0" borderId="0" xfId="0" applyFont="1" applyAlignment="1"/>
    <xf numFmtId="0" fontId="0" fillId="0" borderId="0" xfId="0" applyAlignment="1"/>
    <xf numFmtId="1" fontId="13" fillId="0" borderId="5" xfId="0" applyNumberFormat="1" applyFont="1" applyBorder="1" applyAlignment="1">
      <alignment horizontal="center" wrapText="1"/>
    </xf>
    <xf numFmtId="49" fontId="13" fillId="0" borderId="5" xfId="0" applyNumberFormat="1" applyFont="1" applyBorder="1" applyAlignment="1">
      <alignment horizontal="left" wrapText="1" indent="1"/>
    </xf>
    <xf numFmtId="14" fontId="13" fillId="0" borderId="5" xfId="0" applyNumberFormat="1" applyFont="1" applyBorder="1" applyAlignment="1">
      <alignment horizontal="left" wrapText="1" indent="1"/>
    </xf>
    <xf numFmtId="0" fontId="0" fillId="0" borderId="17" xfId="0" applyBorder="1"/>
    <xf numFmtId="0" fontId="0" fillId="0" borderId="17" xfId="0" applyNumberFormat="1" applyBorder="1"/>
    <xf numFmtId="0" fontId="2" fillId="0" borderId="16" xfId="1" applyFont="1" applyBorder="1" applyAlignment="1">
      <alignment horizontal="center" vertical="center" wrapText="1"/>
    </xf>
    <xf numFmtId="0" fontId="2" fillId="0" borderId="16" xfId="1" applyFont="1" applyBorder="1" applyAlignment="1">
      <alignment vertical="center" wrapText="1"/>
    </xf>
    <xf numFmtId="0" fontId="2" fillId="4" borderId="16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0" fontId="2" fillId="2" borderId="16" xfId="1" applyFont="1" applyFill="1" applyBorder="1" applyAlignment="1">
      <alignment horizontal="center" vertical="center" wrapText="1"/>
    </xf>
    <xf numFmtId="1" fontId="13" fillId="0" borderId="15" xfId="0" applyNumberFormat="1" applyFont="1" applyBorder="1" applyAlignment="1">
      <alignment horizontal="left" wrapText="1"/>
    </xf>
    <xf numFmtId="0" fontId="0" fillId="0" borderId="15" xfId="0" applyBorder="1" applyAlignment="1">
      <alignment horizontal="left"/>
    </xf>
    <xf numFmtId="17" fontId="0" fillId="0" borderId="15" xfId="0" applyNumberFormat="1" applyBorder="1" applyAlignment="1">
      <alignment horizontal="left"/>
    </xf>
    <xf numFmtId="1" fontId="13" fillId="0" borderId="17" xfId="0" applyNumberFormat="1" applyFont="1" applyBorder="1" applyAlignment="1">
      <alignment horizontal="center" wrapText="1"/>
    </xf>
    <xf numFmtId="0" fontId="0" fillId="0" borderId="0" xfId="0" applyBorder="1"/>
    <xf numFmtId="0" fontId="11" fillId="0" borderId="0" xfId="0" applyFont="1" applyBorder="1" applyAlignment="1">
      <alignment vertical="top" wrapText="1"/>
    </xf>
    <xf numFmtId="14" fontId="11" fillId="0" borderId="0" xfId="0" applyNumberFormat="1" applyFont="1" applyBorder="1" applyAlignment="1">
      <alignment vertical="top" wrapText="1"/>
    </xf>
    <xf numFmtId="49" fontId="13" fillId="0" borderId="8" xfId="0" applyNumberFormat="1" applyFont="1" applyBorder="1" applyAlignment="1">
      <alignment horizontal="left"/>
    </xf>
    <xf numFmtId="14" fontId="13" fillId="0" borderId="8" xfId="0" applyNumberFormat="1" applyFont="1" applyBorder="1" applyAlignment="1">
      <alignment horizontal="left"/>
    </xf>
    <xf numFmtId="0" fontId="0" fillId="0" borderId="15" xfId="0" applyFill="1" applyBorder="1"/>
    <xf numFmtId="0" fontId="0" fillId="5" borderId="18" xfId="0" applyFill="1" applyBorder="1"/>
    <xf numFmtId="0" fontId="0" fillId="0" borderId="19" xfId="0" applyBorder="1"/>
    <xf numFmtId="0" fontId="0" fillId="0" borderId="17" xfId="0" applyFill="1" applyBorder="1"/>
    <xf numFmtId="0" fontId="0" fillId="0" borderId="16" xfId="0" applyFill="1" applyBorder="1"/>
    <xf numFmtId="0" fontId="0" fillId="0" borderId="20" xfId="0" applyFill="1" applyBorder="1"/>
    <xf numFmtId="49" fontId="15" fillId="0" borderId="23" xfId="0" applyNumberFormat="1" applyFont="1" applyBorder="1" applyAlignment="1">
      <alignment horizontal="left" wrapText="1" indent="1"/>
    </xf>
    <xf numFmtId="14" fontId="15" fillId="0" borderId="23" xfId="0" applyNumberFormat="1" applyFont="1" applyBorder="1" applyAlignment="1">
      <alignment horizontal="left" wrapText="1" indent="1"/>
    </xf>
    <xf numFmtId="0" fontId="5" fillId="0" borderId="0" xfId="0" applyFont="1"/>
    <xf numFmtId="0" fontId="12" fillId="0" borderId="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3" fillId="0" borderId="22" xfId="1" applyFont="1" applyBorder="1"/>
    <xf numFmtId="0" fontId="5" fillId="0" borderId="22" xfId="1" applyFont="1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9D9"/>
      <rgbColor rgb="00CCFFFF"/>
      <rgbColor rgb="00660066"/>
      <rgbColor rgb="00FF8080"/>
      <rgbColor rgb="000066CC"/>
      <rgbColor rgb="00E5DF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44;&#1077;&#1074;&#1086;&#1095;&#1082;&#1080;%20&#1087;&#1088;&#1086;&#1090;&#1086;&#1082;&#1086;&#1083;%20&#1055;&#1088;&#1077;&#1079;&#1080;&#1076;&#1077;&#1085;&#1090;&#1089;&#1082;&#1080;&#1077;%20&#1089;&#1086;&#1089;&#1090;&#1103;&#1079;&#1072;&#1085;&#1080;&#11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2;&#1072;&#1083;&#1100;&#1095;&#1080;&#1082;&#1080;%20&#1087;&#1088;&#1086;&#1090;&#1086;&#1082;&#1086;&#1083;%20&#1055;&#1088;&#1077;&#1079;&#1080;&#1076;&#1077;&#1085;&#1090;&#1089;&#1082;&#1080;&#1077;%20&#1089;&#1086;&#1089;&#1090;&#1103;&#1079;&#1072;&#1085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юноши"/>
      <sheetName val="девушки"/>
      <sheetName val="11 лет"/>
      <sheetName val="12 лет"/>
      <sheetName val="13 лет"/>
      <sheetName val="14 лет"/>
      <sheetName val="15 лет"/>
      <sheetName val="16 лет"/>
      <sheetName val="17 лет"/>
    </sheetNames>
    <sheetDataSet>
      <sheetData sheetId="0" refreshError="1"/>
      <sheetData sheetId="1" refreshError="1"/>
      <sheetData sheetId="2" refreshError="1">
        <row r="3"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K4">
            <v>1</v>
          </cell>
          <cell r="L4">
            <v>0.1</v>
          </cell>
          <cell r="M4">
            <v>0.1</v>
          </cell>
          <cell r="N4">
            <v>70</v>
          </cell>
          <cell r="O4">
            <v>0</v>
          </cell>
          <cell r="P4">
            <v>0</v>
          </cell>
          <cell r="Q4">
            <v>0</v>
          </cell>
          <cell r="R4">
            <v>-40</v>
          </cell>
          <cell r="S4">
            <v>0</v>
          </cell>
        </row>
        <row r="5">
          <cell r="K5">
            <v>3.25</v>
          </cell>
          <cell r="L5">
            <v>7.5</v>
          </cell>
          <cell r="M5">
            <v>4.8</v>
          </cell>
          <cell r="N5">
            <v>70</v>
          </cell>
          <cell r="O5">
            <v>0.5</v>
          </cell>
          <cell r="P5">
            <v>100</v>
          </cell>
          <cell r="Q5">
            <v>2</v>
          </cell>
          <cell r="R5">
            <v>-2</v>
          </cell>
          <cell r="S5">
            <v>1</v>
          </cell>
        </row>
        <row r="6">
          <cell r="K6">
            <v>3.2501000000000002</v>
          </cell>
          <cell r="L6">
            <v>7.6</v>
          </cell>
          <cell r="M6">
            <v>4.8499999999999996</v>
          </cell>
          <cell r="N6">
            <v>69</v>
          </cell>
          <cell r="O6">
            <v>1</v>
          </cell>
          <cell r="P6">
            <v>103</v>
          </cell>
          <cell r="Q6">
            <v>3</v>
          </cell>
          <cell r="R6">
            <v>-1</v>
          </cell>
          <cell r="S6">
            <v>2</v>
          </cell>
        </row>
        <row r="7">
          <cell r="K7">
            <v>3.2900999999999998</v>
          </cell>
          <cell r="L7">
            <v>7.65</v>
          </cell>
          <cell r="M7">
            <v>4.9000000000000004</v>
          </cell>
          <cell r="N7">
            <v>68</v>
          </cell>
          <cell r="O7">
            <v>1.5</v>
          </cell>
          <cell r="P7">
            <v>106</v>
          </cell>
          <cell r="Q7">
            <v>4</v>
          </cell>
          <cell r="R7">
            <v>0</v>
          </cell>
          <cell r="S7">
            <v>3</v>
          </cell>
        </row>
        <row r="8">
          <cell r="K8">
            <v>3.3300999999999998</v>
          </cell>
          <cell r="L8">
            <v>7.7</v>
          </cell>
          <cell r="M8">
            <v>4.95</v>
          </cell>
          <cell r="N8">
            <v>67</v>
          </cell>
          <cell r="O8">
            <v>2</v>
          </cell>
          <cell r="P8">
            <v>108</v>
          </cell>
          <cell r="Q8">
            <v>5</v>
          </cell>
          <cell r="R8">
            <v>0.5</v>
          </cell>
          <cell r="S8">
            <v>4</v>
          </cell>
        </row>
        <row r="9">
          <cell r="K9">
            <v>3.3700999999999999</v>
          </cell>
          <cell r="L9">
            <v>7.75</v>
          </cell>
          <cell r="M9">
            <v>5</v>
          </cell>
          <cell r="N9">
            <v>66</v>
          </cell>
          <cell r="O9">
            <v>2.5</v>
          </cell>
          <cell r="P9">
            <v>110</v>
          </cell>
          <cell r="Q9">
            <v>5.5</v>
          </cell>
          <cell r="R9">
            <v>1</v>
          </cell>
          <cell r="S9">
            <v>5</v>
          </cell>
        </row>
        <row r="10">
          <cell r="K10">
            <v>3.4100999999999999</v>
          </cell>
          <cell r="L10">
            <v>7.8</v>
          </cell>
          <cell r="M10">
            <v>5.05</v>
          </cell>
          <cell r="N10">
            <v>65</v>
          </cell>
          <cell r="O10">
            <v>3</v>
          </cell>
          <cell r="P10">
            <v>112</v>
          </cell>
          <cell r="Q10">
            <v>6</v>
          </cell>
          <cell r="R10">
            <v>1.5</v>
          </cell>
          <cell r="S10">
            <v>6</v>
          </cell>
        </row>
        <row r="11">
          <cell r="K11">
            <v>3.4500999999999999</v>
          </cell>
          <cell r="L11">
            <v>7.85</v>
          </cell>
          <cell r="M11">
            <v>5.0999999999999996</v>
          </cell>
          <cell r="N11">
            <v>64</v>
          </cell>
          <cell r="O11">
            <v>3.5</v>
          </cell>
          <cell r="P11">
            <v>114</v>
          </cell>
          <cell r="Q11">
            <v>6.5</v>
          </cell>
          <cell r="R11">
            <v>2</v>
          </cell>
          <cell r="S11">
            <v>7</v>
          </cell>
        </row>
        <row r="12">
          <cell r="K12">
            <v>3.4801000000000002</v>
          </cell>
          <cell r="L12">
            <v>7.9</v>
          </cell>
          <cell r="M12">
            <v>5.15</v>
          </cell>
          <cell r="N12">
            <v>63</v>
          </cell>
          <cell r="O12">
            <v>4</v>
          </cell>
          <cell r="P12">
            <v>116</v>
          </cell>
          <cell r="Q12">
            <v>7</v>
          </cell>
          <cell r="R12">
            <v>2.5</v>
          </cell>
          <cell r="S12">
            <v>8</v>
          </cell>
        </row>
        <row r="13">
          <cell r="K13">
            <v>3.5101</v>
          </cell>
          <cell r="L13">
            <v>7.95</v>
          </cell>
          <cell r="M13">
            <v>5.2</v>
          </cell>
          <cell r="N13">
            <v>62</v>
          </cell>
          <cell r="O13">
            <v>4.5</v>
          </cell>
          <cell r="P13">
            <v>118</v>
          </cell>
          <cell r="Q13">
            <v>7.5</v>
          </cell>
          <cell r="R13">
            <v>3</v>
          </cell>
          <cell r="S13">
            <v>9</v>
          </cell>
        </row>
        <row r="14">
          <cell r="K14">
            <v>3.5400999999999998</v>
          </cell>
          <cell r="L14">
            <v>8</v>
          </cell>
          <cell r="M14">
            <v>5.25</v>
          </cell>
          <cell r="N14">
            <v>61</v>
          </cell>
          <cell r="O14">
            <v>5</v>
          </cell>
          <cell r="P14">
            <v>120</v>
          </cell>
          <cell r="Q14">
            <v>8</v>
          </cell>
          <cell r="R14">
            <v>3.5</v>
          </cell>
          <cell r="S14">
            <v>10</v>
          </cell>
        </row>
        <row r="15">
          <cell r="K15">
            <v>3.5701000000000001</v>
          </cell>
          <cell r="L15">
            <v>8.0500000000000007</v>
          </cell>
          <cell r="M15">
            <v>5.3</v>
          </cell>
          <cell r="N15">
            <v>60</v>
          </cell>
          <cell r="O15">
            <v>5.5</v>
          </cell>
          <cell r="P15">
            <v>122</v>
          </cell>
          <cell r="Q15">
            <v>8.5</v>
          </cell>
          <cell r="R15">
            <v>4</v>
          </cell>
          <cell r="S15">
            <v>11</v>
          </cell>
        </row>
        <row r="16">
          <cell r="K16">
            <v>4.0000999999999998</v>
          </cell>
          <cell r="L16">
            <v>8.1</v>
          </cell>
          <cell r="M16">
            <v>5.34</v>
          </cell>
          <cell r="N16">
            <v>59</v>
          </cell>
          <cell r="O16">
            <v>6</v>
          </cell>
          <cell r="P16">
            <v>124</v>
          </cell>
          <cell r="Q16">
            <v>9</v>
          </cell>
          <cell r="R16">
            <v>4.5</v>
          </cell>
          <cell r="S16">
            <v>12</v>
          </cell>
        </row>
        <row r="17">
          <cell r="K17">
            <v>4.0301</v>
          </cell>
          <cell r="L17">
            <v>8.15</v>
          </cell>
          <cell r="M17">
            <v>5.38</v>
          </cell>
          <cell r="N17">
            <v>58</v>
          </cell>
          <cell r="O17">
            <v>6.5</v>
          </cell>
          <cell r="P17">
            <v>126</v>
          </cell>
          <cell r="Q17">
            <v>9.5</v>
          </cell>
          <cell r="R17">
            <v>5</v>
          </cell>
          <cell r="S17">
            <v>13</v>
          </cell>
        </row>
        <row r="18">
          <cell r="K18">
            <v>4.0601000000000003</v>
          </cell>
          <cell r="L18">
            <v>8.1999999999999993</v>
          </cell>
          <cell r="M18">
            <v>5.4</v>
          </cell>
          <cell r="N18">
            <v>57</v>
          </cell>
          <cell r="O18">
            <v>7</v>
          </cell>
          <cell r="P18">
            <v>128</v>
          </cell>
          <cell r="Q18">
            <v>10</v>
          </cell>
          <cell r="R18">
            <v>5.5</v>
          </cell>
          <cell r="S18">
            <v>14</v>
          </cell>
        </row>
        <row r="19">
          <cell r="K19">
            <v>4.0900999999999996</v>
          </cell>
          <cell r="L19">
            <v>8.25</v>
          </cell>
          <cell r="M19">
            <v>5.44</v>
          </cell>
          <cell r="N19">
            <v>56</v>
          </cell>
          <cell r="O19">
            <v>7.5</v>
          </cell>
          <cell r="P19">
            <v>130</v>
          </cell>
          <cell r="Q19">
            <v>10.5</v>
          </cell>
          <cell r="R19">
            <v>6</v>
          </cell>
          <cell r="S19">
            <v>15</v>
          </cell>
        </row>
        <row r="20">
          <cell r="K20">
            <v>4.1200999999999999</v>
          </cell>
          <cell r="L20">
            <v>8.3000000000000007</v>
          </cell>
          <cell r="M20">
            <v>5.48</v>
          </cell>
          <cell r="N20">
            <v>55</v>
          </cell>
          <cell r="O20">
            <v>8</v>
          </cell>
          <cell r="P20">
            <v>132</v>
          </cell>
          <cell r="Q20">
            <v>11</v>
          </cell>
          <cell r="R20">
            <v>6.5</v>
          </cell>
          <cell r="S20">
            <v>16</v>
          </cell>
        </row>
        <row r="21">
          <cell r="K21">
            <v>4.1501000000000001</v>
          </cell>
          <cell r="L21">
            <v>8.35</v>
          </cell>
          <cell r="M21">
            <v>5.5</v>
          </cell>
          <cell r="N21">
            <v>54</v>
          </cell>
          <cell r="O21">
            <v>8.5</v>
          </cell>
          <cell r="P21">
            <v>134</v>
          </cell>
          <cell r="Q21">
            <v>11.5</v>
          </cell>
          <cell r="R21">
            <v>6.6</v>
          </cell>
          <cell r="S21">
            <v>17</v>
          </cell>
        </row>
        <row r="22">
          <cell r="K22">
            <v>4.1700999999999997</v>
          </cell>
          <cell r="L22">
            <v>8.4</v>
          </cell>
          <cell r="M22">
            <v>5.54</v>
          </cell>
          <cell r="N22">
            <v>53</v>
          </cell>
          <cell r="O22">
            <v>9</v>
          </cell>
          <cell r="P22">
            <v>136</v>
          </cell>
          <cell r="Q22">
            <v>12</v>
          </cell>
          <cell r="R22">
            <v>7</v>
          </cell>
          <cell r="S22">
            <v>18</v>
          </cell>
        </row>
        <row r="23">
          <cell r="K23">
            <v>4.1901000000000002</v>
          </cell>
          <cell r="L23">
            <v>8.4499999999999993</v>
          </cell>
          <cell r="M23">
            <v>5.56</v>
          </cell>
          <cell r="N23">
            <v>52</v>
          </cell>
          <cell r="O23">
            <v>9.5</v>
          </cell>
          <cell r="P23">
            <v>138</v>
          </cell>
          <cell r="Q23">
            <v>12.5</v>
          </cell>
          <cell r="R23">
            <v>7.5</v>
          </cell>
          <cell r="S23">
            <v>19</v>
          </cell>
        </row>
        <row r="24">
          <cell r="K24">
            <v>4.2100999999999997</v>
          </cell>
          <cell r="L24">
            <v>8.4600000000000009</v>
          </cell>
          <cell r="M24">
            <v>5.58</v>
          </cell>
          <cell r="N24">
            <v>51</v>
          </cell>
          <cell r="O24">
            <v>10</v>
          </cell>
          <cell r="P24">
            <v>140</v>
          </cell>
          <cell r="Q24">
            <v>13</v>
          </cell>
          <cell r="R24">
            <v>7.6</v>
          </cell>
          <cell r="S24">
            <v>20</v>
          </cell>
        </row>
        <row r="25">
          <cell r="K25">
            <v>4.2301000000000002</v>
          </cell>
          <cell r="L25">
            <v>8.5</v>
          </cell>
          <cell r="M25">
            <v>5.6</v>
          </cell>
          <cell r="N25">
            <v>50</v>
          </cell>
          <cell r="O25">
            <v>10.5</v>
          </cell>
          <cell r="P25">
            <v>142</v>
          </cell>
          <cell r="Q25">
            <v>13.5</v>
          </cell>
          <cell r="R25">
            <v>8</v>
          </cell>
          <cell r="S25">
            <v>21</v>
          </cell>
        </row>
        <row r="26">
          <cell r="K26">
            <v>4.2500999999999998</v>
          </cell>
          <cell r="L26">
            <v>8.5500000000000007</v>
          </cell>
          <cell r="M26">
            <v>5.62</v>
          </cell>
          <cell r="N26">
            <v>49</v>
          </cell>
          <cell r="O26">
            <v>11</v>
          </cell>
          <cell r="P26">
            <v>144</v>
          </cell>
          <cell r="Q26">
            <v>14</v>
          </cell>
          <cell r="R26">
            <v>8.5</v>
          </cell>
          <cell r="S26">
            <v>22</v>
          </cell>
        </row>
        <row r="27">
          <cell r="K27">
            <v>4.2601000000000004</v>
          </cell>
          <cell r="L27">
            <v>8.56</v>
          </cell>
          <cell r="M27">
            <v>5.64</v>
          </cell>
          <cell r="N27">
            <v>48</v>
          </cell>
          <cell r="O27">
            <v>11.5</v>
          </cell>
          <cell r="P27">
            <v>146</v>
          </cell>
          <cell r="Q27">
            <v>14.5</v>
          </cell>
          <cell r="R27">
            <v>8.6</v>
          </cell>
          <cell r="S27">
            <v>23</v>
          </cell>
        </row>
        <row r="28">
          <cell r="K28">
            <v>4.2701000000000002</v>
          </cell>
          <cell r="L28">
            <v>8.57</v>
          </cell>
          <cell r="M28">
            <v>5.66</v>
          </cell>
          <cell r="N28">
            <v>47</v>
          </cell>
          <cell r="O28">
            <v>12</v>
          </cell>
          <cell r="P28">
            <v>148</v>
          </cell>
          <cell r="Q28">
            <v>15</v>
          </cell>
          <cell r="R28">
            <v>9</v>
          </cell>
          <cell r="S28">
            <v>24</v>
          </cell>
        </row>
        <row r="29">
          <cell r="K29">
            <v>4.2801</v>
          </cell>
          <cell r="L29">
            <v>8.6</v>
          </cell>
          <cell r="M29">
            <v>5.68</v>
          </cell>
          <cell r="N29">
            <v>46</v>
          </cell>
          <cell r="O29">
            <v>12.5</v>
          </cell>
          <cell r="P29">
            <v>150</v>
          </cell>
          <cell r="Q29">
            <v>15.5</v>
          </cell>
          <cell r="R29">
            <v>9.5</v>
          </cell>
          <cell r="S29">
            <v>25</v>
          </cell>
        </row>
        <row r="30">
          <cell r="K30">
            <v>4.2900999999999998</v>
          </cell>
          <cell r="L30">
            <v>8.6</v>
          </cell>
          <cell r="M30">
            <v>5.7</v>
          </cell>
          <cell r="N30">
            <v>45</v>
          </cell>
          <cell r="O30">
            <v>13</v>
          </cell>
          <cell r="P30">
            <v>152</v>
          </cell>
          <cell r="Q30">
            <v>16</v>
          </cell>
          <cell r="R30">
            <v>9.6</v>
          </cell>
          <cell r="S30">
            <v>26</v>
          </cell>
        </row>
        <row r="31">
          <cell r="K31">
            <v>4.3000999999999996</v>
          </cell>
          <cell r="L31">
            <v>8.66</v>
          </cell>
          <cell r="M31">
            <v>5.72</v>
          </cell>
          <cell r="N31">
            <v>44</v>
          </cell>
          <cell r="O31">
            <v>13.5</v>
          </cell>
          <cell r="P31">
            <v>154</v>
          </cell>
          <cell r="Q31">
            <v>16.5</v>
          </cell>
          <cell r="R31">
            <v>10</v>
          </cell>
          <cell r="S31">
            <v>27</v>
          </cell>
        </row>
        <row r="32">
          <cell r="K32">
            <v>4.3201000000000001</v>
          </cell>
          <cell r="L32">
            <v>8.6999999999999993</v>
          </cell>
          <cell r="M32">
            <v>5.74</v>
          </cell>
          <cell r="N32">
            <v>43</v>
          </cell>
          <cell r="O32">
            <v>14</v>
          </cell>
          <cell r="P32">
            <v>156</v>
          </cell>
          <cell r="Q32">
            <v>17</v>
          </cell>
          <cell r="R32">
            <v>10.5</v>
          </cell>
          <cell r="S32">
            <v>28</v>
          </cell>
        </row>
        <row r="33">
          <cell r="K33">
            <v>4.3400999999999996</v>
          </cell>
          <cell r="L33">
            <v>8.75</v>
          </cell>
          <cell r="M33">
            <v>5.76</v>
          </cell>
          <cell r="N33">
            <v>42</v>
          </cell>
          <cell r="O33">
            <v>14.5</v>
          </cell>
          <cell r="P33">
            <v>158</v>
          </cell>
          <cell r="Q33">
            <v>17.5</v>
          </cell>
          <cell r="R33">
            <v>10.6</v>
          </cell>
          <cell r="S33">
            <v>29</v>
          </cell>
        </row>
        <row r="34">
          <cell r="K34">
            <v>4.3601000000000001</v>
          </cell>
          <cell r="L34">
            <v>8.76</v>
          </cell>
          <cell r="M34">
            <v>5.78</v>
          </cell>
          <cell r="N34">
            <v>41</v>
          </cell>
          <cell r="O34">
            <v>15</v>
          </cell>
          <cell r="P34">
            <v>160</v>
          </cell>
          <cell r="Q34">
            <v>18</v>
          </cell>
          <cell r="R34">
            <v>11</v>
          </cell>
          <cell r="S34">
            <v>30</v>
          </cell>
        </row>
        <row r="35">
          <cell r="K35">
            <v>4.3800999999999997</v>
          </cell>
          <cell r="L35">
            <v>8.8000000000000007</v>
          </cell>
          <cell r="M35">
            <v>5.8</v>
          </cell>
          <cell r="N35">
            <v>40</v>
          </cell>
          <cell r="O35">
            <v>15.5</v>
          </cell>
          <cell r="P35">
            <v>162</v>
          </cell>
          <cell r="Q35">
            <v>18.5</v>
          </cell>
          <cell r="R35">
            <v>11.5</v>
          </cell>
          <cell r="S35">
            <v>31</v>
          </cell>
        </row>
        <row r="36">
          <cell r="K36">
            <v>4.4001000000000001</v>
          </cell>
          <cell r="L36">
            <v>8.85</v>
          </cell>
          <cell r="M36">
            <v>5.82</v>
          </cell>
          <cell r="N36">
            <v>39</v>
          </cell>
          <cell r="O36">
            <v>16</v>
          </cell>
          <cell r="P36">
            <v>164</v>
          </cell>
          <cell r="Q36">
            <v>19</v>
          </cell>
          <cell r="R36">
            <v>11.6</v>
          </cell>
          <cell r="S36">
            <v>32</v>
          </cell>
        </row>
        <row r="37">
          <cell r="K37">
            <v>4.4200999999999997</v>
          </cell>
          <cell r="L37">
            <v>8.86</v>
          </cell>
          <cell r="M37">
            <v>5.84</v>
          </cell>
          <cell r="N37">
            <v>38</v>
          </cell>
          <cell r="O37">
            <v>16.5</v>
          </cell>
          <cell r="P37">
            <v>166</v>
          </cell>
          <cell r="Q37">
            <v>19.5</v>
          </cell>
          <cell r="R37">
            <v>12</v>
          </cell>
          <cell r="S37">
            <v>33</v>
          </cell>
        </row>
        <row r="38">
          <cell r="K38">
            <v>4.4401000000000002</v>
          </cell>
          <cell r="L38">
            <v>8.9</v>
          </cell>
          <cell r="M38">
            <v>5.86</v>
          </cell>
          <cell r="N38">
            <v>37</v>
          </cell>
          <cell r="O38">
            <v>17</v>
          </cell>
          <cell r="P38">
            <v>168</v>
          </cell>
          <cell r="Q38">
            <v>20</v>
          </cell>
          <cell r="R38">
            <v>12.5</v>
          </cell>
          <cell r="S38">
            <v>34</v>
          </cell>
        </row>
        <row r="39">
          <cell r="K39">
            <v>4.4600999999999997</v>
          </cell>
          <cell r="L39">
            <v>8.9499999999999993</v>
          </cell>
          <cell r="M39">
            <v>5.88</v>
          </cell>
          <cell r="N39">
            <v>36</v>
          </cell>
          <cell r="O39">
            <v>17.5</v>
          </cell>
          <cell r="P39">
            <v>170</v>
          </cell>
          <cell r="Q39">
            <v>20.5</v>
          </cell>
          <cell r="R39">
            <v>12.6</v>
          </cell>
          <cell r="S39">
            <v>35</v>
          </cell>
        </row>
        <row r="40">
          <cell r="K40">
            <v>4.4801000000000002</v>
          </cell>
          <cell r="L40">
            <v>8.9600000000000009</v>
          </cell>
          <cell r="M40">
            <v>5.9</v>
          </cell>
          <cell r="N40">
            <v>35</v>
          </cell>
          <cell r="O40">
            <v>18</v>
          </cell>
          <cell r="P40">
            <v>171</v>
          </cell>
          <cell r="Q40">
            <v>21</v>
          </cell>
          <cell r="R40">
            <v>13</v>
          </cell>
          <cell r="S40">
            <v>36</v>
          </cell>
        </row>
        <row r="41">
          <cell r="K41">
            <v>4.5000999999999998</v>
          </cell>
          <cell r="L41">
            <v>9</v>
          </cell>
          <cell r="M41">
            <v>5.94</v>
          </cell>
          <cell r="N41">
            <v>34</v>
          </cell>
          <cell r="O41">
            <v>18.5</v>
          </cell>
          <cell r="P41">
            <v>172</v>
          </cell>
          <cell r="Q41">
            <v>21.5</v>
          </cell>
          <cell r="R41">
            <v>13.5</v>
          </cell>
          <cell r="S41">
            <v>37</v>
          </cell>
        </row>
        <row r="42">
          <cell r="K42">
            <v>4.5301</v>
          </cell>
          <cell r="L42">
            <v>9.0500000000000007</v>
          </cell>
          <cell r="M42">
            <v>5.96</v>
          </cell>
          <cell r="N42">
            <v>33</v>
          </cell>
          <cell r="O42">
            <v>19</v>
          </cell>
          <cell r="P42">
            <v>173</v>
          </cell>
          <cell r="Q42">
            <v>22</v>
          </cell>
          <cell r="R42">
            <v>13.6</v>
          </cell>
          <cell r="S42">
            <v>38</v>
          </cell>
        </row>
        <row r="43">
          <cell r="K43">
            <v>4.5601000000000003</v>
          </cell>
          <cell r="L43">
            <v>9.06</v>
          </cell>
          <cell r="M43">
            <v>5.98</v>
          </cell>
          <cell r="N43">
            <v>32</v>
          </cell>
          <cell r="O43">
            <v>19.5</v>
          </cell>
          <cell r="P43">
            <v>174</v>
          </cell>
          <cell r="Q43">
            <v>22.5</v>
          </cell>
          <cell r="R43">
            <v>14</v>
          </cell>
          <cell r="S43">
            <v>39</v>
          </cell>
        </row>
        <row r="44">
          <cell r="K44">
            <v>4.5900999999999996</v>
          </cell>
          <cell r="L44">
            <v>9.1</v>
          </cell>
          <cell r="M44">
            <v>6</v>
          </cell>
          <cell r="N44">
            <v>31</v>
          </cell>
          <cell r="O44">
            <v>20</v>
          </cell>
          <cell r="P44">
            <v>175</v>
          </cell>
          <cell r="Q44">
            <v>23</v>
          </cell>
          <cell r="R44">
            <v>14.5</v>
          </cell>
          <cell r="S44">
            <v>40</v>
          </cell>
        </row>
        <row r="45">
          <cell r="K45">
            <v>5.0201000000000002</v>
          </cell>
          <cell r="L45">
            <v>9.15</v>
          </cell>
          <cell r="M45">
            <v>6.04</v>
          </cell>
          <cell r="N45">
            <v>30</v>
          </cell>
          <cell r="O45">
            <v>20.5</v>
          </cell>
          <cell r="P45">
            <v>176</v>
          </cell>
          <cell r="Q45">
            <v>23.5</v>
          </cell>
          <cell r="R45">
            <v>14.6</v>
          </cell>
          <cell r="S45">
            <v>41</v>
          </cell>
        </row>
        <row r="46">
          <cell r="K46">
            <v>5.0500999999999996</v>
          </cell>
          <cell r="L46">
            <v>9.16</v>
          </cell>
          <cell r="M46">
            <v>6.06</v>
          </cell>
          <cell r="N46">
            <v>29</v>
          </cell>
          <cell r="O46">
            <v>21</v>
          </cell>
          <cell r="P46">
            <v>177</v>
          </cell>
          <cell r="Q46">
            <v>24</v>
          </cell>
          <cell r="R46">
            <v>15</v>
          </cell>
          <cell r="S46">
            <v>42</v>
          </cell>
        </row>
        <row r="47">
          <cell r="K47">
            <v>5.0800999999999998</v>
          </cell>
          <cell r="L47">
            <v>9.1999999999999993</v>
          </cell>
          <cell r="M47">
            <v>6.08</v>
          </cell>
          <cell r="N47">
            <v>28</v>
          </cell>
          <cell r="O47">
            <v>21.5</v>
          </cell>
          <cell r="P47">
            <v>178</v>
          </cell>
          <cell r="Q47">
            <v>24.5</v>
          </cell>
          <cell r="R47">
            <v>15.5</v>
          </cell>
          <cell r="S47">
            <v>43</v>
          </cell>
        </row>
        <row r="48">
          <cell r="K48">
            <v>5.1101000000000001</v>
          </cell>
          <cell r="L48">
            <v>9.25</v>
          </cell>
          <cell r="M48">
            <v>6.1</v>
          </cell>
          <cell r="N48">
            <v>27</v>
          </cell>
          <cell r="O48">
            <v>22</v>
          </cell>
          <cell r="P48">
            <v>179</v>
          </cell>
          <cell r="Q48">
            <v>25</v>
          </cell>
          <cell r="R48">
            <v>15.6</v>
          </cell>
          <cell r="S48">
            <v>44</v>
          </cell>
        </row>
        <row r="49">
          <cell r="K49">
            <v>5.1401000000000003</v>
          </cell>
          <cell r="L49">
            <v>9.26</v>
          </cell>
          <cell r="M49">
            <v>6.14</v>
          </cell>
          <cell r="N49">
            <v>26</v>
          </cell>
          <cell r="O49">
            <v>22.5</v>
          </cell>
          <cell r="P49">
            <v>180</v>
          </cell>
          <cell r="Q49">
            <v>25.5</v>
          </cell>
          <cell r="R49">
            <v>15.7</v>
          </cell>
          <cell r="S49">
            <v>45</v>
          </cell>
        </row>
        <row r="50">
          <cell r="K50">
            <v>5.1700999999999997</v>
          </cell>
          <cell r="L50">
            <v>9.3000000000000007</v>
          </cell>
          <cell r="M50">
            <v>6.16</v>
          </cell>
          <cell r="N50">
            <v>25</v>
          </cell>
          <cell r="O50">
            <v>22.6</v>
          </cell>
          <cell r="P50">
            <v>181</v>
          </cell>
          <cell r="Q50">
            <v>25.6</v>
          </cell>
          <cell r="R50">
            <v>16</v>
          </cell>
          <cell r="S50">
            <v>46</v>
          </cell>
        </row>
        <row r="51">
          <cell r="K51">
            <v>5.2000999999999999</v>
          </cell>
          <cell r="L51">
            <v>9.35</v>
          </cell>
          <cell r="M51">
            <v>6.18</v>
          </cell>
          <cell r="N51">
            <v>24</v>
          </cell>
          <cell r="O51">
            <v>23</v>
          </cell>
          <cell r="P51">
            <v>182</v>
          </cell>
          <cell r="Q51">
            <v>26</v>
          </cell>
          <cell r="R51">
            <v>16.5</v>
          </cell>
          <cell r="S51">
            <v>47</v>
          </cell>
        </row>
        <row r="52">
          <cell r="K52">
            <v>5.2401</v>
          </cell>
          <cell r="L52">
            <v>9.36</v>
          </cell>
          <cell r="M52">
            <v>6.2</v>
          </cell>
          <cell r="N52">
            <v>23</v>
          </cell>
          <cell r="O52">
            <v>23.5</v>
          </cell>
          <cell r="P52">
            <v>183</v>
          </cell>
          <cell r="Q52">
            <v>26.5</v>
          </cell>
          <cell r="R52">
            <v>16.600000000000001</v>
          </cell>
          <cell r="S52">
            <v>48</v>
          </cell>
        </row>
        <row r="53">
          <cell r="K53">
            <v>5.2801</v>
          </cell>
          <cell r="L53">
            <v>9.4</v>
          </cell>
          <cell r="M53">
            <v>6.24</v>
          </cell>
          <cell r="N53">
            <v>22</v>
          </cell>
          <cell r="O53">
            <v>23.6</v>
          </cell>
          <cell r="P53">
            <v>184</v>
          </cell>
          <cell r="Q53">
            <v>26.6</v>
          </cell>
          <cell r="R53">
            <v>16.7</v>
          </cell>
          <cell r="S53">
            <v>49</v>
          </cell>
        </row>
        <row r="54">
          <cell r="K54">
            <v>5.3201000000000001</v>
          </cell>
          <cell r="L54">
            <v>9.4499999999999993</v>
          </cell>
          <cell r="M54">
            <v>6.28</v>
          </cell>
          <cell r="N54">
            <v>21</v>
          </cell>
          <cell r="O54">
            <v>24</v>
          </cell>
          <cell r="P54">
            <v>185</v>
          </cell>
          <cell r="Q54">
            <v>27</v>
          </cell>
          <cell r="R54">
            <v>17</v>
          </cell>
          <cell r="S54">
            <v>50</v>
          </cell>
        </row>
        <row r="55">
          <cell r="K55">
            <v>5.3601000000000001</v>
          </cell>
          <cell r="L55">
            <v>9.5</v>
          </cell>
          <cell r="M55">
            <v>6.3</v>
          </cell>
          <cell r="N55">
            <v>20</v>
          </cell>
          <cell r="O55">
            <v>24.5</v>
          </cell>
          <cell r="P55">
            <v>187</v>
          </cell>
          <cell r="Q55">
            <v>27.5</v>
          </cell>
          <cell r="R55">
            <v>17.5</v>
          </cell>
          <cell r="S55">
            <v>51</v>
          </cell>
        </row>
        <row r="56">
          <cell r="K56">
            <v>5.4001000000000001</v>
          </cell>
          <cell r="L56">
            <v>9.5500000000000007</v>
          </cell>
          <cell r="M56">
            <v>6.34</v>
          </cell>
          <cell r="N56">
            <v>19</v>
          </cell>
          <cell r="O56">
            <v>25</v>
          </cell>
          <cell r="P56">
            <v>189</v>
          </cell>
          <cell r="Q56">
            <v>28</v>
          </cell>
          <cell r="R56">
            <v>17.600000000000001</v>
          </cell>
          <cell r="S56">
            <v>52</v>
          </cell>
        </row>
        <row r="57">
          <cell r="K57">
            <v>5.4401000000000002</v>
          </cell>
          <cell r="L57">
            <v>9.6</v>
          </cell>
          <cell r="M57">
            <v>6.38</v>
          </cell>
          <cell r="N57">
            <v>18</v>
          </cell>
          <cell r="O57">
            <v>25.5</v>
          </cell>
          <cell r="P57">
            <v>191</v>
          </cell>
          <cell r="Q57">
            <v>28.5</v>
          </cell>
          <cell r="R57">
            <v>18</v>
          </cell>
          <cell r="S57">
            <v>53</v>
          </cell>
        </row>
        <row r="58">
          <cell r="K58">
            <v>5.4801000000000002</v>
          </cell>
          <cell r="L58">
            <v>9.65</v>
          </cell>
          <cell r="M58">
            <v>6.4</v>
          </cell>
          <cell r="N58">
            <v>17</v>
          </cell>
          <cell r="O58">
            <v>26</v>
          </cell>
          <cell r="P58">
            <v>193</v>
          </cell>
          <cell r="Q58">
            <v>29</v>
          </cell>
          <cell r="R58">
            <v>18.5</v>
          </cell>
          <cell r="S58">
            <v>54</v>
          </cell>
        </row>
        <row r="59">
          <cell r="K59">
            <v>5.5201000000000002</v>
          </cell>
          <cell r="L59">
            <v>9.6999999999999993</v>
          </cell>
          <cell r="M59">
            <v>6.44</v>
          </cell>
          <cell r="N59">
            <v>16</v>
          </cell>
          <cell r="O59">
            <v>26.5</v>
          </cell>
          <cell r="P59">
            <v>195</v>
          </cell>
          <cell r="Q59">
            <v>29.5</v>
          </cell>
          <cell r="R59">
            <v>19</v>
          </cell>
          <cell r="S59">
            <v>55</v>
          </cell>
        </row>
        <row r="60">
          <cell r="K60">
            <v>5.5601000000000003</v>
          </cell>
          <cell r="L60">
            <v>9.75</v>
          </cell>
          <cell r="M60">
            <v>6.48</v>
          </cell>
          <cell r="N60">
            <v>15</v>
          </cell>
          <cell r="O60">
            <v>27</v>
          </cell>
          <cell r="P60">
            <v>197</v>
          </cell>
          <cell r="Q60">
            <v>30</v>
          </cell>
          <cell r="R60">
            <v>19.5</v>
          </cell>
          <cell r="S60">
            <v>56</v>
          </cell>
        </row>
        <row r="61">
          <cell r="K61">
            <v>6.0000999999999998</v>
          </cell>
          <cell r="L61">
            <v>9.8000000000000007</v>
          </cell>
          <cell r="M61">
            <v>6.5</v>
          </cell>
          <cell r="N61">
            <v>14</v>
          </cell>
          <cell r="O61">
            <v>28</v>
          </cell>
          <cell r="P61">
            <v>199</v>
          </cell>
          <cell r="Q61">
            <v>30.5</v>
          </cell>
          <cell r="R61">
            <v>20</v>
          </cell>
          <cell r="S61">
            <v>57</v>
          </cell>
        </row>
        <row r="62">
          <cell r="K62">
            <v>6.0400999999999998</v>
          </cell>
          <cell r="L62">
            <v>9.85</v>
          </cell>
          <cell r="M62">
            <v>6.54</v>
          </cell>
          <cell r="N62">
            <v>13</v>
          </cell>
          <cell r="O62">
            <v>29</v>
          </cell>
          <cell r="P62">
            <v>201</v>
          </cell>
          <cell r="Q62">
            <v>31</v>
          </cell>
          <cell r="R62">
            <v>20.5</v>
          </cell>
          <cell r="S62">
            <v>58</v>
          </cell>
        </row>
        <row r="63">
          <cell r="K63">
            <v>6.0800999999999998</v>
          </cell>
          <cell r="L63">
            <v>9.9</v>
          </cell>
          <cell r="M63">
            <v>6.58</v>
          </cell>
          <cell r="N63">
            <v>12</v>
          </cell>
          <cell r="O63">
            <v>30</v>
          </cell>
          <cell r="P63">
            <v>203</v>
          </cell>
          <cell r="Q63">
            <v>31.5</v>
          </cell>
          <cell r="R63">
            <v>21</v>
          </cell>
          <cell r="S63">
            <v>59</v>
          </cell>
        </row>
        <row r="64">
          <cell r="K64">
            <v>6.1200999999999999</v>
          </cell>
          <cell r="L64">
            <v>9.9499999999999993</v>
          </cell>
          <cell r="M64">
            <v>6.6</v>
          </cell>
          <cell r="N64">
            <v>11</v>
          </cell>
          <cell r="O64">
            <v>31</v>
          </cell>
          <cell r="P64">
            <v>205</v>
          </cell>
          <cell r="Q64">
            <v>32</v>
          </cell>
          <cell r="R64">
            <v>21.5</v>
          </cell>
          <cell r="S64">
            <v>60</v>
          </cell>
        </row>
        <row r="65">
          <cell r="K65">
            <v>6.1600999999999999</v>
          </cell>
          <cell r="L65">
            <v>10</v>
          </cell>
          <cell r="M65">
            <v>6.65</v>
          </cell>
          <cell r="N65">
            <v>10</v>
          </cell>
          <cell r="O65">
            <v>33</v>
          </cell>
          <cell r="P65">
            <v>207</v>
          </cell>
          <cell r="Q65">
            <v>32.5</v>
          </cell>
          <cell r="R65">
            <v>22</v>
          </cell>
          <cell r="S65">
            <v>61</v>
          </cell>
        </row>
        <row r="66">
          <cell r="K66">
            <v>6.2000999999999999</v>
          </cell>
          <cell r="L66">
            <v>10.050000000000001</v>
          </cell>
          <cell r="M66">
            <v>6.7</v>
          </cell>
          <cell r="N66">
            <v>9</v>
          </cell>
          <cell r="O66">
            <v>35</v>
          </cell>
          <cell r="P66">
            <v>209</v>
          </cell>
          <cell r="Q66">
            <v>33</v>
          </cell>
          <cell r="R66">
            <v>22.5</v>
          </cell>
          <cell r="S66">
            <v>62</v>
          </cell>
        </row>
        <row r="67">
          <cell r="K67">
            <v>6.2500999999999998</v>
          </cell>
          <cell r="L67">
            <v>10.1</v>
          </cell>
          <cell r="M67">
            <v>6.75</v>
          </cell>
          <cell r="N67">
            <v>8</v>
          </cell>
          <cell r="O67">
            <v>37</v>
          </cell>
          <cell r="P67">
            <v>211</v>
          </cell>
          <cell r="Q67">
            <v>33.5</v>
          </cell>
          <cell r="R67">
            <v>23</v>
          </cell>
          <cell r="S67">
            <v>63</v>
          </cell>
        </row>
        <row r="68">
          <cell r="K68">
            <v>6.3000999999999996</v>
          </cell>
          <cell r="L68">
            <v>10.199999999999999</v>
          </cell>
          <cell r="M68">
            <v>6.8</v>
          </cell>
          <cell r="N68">
            <v>7</v>
          </cell>
          <cell r="O68">
            <v>39</v>
          </cell>
          <cell r="P68">
            <v>213</v>
          </cell>
          <cell r="Q68">
            <v>34</v>
          </cell>
          <cell r="R68">
            <v>24</v>
          </cell>
          <cell r="S68">
            <v>64</v>
          </cell>
        </row>
        <row r="69">
          <cell r="K69">
            <v>6.3501000000000003</v>
          </cell>
          <cell r="L69">
            <v>10.3</v>
          </cell>
          <cell r="M69">
            <v>6.85</v>
          </cell>
          <cell r="N69">
            <v>6</v>
          </cell>
          <cell r="O69">
            <v>41</v>
          </cell>
          <cell r="P69">
            <v>215</v>
          </cell>
          <cell r="Q69">
            <v>34.5</v>
          </cell>
          <cell r="R69">
            <v>25</v>
          </cell>
          <cell r="S69">
            <v>65</v>
          </cell>
        </row>
        <row r="70">
          <cell r="K70">
            <v>6.4001000000000001</v>
          </cell>
          <cell r="L70">
            <v>10.4</v>
          </cell>
          <cell r="M70">
            <v>6.9</v>
          </cell>
          <cell r="N70">
            <v>5</v>
          </cell>
          <cell r="O70">
            <v>43</v>
          </cell>
          <cell r="P70">
            <v>218</v>
          </cell>
          <cell r="Q70">
            <v>35</v>
          </cell>
          <cell r="R70">
            <v>26</v>
          </cell>
          <cell r="S70">
            <v>66</v>
          </cell>
        </row>
        <row r="71">
          <cell r="K71">
            <v>6.4500999999999999</v>
          </cell>
          <cell r="L71">
            <v>10.5</v>
          </cell>
          <cell r="M71">
            <v>6.95</v>
          </cell>
          <cell r="N71">
            <v>4</v>
          </cell>
          <cell r="O71">
            <v>46</v>
          </cell>
          <cell r="P71">
            <v>221</v>
          </cell>
          <cell r="Q71">
            <v>35.5</v>
          </cell>
          <cell r="R71">
            <v>27</v>
          </cell>
          <cell r="S71">
            <v>67</v>
          </cell>
        </row>
        <row r="72">
          <cell r="K72">
            <v>6.5000999999999998</v>
          </cell>
          <cell r="L72">
            <v>10.6</v>
          </cell>
          <cell r="M72">
            <v>7</v>
          </cell>
          <cell r="N72">
            <v>3</v>
          </cell>
          <cell r="O72">
            <v>49</v>
          </cell>
          <cell r="P72">
            <v>224</v>
          </cell>
          <cell r="Q72">
            <v>36</v>
          </cell>
          <cell r="R72">
            <v>28</v>
          </cell>
          <cell r="S72">
            <v>68</v>
          </cell>
        </row>
        <row r="73">
          <cell r="K73">
            <v>6.5500999999999996</v>
          </cell>
          <cell r="L73">
            <v>10.7</v>
          </cell>
          <cell r="M73">
            <v>7.05</v>
          </cell>
          <cell r="N73">
            <v>2</v>
          </cell>
          <cell r="O73">
            <v>52</v>
          </cell>
          <cell r="P73">
            <v>227</v>
          </cell>
          <cell r="Q73">
            <v>37</v>
          </cell>
          <cell r="R73">
            <v>29</v>
          </cell>
          <cell r="S73">
            <v>69</v>
          </cell>
        </row>
        <row r="74">
          <cell r="K74">
            <v>7.0000999999999998</v>
          </cell>
          <cell r="L74">
            <v>10.8</v>
          </cell>
          <cell r="M74">
            <v>7.1</v>
          </cell>
          <cell r="N74">
            <v>1</v>
          </cell>
          <cell r="O74">
            <v>55</v>
          </cell>
          <cell r="P74">
            <v>230</v>
          </cell>
          <cell r="Q74">
            <v>38</v>
          </cell>
          <cell r="R74">
            <v>30</v>
          </cell>
          <cell r="S74">
            <v>70</v>
          </cell>
        </row>
        <row r="75">
          <cell r="K75">
            <v>7.0500999999999996</v>
          </cell>
          <cell r="L75">
            <v>10.81</v>
          </cell>
          <cell r="M75">
            <v>7.11</v>
          </cell>
          <cell r="N75">
            <v>0</v>
          </cell>
        </row>
      </sheetData>
      <sheetData sheetId="3" refreshError="1">
        <row r="3"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K4">
            <v>1</v>
          </cell>
          <cell r="L4">
            <v>0.1</v>
          </cell>
          <cell r="M4">
            <v>0.1</v>
          </cell>
          <cell r="N4">
            <v>70</v>
          </cell>
          <cell r="O4">
            <v>0</v>
          </cell>
          <cell r="P4">
            <v>0</v>
          </cell>
          <cell r="Q4">
            <v>0</v>
          </cell>
          <cell r="R4">
            <v>-40</v>
          </cell>
          <cell r="S4">
            <v>0</v>
          </cell>
        </row>
        <row r="5">
          <cell r="K5" t="str">
            <v>3.15,0</v>
          </cell>
          <cell r="L5">
            <v>7.2</v>
          </cell>
          <cell r="M5">
            <v>4.5999999999999996</v>
          </cell>
          <cell r="N5">
            <v>70</v>
          </cell>
          <cell r="O5">
            <v>1</v>
          </cell>
          <cell r="P5">
            <v>107</v>
          </cell>
          <cell r="Q5">
            <v>2</v>
          </cell>
          <cell r="R5">
            <v>-3</v>
          </cell>
          <cell r="S5">
            <v>1</v>
          </cell>
        </row>
        <row r="6">
          <cell r="K6" t="str">
            <v>3.18,0</v>
          </cell>
          <cell r="L6">
            <v>7.3</v>
          </cell>
          <cell r="M6">
            <v>4.6500000000000004</v>
          </cell>
          <cell r="N6">
            <v>69</v>
          </cell>
          <cell r="O6">
            <v>2</v>
          </cell>
          <cell r="P6">
            <v>110</v>
          </cell>
          <cell r="Q6">
            <v>3</v>
          </cell>
          <cell r="R6">
            <v>-2</v>
          </cell>
          <cell r="S6">
            <v>2</v>
          </cell>
        </row>
        <row r="7">
          <cell r="K7" t="str">
            <v>3.21,0</v>
          </cell>
          <cell r="L7">
            <v>7.35</v>
          </cell>
          <cell r="M7">
            <v>4.7</v>
          </cell>
          <cell r="N7">
            <v>68</v>
          </cell>
          <cell r="O7">
            <v>3</v>
          </cell>
          <cell r="P7">
            <v>113</v>
          </cell>
          <cell r="Q7">
            <v>4</v>
          </cell>
          <cell r="R7">
            <v>-1</v>
          </cell>
          <cell r="S7">
            <v>3</v>
          </cell>
        </row>
        <row r="8">
          <cell r="K8" t="str">
            <v>3.24,0</v>
          </cell>
          <cell r="L8">
            <v>7.4</v>
          </cell>
          <cell r="M8">
            <v>4.75</v>
          </cell>
          <cell r="N8">
            <v>67</v>
          </cell>
          <cell r="O8">
            <v>4</v>
          </cell>
          <cell r="P8">
            <v>116</v>
          </cell>
          <cell r="Q8">
            <v>5</v>
          </cell>
          <cell r="R8">
            <v>0</v>
          </cell>
          <cell r="S8">
            <v>4</v>
          </cell>
        </row>
        <row r="9">
          <cell r="K9" t="str">
            <v>3.27,0</v>
          </cell>
          <cell r="L9">
            <v>7.45</v>
          </cell>
          <cell r="M9">
            <v>4.8</v>
          </cell>
          <cell r="N9">
            <v>66</v>
          </cell>
          <cell r="O9">
            <v>5</v>
          </cell>
          <cell r="P9">
            <v>119</v>
          </cell>
          <cell r="Q9">
            <v>6</v>
          </cell>
          <cell r="R9">
            <v>1</v>
          </cell>
          <cell r="S9">
            <v>5</v>
          </cell>
        </row>
        <row r="10">
          <cell r="K10" t="str">
            <v>3.30,0</v>
          </cell>
          <cell r="L10">
            <v>7.5</v>
          </cell>
          <cell r="M10">
            <v>4.8499999999999996</v>
          </cell>
          <cell r="N10">
            <v>65</v>
          </cell>
          <cell r="O10">
            <v>6</v>
          </cell>
          <cell r="P10">
            <v>122</v>
          </cell>
          <cell r="Q10">
            <v>7</v>
          </cell>
          <cell r="R10">
            <v>2</v>
          </cell>
          <cell r="S10">
            <v>6</v>
          </cell>
        </row>
        <row r="11">
          <cell r="K11" t="str">
            <v>3.33,0</v>
          </cell>
          <cell r="L11">
            <v>7.55</v>
          </cell>
          <cell r="M11">
            <v>4.9000000000000004</v>
          </cell>
          <cell r="N11">
            <v>64</v>
          </cell>
          <cell r="O11">
            <v>6.5</v>
          </cell>
          <cell r="P11">
            <v>124</v>
          </cell>
          <cell r="Q11">
            <v>8</v>
          </cell>
          <cell r="R11">
            <v>3</v>
          </cell>
          <cell r="S11">
            <v>7</v>
          </cell>
        </row>
        <row r="12">
          <cell r="K12" t="str">
            <v>3.36,0</v>
          </cell>
          <cell r="L12">
            <v>7.6</v>
          </cell>
          <cell r="M12">
            <v>4.95</v>
          </cell>
          <cell r="N12">
            <v>63</v>
          </cell>
          <cell r="O12">
            <v>7</v>
          </cell>
          <cell r="P12">
            <v>126</v>
          </cell>
          <cell r="Q12">
            <v>9</v>
          </cell>
          <cell r="R12">
            <v>3.5</v>
          </cell>
          <cell r="S12">
            <v>8</v>
          </cell>
        </row>
        <row r="13">
          <cell r="K13" t="str">
            <v>3.39,0</v>
          </cell>
          <cell r="L13">
            <v>7.65</v>
          </cell>
          <cell r="M13">
            <v>5</v>
          </cell>
          <cell r="N13">
            <v>62</v>
          </cell>
          <cell r="O13">
            <v>7.5</v>
          </cell>
          <cell r="P13">
            <v>128</v>
          </cell>
          <cell r="Q13">
            <v>10</v>
          </cell>
          <cell r="R13">
            <v>4</v>
          </cell>
          <cell r="S13">
            <v>9</v>
          </cell>
        </row>
        <row r="14">
          <cell r="K14" t="str">
            <v>3.42,0</v>
          </cell>
          <cell r="L14">
            <v>7.7</v>
          </cell>
          <cell r="M14">
            <v>5.04</v>
          </cell>
          <cell r="N14">
            <v>61</v>
          </cell>
          <cell r="O14">
            <v>8</v>
          </cell>
          <cell r="P14">
            <v>130</v>
          </cell>
          <cell r="Q14">
            <v>10.5</v>
          </cell>
          <cell r="R14">
            <v>4.5</v>
          </cell>
          <cell r="S14">
            <v>10</v>
          </cell>
        </row>
        <row r="15">
          <cell r="K15" t="str">
            <v>3.45,0</v>
          </cell>
          <cell r="L15">
            <v>7.75</v>
          </cell>
          <cell r="M15">
            <v>5.08</v>
          </cell>
          <cell r="N15">
            <v>60</v>
          </cell>
          <cell r="O15">
            <v>8.5</v>
          </cell>
          <cell r="P15">
            <v>132</v>
          </cell>
          <cell r="Q15">
            <v>11</v>
          </cell>
          <cell r="R15">
            <v>5</v>
          </cell>
          <cell r="S15">
            <v>11</v>
          </cell>
        </row>
        <row r="16">
          <cell r="K16" t="str">
            <v>3.48,0</v>
          </cell>
          <cell r="L16">
            <v>7.8</v>
          </cell>
          <cell r="M16">
            <v>5.0999999999999996</v>
          </cell>
          <cell r="N16">
            <v>59</v>
          </cell>
          <cell r="O16">
            <v>9</v>
          </cell>
          <cell r="P16">
            <v>134</v>
          </cell>
          <cell r="Q16">
            <v>11.5</v>
          </cell>
          <cell r="R16">
            <v>5.5</v>
          </cell>
          <cell r="S16">
            <v>12</v>
          </cell>
        </row>
        <row r="17">
          <cell r="K17" t="str">
            <v>3.51,0</v>
          </cell>
          <cell r="L17">
            <v>7.85</v>
          </cell>
          <cell r="M17">
            <v>5.14</v>
          </cell>
          <cell r="N17">
            <v>58</v>
          </cell>
          <cell r="O17">
            <v>9.5</v>
          </cell>
          <cell r="P17">
            <v>136</v>
          </cell>
          <cell r="Q17">
            <v>12</v>
          </cell>
          <cell r="R17">
            <v>6</v>
          </cell>
          <cell r="S17">
            <v>13</v>
          </cell>
        </row>
        <row r="18">
          <cell r="K18" t="str">
            <v>3.54,0</v>
          </cell>
          <cell r="L18">
            <v>7.9</v>
          </cell>
          <cell r="M18">
            <v>5.18</v>
          </cell>
          <cell r="N18">
            <v>57</v>
          </cell>
          <cell r="O18">
            <v>10</v>
          </cell>
          <cell r="P18">
            <v>138</v>
          </cell>
          <cell r="Q18">
            <v>12.5</v>
          </cell>
          <cell r="R18">
            <v>6.5</v>
          </cell>
          <cell r="S18">
            <v>14</v>
          </cell>
        </row>
        <row r="19">
          <cell r="K19" t="str">
            <v>3.57,0</v>
          </cell>
          <cell r="L19">
            <v>7.95</v>
          </cell>
          <cell r="M19">
            <v>5.2</v>
          </cell>
          <cell r="N19">
            <v>56</v>
          </cell>
          <cell r="O19">
            <v>10.5</v>
          </cell>
          <cell r="P19">
            <v>140</v>
          </cell>
          <cell r="Q19">
            <v>13</v>
          </cell>
          <cell r="R19">
            <v>7</v>
          </cell>
          <cell r="S19">
            <v>15</v>
          </cell>
        </row>
        <row r="20">
          <cell r="K20" t="str">
            <v>4.00,0</v>
          </cell>
          <cell r="L20">
            <v>8</v>
          </cell>
          <cell r="M20">
            <v>5.24</v>
          </cell>
          <cell r="N20">
            <v>55</v>
          </cell>
          <cell r="O20">
            <v>11</v>
          </cell>
          <cell r="P20">
            <v>142</v>
          </cell>
          <cell r="Q20">
            <v>13.5</v>
          </cell>
          <cell r="R20">
            <v>7.5</v>
          </cell>
          <cell r="S20">
            <v>16</v>
          </cell>
        </row>
        <row r="21">
          <cell r="K21" t="str">
            <v>4.02,0</v>
          </cell>
          <cell r="L21">
            <v>8.0500000000000007</v>
          </cell>
          <cell r="M21">
            <v>5.28</v>
          </cell>
          <cell r="N21">
            <v>54</v>
          </cell>
          <cell r="O21">
            <v>11.5</v>
          </cell>
          <cell r="P21">
            <v>144</v>
          </cell>
          <cell r="Q21">
            <v>14</v>
          </cell>
          <cell r="R21">
            <v>8</v>
          </cell>
          <cell r="S21">
            <v>17</v>
          </cell>
        </row>
        <row r="22">
          <cell r="K22" t="str">
            <v>4.04,0</v>
          </cell>
          <cell r="L22">
            <v>8.1</v>
          </cell>
          <cell r="M22">
            <v>5.3</v>
          </cell>
          <cell r="N22">
            <v>53</v>
          </cell>
          <cell r="O22">
            <v>12</v>
          </cell>
          <cell r="P22">
            <v>146</v>
          </cell>
          <cell r="Q22">
            <v>14.5</v>
          </cell>
          <cell r="R22">
            <v>8.5</v>
          </cell>
          <cell r="S22">
            <v>18</v>
          </cell>
        </row>
        <row r="23">
          <cell r="K23" t="str">
            <v>4.06,0</v>
          </cell>
          <cell r="L23">
            <v>8.15</v>
          </cell>
          <cell r="M23">
            <v>5.34</v>
          </cell>
          <cell r="N23">
            <v>52</v>
          </cell>
          <cell r="O23">
            <v>12.5</v>
          </cell>
          <cell r="P23">
            <v>148</v>
          </cell>
          <cell r="Q23">
            <v>15</v>
          </cell>
          <cell r="R23">
            <v>8.6</v>
          </cell>
          <cell r="S23">
            <v>19</v>
          </cell>
        </row>
        <row r="24">
          <cell r="K24" t="str">
            <v>4.08,0</v>
          </cell>
          <cell r="L24">
            <v>8.16</v>
          </cell>
          <cell r="M24">
            <v>5.38</v>
          </cell>
          <cell r="N24">
            <v>51</v>
          </cell>
          <cell r="O24">
            <v>13</v>
          </cell>
          <cell r="P24">
            <v>150</v>
          </cell>
          <cell r="Q24">
            <v>15.5</v>
          </cell>
          <cell r="R24">
            <v>9</v>
          </cell>
          <cell r="S24">
            <v>20</v>
          </cell>
        </row>
        <row r="25">
          <cell r="K25" t="str">
            <v>4.10,0</v>
          </cell>
          <cell r="L25">
            <v>8.1999999999999993</v>
          </cell>
          <cell r="M25">
            <v>5.4</v>
          </cell>
          <cell r="N25">
            <v>50</v>
          </cell>
          <cell r="O25">
            <v>13.5</v>
          </cell>
          <cell r="P25">
            <v>152</v>
          </cell>
          <cell r="Q25">
            <v>16</v>
          </cell>
          <cell r="R25">
            <v>9.5</v>
          </cell>
          <cell r="S25">
            <v>21</v>
          </cell>
        </row>
        <row r="26">
          <cell r="K26" t="str">
            <v>4.11,0</v>
          </cell>
          <cell r="L26">
            <v>8.25</v>
          </cell>
          <cell r="M26">
            <v>5.42</v>
          </cell>
          <cell r="N26">
            <v>49</v>
          </cell>
          <cell r="O26">
            <v>14</v>
          </cell>
          <cell r="P26">
            <v>154</v>
          </cell>
          <cell r="Q26">
            <v>16.5</v>
          </cell>
          <cell r="R26">
            <v>9.6</v>
          </cell>
          <cell r="S26">
            <v>22</v>
          </cell>
        </row>
        <row r="27">
          <cell r="K27" t="str">
            <v>4.12,0</v>
          </cell>
          <cell r="L27">
            <v>8.26</v>
          </cell>
          <cell r="M27">
            <v>5.44</v>
          </cell>
          <cell r="N27">
            <v>48</v>
          </cell>
          <cell r="O27">
            <v>14.5</v>
          </cell>
          <cell r="P27">
            <v>156</v>
          </cell>
          <cell r="Q27">
            <v>17</v>
          </cell>
          <cell r="R27">
            <v>10</v>
          </cell>
          <cell r="S27">
            <v>23</v>
          </cell>
        </row>
        <row r="28">
          <cell r="K28" t="str">
            <v>4.13,0</v>
          </cell>
          <cell r="L28">
            <v>8.27</v>
          </cell>
          <cell r="M28">
            <v>5.46</v>
          </cell>
          <cell r="N28">
            <v>47</v>
          </cell>
          <cell r="O28">
            <v>15</v>
          </cell>
          <cell r="P28">
            <v>158</v>
          </cell>
          <cell r="Q28">
            <v>17.5</v>
          </cell>
          <cell r="R28">
            <v>10.5</v>
          </cell>
          <cell r="S28">
            <v>24</v>
          </cell>
        </row>
        <row r="29">
          <cell r="K29" t="str">
            <v>4.14,0</v>
          </cell>
          <cell r="L29">
            <v>8.3000000000000007</v>
          </cell>
          <cell r="M29">
            <v>5.48</v>
          </cell>
          <cell r="N29">
            <v>46</v>
          </cell>
          <cell r="O29">
            <v>15.5</v>
          </cell>
          <cell r="P29">
            <v>160</v>
          </cell>
          <cell r="Q29">
            <v>18</v>
          </cell>
          <cell r="R29">
            <v>10.6</v>
          </cell>
          <cell r="S29">
            <v>25</v>
          </cell>
        </row>
        <row r="30">
          <cell r="K30" t="str">
            <v>4.15,0</v>
          </cell>
          <cell r="L30">
            <v>8.35</v>
          </cell>
          <cell r="M30">
            <v>5.5</v>
          </cell>
          <cell r="N30">
            <v>45</v>
          </cell>
          <cell r="O30">
            <v>16</v>
          </cell>
          <cell r="P30">
            <v>162</v>
          </cell>
          <cell r="Q30">
            <v>18.5</v>
          </cell>
          <cell r="R30">
            <v>11</v>
          </cell>
          <cell r="S30">
            <v>26</v>
          </cell>
        </row>
        <row r="31">
          <cell r="K31" t="str">
            <v>4.16,0</v>
          </cell>
          <cell r="L31">
            <v>8.36</v>
          </cell>
          <cell r="M31">
            <v>5.52</v>
          </cell>
          <cell r="N31">
            <v>44</v>
          </cell>
          <cell r="O31">
            <v>16.5</v>
          </cell>
          <cell r="P31">
            <v>164</v>
          </cell>
          <cell r="Q31">
            <v>19</v>
          </cell>
          <cell r="R31">
            <v>11.5</v>
          </cell>
          <cell r="S31">
            <v>27</v>
          </cell>
        </row>
        <row r="32">
          <cell r="K32" t="str">
            <v>4.17,0</v>
          </cell>
          <cell r="L32">
            <v>8.3699999999999992</v>
          </cell>
          <cell r="M32">
            <v>5.54</v>
          </cell>
          <cell r="N32">
            <v>43</v>
          </cell>
          <cell r="O32">
            <v>17</v>
          </cell>
          <cell r="P32">
            <v>166</v>
          </cell>
          <cell r="Q32">
            <v>19.5</v>
          </cell>
          <cell r="R32">
            <v>11.6</v>
          </cell>
          <cell r="S32">
            <v>28</v>
          </cell>
        </row>
        <row r="33">
          <cell r="K33" t="str">
            <v>4.18,0</v>
          </cell>
          <cell r="L33">
            <v>8.4</v>
          </cell>
          <cell r="M33">
            <v>5.56</v>
          </cell>
          <cell r="N33">
            <v>42</v>
          </cell>
          <cell r="O33">
            <v>17.5</v>
          </cell>
          <cell r="P33">
            <v>168</v>
          </cell>
          <cell r="Q33">
            <v>20</v>
          </cell>
          <cell r="R33">
            <v>12</v>
          </cell>
          <cell r="S33">
            <v>29</v>
          </cell>
        </row>
        <row r="34">
          <cell r="K34" t="str">
            <v>4.20,0</v>
          </cell>
          <cell r="L34">
            <v>8.4499999999999993</v>
          </cell>
          <cell r="M34">
            <v>5.58</v>
          </cell>
          <cell r="N34">
            <v>41</v>
          </cell>
          <cell r="O34">
            <v>18</v>
          </cell>
          <cell r="P34">
            <v>170</v>
          </cell>
          <cell r="Q34">
            <v>20.5</v>
          </cell>
          <cell r="R34">
            <v>12.5</v>
          </cell>
          <cell r="S34">
            <v>30</v>
          </cell>
        </row>
        <row r="35">
          <cell r="K35" t="str">
            <v>4.22,0</v>
          </cell>
          <cell r="L35">
            <v>8.4600000000000009</v>
          </cell>
          <cell r="M35">
            <v>5.6</v>
          </cell>
          <cell r="N35">
            <v>40</v>
          </cell>
          <cell r="O35">
            <v>18.5</v>
          </cell>
          <cell r="P35">
            <v>172</v>
          </cell>
          <cell r="Q35">
            <v>21</v>
          </cell>
          <cell r="R35">
            <v>12.6</v>
          </cell>
          <cell r="S35">
            <v>31</v>
          </cell>
        </row>
        <row r="36">
          <cell r="K36" t="str">
            <v>4.24,0</v>
          </cell>
          <cell r="L36">
            <v>8.5</v>
          </cell>
          <cell r="M36">
            <v>5.62</v>
          </cell>
          <cell r="N36">
            <v>39</v>
          </cell>
          <cell r="O36">
            <v>19</v>
          </cell>
          <cell r="P36">
            <v>174</v>
          </cell>
          <cell r="Q36">
            <v>21.5</v>
          </cell>
          <cell r="R36">
            <v>13</v>
          </cell>
          <cell r="S36">
            <v>32</v>
          </cell>
        </row>
        <row r="37">
          <cell r="K37" t="str">
            <v>4.26,0</v>
          </cell>
          <cell r="L37">
            <v>8.5500000000000007</v>
          </cell>
          <cell r="M37">
            <v>5.64</v>
          </cell>
          <cell r="N37">
            <v>38</v>
          </cell>
          <cell r="O37">
            <v>19.5</v>
          </cell>
          <cell r="P37">
            <v>176</v>
          </cell>
          <cell r="Q37">
            <v>22</v>
          </cell>
          <cell r="R37">
            <v>13.5</v>
          </cell>
          <cell r="S37">
            <v>33</v>
          </cell>
        </row>
        <row r="38">
          <cell r="K38" t="str">
            <v>4.29,0</v>
          </cell>
          <cell r="L38">
            <v>8.56</v>
          </cell>
          <cell r="M38">
            <v>5.66</v>
          </cell>
          <cell r="N38">
            <v>37</v>
          </cell>
          <cell r="O38">
            <v>20</v>
          </cell>
          <cell r="P38">
            <v>178</v>
          </cell>
          <cell r="Q38">
            <v>22.5</v>
          </cell>
          <cell r="R38">
            <v>13.6</v>
          </cell>
          <cell r="S38">
            <v>34</v>
          </cell>
        </row>
        <row r="39">
          <cell r="K39" t="str">
            <v>4.32,0</v>
          </cell>
          <cell r="L39">
            <v>8.6</v>
          </cell>
          <cell r="M39">
            <v>5.68</v>
          </cell>
          <cell r="N39">
            <v>36</v>
          </cell>
          <cell r="O39">
            <v>20.5</v>
          </cell>
          <cell r="P39">
            <v>180</v>
          </cell>
          <cell r="Q39">
            <v>23</v>
          </cell>
          <cell r="R39">
            <v>14</v>
          </cell>
          <cell r="S39">
            <v>35</v>
          </cell>
        </row>
        <row r="40">
          <cell r="K40" t="str">
            <v>4.35,0</v>
          </cell>
          <cell r="L40">
            <v>8.65</v>
          </cell>
          <cell r="M40">
            <v>5.7</v>
          </cell>
          <cell r="N40">
            <v>35</v>
          </cell>
          <cell r="O40">
            <v>21</v>
          </cell>
          <cell r="P40">
            <v>182</v>
          </cell>
          <cell r="Q40">
            <v>23.5</v>
          </cell>
          <cell r="R40">
            <v>14.5</v>
          </cell>
          <cell r="S40">
            <v>36</v>
          </cell>
        </row>
        <row r="41">
          <cell r="K41" t="str">
            <v>4.38,0</v>
          </cell>
          <cell r="L41">
            <v>8.66</v>
          </cell>
          <cell r="M41">
            <v>5.72</v>
          </cell>
          <cell r="N41">
            <v>34</v>
          </cell>
          <cell r="O41">
            <v>21.5</v>
          </cell>
          <cell r="P41">
            <v>184</v>
          </cell>
          <cell r="Q41">
            <v>24</v>
          </cell>
          <cell r="R41">
            <v>14.6</v>
          </cell>
          <cell r="S41">
            <v>37</v>
          </cell>
        </row>
        <row r="42">
          <cell r="K42" t="str">
            <v>4.41,0</v>
          </cell>
          <cell r="L42">
            <v>8.6999999999999993</v>
          </cell>
          <cell r="M42">
            <v>5.74</v>
          </cell>
          <cell r="N42">
            <v>33</v>
          </cell>
          <cell r="O42">
            <v>22</v>
          </cell>
          <cell r="P42">
            <v>186</v>
          </cell>
          <cell r="Q42">
            <v>24.5</v>
          </cell>
          <cell r="R42">
            <v>15</v>
          </cell>
          <cell r="S42">
            <v>38</v>
          </cell>
        </row>
        <row r="43">
          <cell r="K43" t="str">
            <v>4.44,0</v>
          </cell>
          <cell r="L43">
            <v>8.75</v>
          </cell>
          <cell r="M43">
            <v>5.76</v>
          </cell>
          <cell r="N43">
            <v>32</v>
          </cell>
          <cell r="O43">
            <v>22.5</v>
          </cell>
          <cell r="P43">
            <v>188</v>
          </cell>
          <cell r="Q43">
            <v>25</v>
          </cell>
          <cell r="R43">
            <v>15.5</v>
          </cell>
          <cell r="S43">
            <v>39</v>
          </cell>
        </row>
        <row r="44">
          <cell r="K44" t="str">
            <v>4.47,0</v>
          </cell>
          <cell r="L44">
            <v>8.76</v>
          </cell>
          <cell r="M44">
            <v>5.78</v>
          </cell>
          <cell r="N44">
            <v>31</v>
          </cell>
          <cell r="O44">
            <v>23</v>
          </cell>
          <cell r="P44">
            <v>190</v>
          </cell>
          <cell r="Q44">
            <v>25.5</v>
          </cell>
          <cell r="R44">
            <v>15.6</v>
          </cell>
          <cell r="S44">
            <v>40</v>
          </cell>
        </row>
        <row r="45">
          <cell r="K45" t="str">
            <v>4.50,0</v>
          </cell>
          <cell r="L45">
            <v>8.8000000000000007</v>
          </cell>
          <cell r="M45">
            <v>5.8</v>
          </cell>
          <cell r="N45">
            <v>30</v>
          </cell>
          <cell r="O45">
            <v>23.5</v>
          </cell>
          <cell r="P45">
            <v>191</v>
          </cell>
          <cell r="Q45">
            <v>26</v>
          </cell>
          <cell r="R45">
            <v>16</v>
          </cell>
          <cell r="S45">
            <v>41</v>
          </cell>
        </row>
        <row r="46">
          <cell r="K46" t="str">
            <v>4.53,0</v>
          </cell>
          <cell r="L46">
            <v>8.86</v>
          </cell>
          <cell r="M46">
            <v>5.84</v>
          </cell>
          <cell r="N46">
            <v>29</v>
          </cell>
          <cell r="O46">
            <v>24</v>
          </cell>
          <cell r="P46">
            <v>192</v>
          </cell>
          <cell r="Q46">
            <v>26.5</v>
          </cell>
          <cell r="R46">
            <v>16.5</v>
          </cell>
          <cell r="S46">
            <v>42</v>
          </cell>
        </row>
        <row r="47">
          <cell r="K47" t="str">
            <v>4.56,0</v>
          </cell>
          <cell r="L47">
            <v>8.8699999999999992</v>
          </cell>
          <cell r="M47">
            <v>5.86</v>
          </cell>
          <cell r="N47">
            <v>28</v>
          </cell>
          <cell r="O47">
            <v>24.5</v>
          </cell>
          <cell r="P47">
            <v>193</v>
          </cell>
          <cell r="Q47">
            <v>26.6</v>
          </cell>
          <cell r="R47">
            <v>16.600000000000001</v>
          </cell>
          <cell r="S47">
            <v>43</v>
          </cell>
        </row>
        <row r="48">
          <cell r="K48" t="str">
            <v>4.59,0</v>
          </cell>
          <cell r="L48">
            <v>8.9</v>
          </cell>
          <cell r="M48">
            <v>5.88</v>
          </cell>
          <cell r="N48">
            <v>27</v>
          </cell>
          <cell r="O48">
            <v>25</v>
          </cell>
          <cell r="P48">
            <v>194</v>
          </cell>
          <cell r="Q48">
            <v>27</v>
          </cell>
          <cell r="R48">
            <v>17</v>
          </cell>
          <cell r="S48">
            <v>44</v>
          </cell>
        </row>
        <row r="49">
          <cell r="K49" t="str">
            <v>5.02,0</v>
          </cell>
          <cell r="L49">
            <v>8.9499999999999993</v>
          </cell>
          <cell r="M49">
            <v>5.9</v>
          </cell>
          <cell r="N49">
            <v>26</v>
          </cell>
          <cell r="O49">
            <v>25.5</v>
          </cell>
          <cell r="P49">
            <v>195</v>
          </cell>
          <cell r="Q49">
            <v>27.5</v>
          </cell>
          <cell r="R49">
            <v>17.5</v>
          </cell>
          <cell r="S49">
            <v>45</v>
          </cell>
        </row>
        <row r="50">
          <cell r="K50" t="str">
            <v>5.05,0</v>
          </cell>
          <cell r="L50">
            <v>8.9600000000000009</v>
          </cell>
          <cell r="M50">
            <v>5.94</v>
          </cell>
          <cell r="N50">
            <v>25</v>
          </cell>
          <cell r="O50">
            <v>26</v>
          </cell>
          <cell r="P50">
            <v>196</v>
          </cell>
          <cell r="Q50">
            <v>27.6</v>
          </cell>
          <cell r="R50">
            <v>17.600000000000001</v>
          </cell>
          <cell r="S50">
            <v>46</v>
          </cell>
        </row>
        <row r="51">
          <cell r="K51" t="str">
            <v>5.08,0</v>
          </cell>
          <cell r="L51">
            <v>9</v>
          </cell>
          <cell r="M51">
            <v>5.96</v>
          </cell>
          <cell r="N51">
            <v>24</v>
          </cell>
          <cell r="O51">
            <v>26.5</v>
          </cell>
          <cell r="P51">
            <v>197</v>
          </cell>
          <cell r="Q51">
            <v>28</v>
          </cell>
          <cell r="R51">
            <v>18</v>
          </cell>
          <cell r="S51">
            <v>47</v>
          </cell>
        </row>
        <row r="52">
          <cell r="K52" t="str">
            <v>5.11,0</v>
          </cell>
          <cell r="L52">
            <v>9.0500000000000007</v>
          </cell>
          <cell r="M52">
            <v>5.98</v>
          </cell>
          <cell r="N52">
            <v>23</v>
          </cell>
          <cell r="O52">
            <v>27</v>
          </cell>
          <cell r="P52">
            <v>198</v>
          </cell>
          <cell r="Q52">
            <v>28.5</v>
          </cell>
          <cell r="R52">
            <v>18.5</v>
          </cell>
          <cell r="S52">
            <v>48</v>
          </cell>
        </row>
        <row r="53">
          <cell r="K53" t="str">
            <v>5.14,0</v>
          </cell>
          <cell r="L53">
            <v>9.1</v>
          </cell>
          <cell r="M53">
            <v>6</v>
          </cell>
          <cell r="N53">
            <v>22</v>
          </cell>
          <cell r="O53">
            <v>27.5</v>
          </cell>
          <cell r="P53">
            <v>199</v>
          </cell>
          <cell r="Q53">
            <v>28.6</v>
          </cell>
          <cell r="R53">
            <v>18.600000000000001</v>
          </cell>
          <cell r="S53">
            <v>49</v>
          </cell>
        </row>
        <row r="54">
          <cell r="K54" t="str">
            <v>5.17,0</v>
          </cell>
          <cell r="L54">
            <v>9.15</v>
          </cell>
          <cell r="M54">
            <v>6.04</v>
          </cell>
          <cell r="N54">
            <v>21</v>
          </cell>
          <cell r="O54">
            <v>28</v>
          </cell>
          <cell r="P54">
            <v>200</v>
          </cell>
          <cell r="Q54">
            <v>29</v>
          </cell>
          <cell r="R54">
            <v>19</v>
          </cell>
          <cell r="S54">
            <v>50</v>
          </cell>
        </row>
        <row r="55">
          <cell r="K55" t="str">
            <v>5.20,0</v>
          </cell>
          <cell r="L55">
            <v>9.1999999999999993</v>
          </cell>
          <cell r="M55">
            <v>6.08</v>
          </cell>
          <cell r="N55">
            <v>20</v>
          </cell>
          <cell r="O55">
            <v>28.5</v>
          </cell>
          <cell r="P55">
            <v>202</v>
          </cell>
          <cell r="Q55">
            <v>29.5</v>
          </cell>
          <cell r="R55">
            <v>19.5</v>
          </cell>
          <cell r="S55">
            <v>51</v>
          </cell>
        </row>
        <row r="56">
          <cell r="K56" t="str">
            <v>5.24,0</v>
          </cell>
          <cell r="L56">
            <v>9.25</v>
          </cell>
          <cell r="M56">
            <v>6.1</v>
          </cell>
          <cell r="N56">
            <v>19</v>
          </cell>
          <cell r="O56">
            <v>29</v>
          </cell>
          <cell r="P56">
            <v>204</v>
          </cell>
          <cell r="Q56">
            <v>30</v>
          </cell>
          <cell r="R56">
            <v>20</v>
          </cell>
          <cell r="S56">
            <v>52</v>
          </cell>
        </row>
        <row r="57">
          <cell r="K57" t="str">
            <v>5.28,0</v>
          </cell>
          <cell r="L57">
            <v>9.3000000000000007</v>
          </cell>
          <cell r="M57">
            <v>6.14</v>
          </cell>
          <cell r="N57">
            <v>18</v>
          </cell>
          <cell r="O57">
            <v>29.5</v>
          </cell>
          <cell r="P57">
            <v>206</v>
          </cell>
          <cell r="Q57">
            <v>30.5</v>
          </cell>
          <cell r="R57">
            <v>20.5</v>
          </cell>
          <cell r="S57">
            <v>53</v>
          </cell>
        </row>
        <row r="58">
          <cell r="K58" t="str">
            <v>5.32,0</v>
          </cell>
          <cell r="L58">
            <v>9.35</v>
          </cell>
          <cell r="M58">
            <v>6.18</v>
          </cell>
          <cell r="N58">
            <v>17</v>
          </cell>
          <cell r="O58">
            <v>30</v>
          </cell>
          <cell r="P58">
            <v>208</v>
          </cell>
          <cell r="Q58">
            <v>31</v>
          </cell>
          <cell r="R58">
            <v>21</v>
          </cell>
          <cell r="S58">
            <v>54</v>
          </cell>
        </row>
        <row r="59">
          <cell r="K59" t="str">
            <v>5.36,0</v>
          </cell>
          <cell r="L59">
            <v>9.4</v>
          </cell>
          <cell r="M59">
            <v>6.2</v>
          </cell>
          <cell r="N59">
            <v>16</v>
          </cell>
          <cell r="O59">
            <v>30.5</v>
          </cell>
          <cell r="P59">
            <v>210</v>
          </cell>
          <cell r="Q59">
            <v>31.5</v>
          </cell>
          <cell r="R59">
            <v>21.5</v>
          </cell>
          <cell r="S59">
            <v>55</v>
          </cell>
        </row>
        <row r="60">
          <cell r="K60" t="str">
            <v>5.40,0</v>
          </cell>
          <cell r="L60">
            <v>9.4499999999999993</v>
          </cell>
          <cell r="M60">
            <v>6.24</v>
          </cell>
          <cell r="N60">
            <v>15</v>
          </cell>
          <cell r="O60">
            <v>31</v>
          </cell>
          <cell r="P60">
            <v>212</v>
          </cell>
          <cell r="Q60">
            <v>32</v>
          </cell>
          <cell r="R60">
            <v>22</v>
          </cell>
          <cell r="S60">
            <v>56</v>
          </cell>
        </row>
        <row r="61">
          <cell r="K61" t="str">
            <v>5.44,0</v>
          </cell>
          <cell r="L61">
            <v>9.5</v>
          </cell>
          <cell r="M61">
            <v>6.28</v>
          </cell>
          <cell r="N61">
            <v>14</v>
          </cell>
          <cell r="O61">
            <v>32</v>
          </cell>
          <cell r="P61">
            <v>214</v>
          </cell>
          <cell r="Q61">
            <v>32.5</v>
          </cell>
          <cell r="R61">
            <v>22.5</v>
          </cell>
          <cell r="S61">
            <v>57</v>
          </cell>
        </row>
        <row r="62">
          <cell r="K62" t="str">
            <v>5.48,0</v>
          </cell>
          <cell r="L62">
            <v>9.5500000000000007</v>
          </cell>
          <cell r="M62">
            <v>6.3</v>
          </cell>
          <cell r="N62">
            <v>13</v>
          </cell>
          <cell r="O62">
            <v>33</v>
          </cell>
          <cell r="P62">
            <v>216</v>
          </cell>
          <cell r="Q62">
            <v>33</v>
          </cell>
          <cell r="R62">
            <v>23</v>
          </cell>
          <cell r="S62">
            <v>58</v>
          </cell>
        </row>
        <row r="63">
          <cell r="K63" t="str">
            <v>5.52,0</v>
          </cell>
          <cell r="L63">
            <v>9.6</v>
          </cell>
          <cell r="M63">
            <v>6.35</v>
          </cell>
          <cell r="N63">
            <v>12</v>
          </cell>
          <cell r="O63">
            <v>34</v>
          </cell>
          <cell r="P63">
            <v>218</v>
          </cell>
          <cell r="Q63">
            <v>33.5</v>
          </cell>
          <cell r="R63">
            <v>23.5</v>
          </cell>
          <cell r="S63">
            <v>59</v>
          </cell>
        </row>
        <row r="64">
          <cell r="K64" t="str">
            <v>5.56,0</v>
          </cell>
          <cell r="L64">
            <v>9.65</v>
          </cell>
          <cell r="M64">
            <v>6.4</v>
          </cell>
          <cell r="N64">
            <v>11</v>
          </cell>
          <cell r="O64">
            <v>36</v>
          </cell>
          <cell r="P64">
            <v>220</v>
          </cell>
          <cell r="Q64">
            <v>34</v>
          </cell>
          <cell r="R64">
            <v>24</v>
          </cell>
          <cell r="S64">
            <v>60</v>
          </cell>
        </row>
        <row r="65">
          <cell r="K65" t="str">
            <v>6.00,0</v>
          </cell>
          <cell r="L65">
            <v>9.6999999999999993</v>
          </cell>
          <cell r="M65">
            <v>6.45</v>
          </cell>
          <cell r="N65">
            <v>10</v>
          </cell>
          <cell r="O65">
            <v>38</v>
          </cell>
          <cell r="P65">
            <v>222</v>
          </cell>
          <cell r="Q65">
            <v>34.5</v>
          </cell>
          <cell r="R65">
            <v>24.5</v>
          </cell>
          <cell r="S65">
            <v>61</v>
          </cell>
        </row>
        <row r="66">
          <cell r="K66" t="str">
            <v>6.05,0</v>
          </cell>
          <cell r="L66">
            <v>9.75</v>
          </cell>
          <cell r="M66">
            <v>6.5</v>
          </cell>
          <cell r="N66">
            <v>9</v>
          </cell>
          <cell r="O66">
            <v>40</v>
          </cell>
          <cell r="P66">
            <v>224</v>
          </cell>
          <cell r="Q66">
            <v>35</v>
          </cell>
          <cell r="R66">
            <v>25</v>
          </cell>
          <cell r="S66">
            <v>62</v>
          </cell>
        </row>
        <row r="67">
          <cell r="K67" t="str">
            <v>6.10,0</v>
          </cell>
          <cell r="L67">
            <v>9.8000000000000007</v>
          </cell>
          <cell r="M67">
            <v>6.55</v>
          </cell>
          <cell r="N67">
            <v>8</v>
          </cell>
          <cell r="O67">
            <v>42</v>
          </cell>
          <cell r="P67">
            <v>226</v>
          </cell>
          <cell r="Q67">
            <v>35.5</v>
          </cell>
          <cell r="R67">
            <v>26</v>
          </cell>
          <cell r="S67">
            <v>63</v>
          </cell>
        </row>
        <row r="68">
          <cell r="K68" t="str">
            <v>6.15,0</v>
          </cell>
          <cell r="L68">
            <v>9.9</v>
          </cell>
          <cell r="M68">
            <v>6.6</v>
          </cell>
          <cell r="N68">
            <v>7</v>
          </cell>
          <cell r="O68">
            <v>44</v>
          </cell>
          <cell r="P68">
            <v>228</v>
          </cell>
          <cell r="Q68">
            <v>36</v>
          </cell>
          <cell r="R68">
            <v>27</v>
          </cell>
          <cell r="S68">
            <v>64</v>
          </cell>
        </row>
        <row r="69">
          <cell r="K69" t="str">
            <v>6.20,0</v>
          </cell>
          <cell r="L69">
            <v>10</v>
          </cell>
          <cell r="M69">
            <v>6.65</v>
          </cell>
          <cell r="N69">
            <v>6</v>
          </cell>
          <cell r="O69">
            <v>46</v>
          </cell>
          <cell r="P69">
            <v>230</v>
          </cell>
          <cell r="Q69">
            <v>36.5</v>
          </cell>
          <cell r="R69">
            <v>28</v>
          </cell>
          <cell r="S69">
            <v>65</v>
          </cell>
        </row>
        <row r="70">
          <cell r="K70" t="str">
            <v>6.25,0</v>
          </cell>
          <cell r="L70">
            <v>10.1</v>
          </cell>
          <cell r="M70">
            <v>6.7</v>
          </cell>
          <cell r="N70">
            <v>5</v>
          </cell>
          <cell r="O70">
            <v>48</v>
          </cell>
          <cell r="P70">
            <v>233</v>
          </cell>
          <cell r="Q70">
            <v>37</v>
          </cell>
          <cell r="R70">
            <v>29</v>
          </cell>
          <cell r="S70">
            <v>66</v>
          </cell>
        </row>
        <row r="71">
          <cell r="K71" t="str">
            <v>6.30,0</v>
          </cell>
          <cell r="L71">
            <v>10.199999999999999</v>
          </cell>
          <cell r="M71">
            <v>6.75</v>
          </cell>
          <cell r="N71">
            <v>4</v>
          </cell>
          <cell r="O71">
            <v>50</v>
          </cell>
          <cell r="P71">
            <v>236</v>
          </cell>
          <cell r="Q71">
            <v>37.5</v>
          </cell>
          <cell r="R71">
            <v>30</v>
          </cell>
          <cell r="S71">
            <v>67</v>
          </cell>
        </row>
        <row r="72">
          <cell r="K72" t="str">
            <v>6.35,0</v>
          </cell>
          <cell r="L72">
            <v>10.3</v>
          </cell>
          <cell r="M72">
            <v>6.8</v>
          </cell>
          <cell r="N72">
            <v>3</v>
          </cell>
          <cell r="O72">
            <v>52</v>
          </cell>
          <cell r="P72">
            <v>239</v>
          </cell>
          <cell r="Q72">
            <v>38</v>
          </cell>
          <cell r="R72">
            <v>31</v>
          </cell>
          <cell r="S72">
            <v>68</v>
          </cell>
        </row>
        <row r="73">
          <cell r="K73" t="str">
            <v>6.40,0</v>
          </cell>
          <cell r="L73">
            <v>10.4</v>
          </cell>
          <cell r="M73">
            <v>6.85</v>
          </cell>
          <cell r="N73">
            <v>2</v>
          </cell>
          <cell r="O73">
            <v>55</v>
          </cell>
          <cell r="P73">
            <v>242</v>
          </cell>
          <cell r="Q73">
            <v>39</v>
          </cell>
          <cell r="R73">
            <v>32</v>
          </cell>
          <cell r="S73">
            <v>69</v>
          </cell>
        </row>
        <row r="74">
          <cell r="K74" t="str">
            <v>6.45,0</v>
          </cell>
          <cell r="L74">
            <v>10.5</v>
          </cell>
          <cell r="M74">
            <v>6.9</v>
          </cell>
          <cell r="N74">
            <v>1</v>
          </cell>
          <cell r="O74">
            <v>58</v>
          </cell>
          <cell r="P74">
            <v>245</v>
          </cell>
          <cell r="Q74">
            <v>40</v>
          </cell>
          <cell r="R74">
            <v>33</v>
          </cell>
          <cell r="S74">
            <v>70</v>
          </cell>
        </row>
        <row r="75">
          <cell r="K75" t="str">
            <v>6.45,1</v>
          </cell>
          <cell r="L75">
            <v>10.51</v>
          </cell>
          <cell r="M75">
            <v>6.91</v>
          </cell>
          <cell r="N75">
            <v>0</v>
          </cell>
        </row>
      </sheetData>
      <sheetData sheetId="4" refreshError="1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</row>
        <row r="4">
          <cell r="L4">
            <v>1</v>
          </cell>
          <cell r="M4">
            <v>0.1</v>
          </cell>
          <cell r="N4">
            <v>0.1</v>
          </cell>
          <cell r="O4">
            <v>0.1</v>
          </cell>
          <cell r="P4">
            <v>70</v>
          </cell>
          <cell r="Q4">
            <v>0</v>
          </cell>
          <cell r="R4">
            <v>0</v>
          </cell>
          <cell r="S4">
            <v>0</v>
          </cell>
          <cell r="T4">
            <v>-40</v>
          </cell>
          <cell r="U4">
            <v>0</v>
          </cell>
        </row>
        <row r="5">
          <cell r="L5" t="str">
            <v>3.10,0</v>
          </cell>
          <cell r="M5">
            <v>6.9</v>
          </cell>
          <cell r="N5">
            <v>4.5</v>
          </cell>
          <cell r="O5">
            <v>8</v>
          </cell>
          <cell r="P5">
            <v>70</v>
          </cell>
          <cell r="Q5">
            <v>2</v>
          </cell>
          <cell r="R5">
            <v>116</v>
          </cell>
          <cell r="S5">
            <v>3</v>
          </cell>
          <cell r="T5">
            <v>-3</v>
          </cell>
          <cell r="U5">
            <v>1</v>
          </cell>
        </row>
        <row r="6">
          <cell r="L6" t="str">
            <v>3.13,0</v>
          </cell>
          <cell r="M6">
            <v>7</v>
          </cell>
          <cell r="N6">
            <v>4.55</v>
          </cell>
          <cell r="O6">
            <v>8.1</v>
          </cell>
          <cell r="P6">
            <v>69</v>
          </cell>
          <cell r="Q6">
            <v>3</v>
          </cell>
          <cell r="R6">
            <v>119</v>
          </cell>
          <cell r="S6">
            <v>4</v>
          </cell>
          <cell r="T6">
            <v>-2</v>
          </cell>
          <cell r="U6">
            <v>2</v>
          </cell>
        </row>
        <row r="7">
          <cell r="L7" t="str">
            <v>3.16,0</v>
          </cell>
          <cell r="M7">
            <v>7.1</v>
          </cell>
          <cell r="N7">
            <v>4.5999999999999996</v>
          </cell>
          <cell r="O7">
            <v>8.1999999999999993</v>
          </cell>
          <cell r="P7">
            <v>68</v>
          </cell>
          <cell r="Q7">
            <v>4</v>
          </cell>
          <cell r="R7">
            <v>122</v>
          </cell>
          <cell r="S7">
            <v>5</v>
          </cell>
          <cell r="T7">
            <v>-1</v>
          </cell>
          <cell r="U7">
            <v>3</v>
          </cell>
        </row>
        <row r="8">
          <cell r="L8" t="str">
            <v>3.19,0</v>
          </cell>
          <cell r="M8">
            <v>7.2</v>
          </cell>
          <cell r="N8">
            <v>4.6500000000000004</v>
          </cell>
          <cell r="O8">
            <v>8.3000000000000007</v>
          </cell>
          <cell r="P8">
            <v>67</v>
          </cell>
          <cell r="Q8">
            <v>5</v>
          </cell>
          <cell r="R8">
            <v>125</v>
          </cell>
          <cell r="S8">
            <v>6</v>
          </cell>
          <cell r="T8">
            <v>0</v>
          </cell>
          <cell r="U8">
            <v>4</v>
          </cell>
        </row>
        <row r="9">
          <cell r="L9" t="str">
            <v>3.22,0</v>
          </cell>
          <cell r="M9">
            <v>7.25</v>
          </cell>
          <cell r="N9">
            <v>4.7</v>
          </cell>
          <cell r="O9">
            <v>8.4</v>
          </cell>
          <cell r="P9">
            <v>66</v>
          </cell>
          <cell r="Q9">
            <v>6</v>
          </cell>
          <cell r="R9">
            <v>128</v>
          </cell>
          <cell r="S9">
            <v>7</v>
          </cell>
          <cell r="T9">
            <v>0.5</v>
          </cell>
          <cell r="U9">
            <v>5</v>
          </cell>
        </row>
        <row r="10">
          <cell r="L10" t="str">
            <v>3.25,0</v>
          </cell>
          <cell r="M10">
            <v>7.3</v>
          </cell>
          <cell r="N10">
            <v>4.75</v>
          </cell>
          <cell r="O10">
            <v>8.5</v>
          </cell>
          <cell r="P10">
            <v>65</v>
          </cell>
          <cell r="Q10">
            <v>7</v>
          </cell>
          <cell r="R10">
            <v>131</v>
          </cell>
          <cell r="S10">
            <v>8</v>
          </cell>
          <cell r="T10">
            <v>1</v>
          </cell>
          <cell r="U10">
            <v>6</v>
          </cell>
        </row>
        <row r="11">
          <cell r="L11" t="str">
            <v>3.28,0</v>
          </cell>
          <cell r="M11">
            <v>7.35</v>
          </cell>
          <cell r="N11">
            <v>4.8</v>
          </cell>
          <cell r="O11">
            <v>8.6</v>
          </cell>
          <cell r="P11">
            <v>64</v>
          </cell>
          <cell r="Q11">
            <v>8</v>
          </cell>
          <cell r="R11">
            <v>134</v>
          </cell>
          <cell r="S11">
            <v>9</v>
          </cell>
          <cell r="T11">
            <v>1.5</v>
          </cell>
          <cell r="U11">
            <v>7</v>
          </cell>
        </row>
        <row r="12">
          <cell r="L12" t="str">
            <v>3.31,0</v>
          </cell>
          <cell r="M12">
            <v>7.4</v>
          </cell>
          <cell r="N12">
            <v>4.84</v>
          </cell>
          <cell r="O12">
            <v>8.6999999999999993</v>
          </cell>
          <cell r="P12">
            <v>63</v>
          </cell>
          <cell r="Q12">
            <v>9</v>
          </cell>
          <cell r="R12">
            <v>137</v>
          </cell>
          <cell r="S12">
            <v>10</v>
          </cell>
          <cell r="T12">
            <v>2</v>
          </cell>
          <cell r="U12">
            <v>8</v>
          </cell>
        </row>
        <row r="13">
          <cell r="L13" t="str">
            <v>3.34,0</v>
          </cell>
          <cell r="M13">
            <v>7.45</v>
          </cell>
          <cell r="N13">
            <v>4.88</v>
          </cell>
          <cell r="O13">
            <v>8.8000000000000007</v>
          </cell>
          <cell r="P13">
            <v>62</v>
          </cell>
          <cell r="Q13">
            <v>10</v>
          </cell>
          <cell r="R13">
            <v>140</v>
          </cell>
          <cell r="S13">
            <v>11</v>
          </cell>
          <cell r="T13">
            <v>2.5</v>
          </cell>
          <cell r="U13">
            <v>9</v>
          </cell>
        </row>
        <row r="14">
          <cell r="L14" t="str">
            <v>3.37,0</v>
          </cell>
          <cell r="M14">
            <v>7.5</v>
          </cell>
          <cell r="N14">
            <v>4.9000000000000004</v>
          </cell>
          <cell r="O14">
            <v>8.85</v>
          </cell>
          <cell r="P14">
            <v>61</v>
          </cell>
          <cell r="Q14">
            <v>11</v>
          </cell>
          <cell r="R14">
            <v>143</v>
          </cell>
          <cell r="S14">
            <v>12</v>
          </cell>
          <cell r="T14">
            <v>3</v>
          </cell>
          <cell r="U14">
            <v>10</v>
          </cell>
        </row>
        <row r="15">
          <cell r="L15" t="str">
            <v>3.40,0</v>
          </cell>
          <cell r="M15">
            <v>7.55</v>
          </cell>
          <cell r="N15">
            <v>4.9400000000000004</v>
          </cell>
          <cell r="O15">
            <v>8.9</v>
          </cell>
          <cell r="P15">
            <v>60</v>
          </cell>
          <cell r="Q15">
            <v>11.5</v>
          </cell>
          <cell r="R15">
            <v>146</v>
          </cell>
          <cell r="S15">
            <v>13</v>
          </cell>
          <cell r="T15">
            <v>3.5</v>
          </cell>
          <cell r="U15">
            <v>11</v>
          </cell>
        </row>
        <row r="16">
          <cell r="L16" t="str">
            <v>3.42,0</v>
          </cell>
          <cell r="M16">
            <v>7.6</v>
          </cell>
          <cell r="N16">
            <v>4.9800000000000004</v>
          </cell>
          <cell r="O16">
            <v>8.9499999999999993</v>
          </cell>
          <cell r="P16">
            <v>59</v>
          </cell>
          <cell r="Q16">
            <v>12</v>
          </cell>
          <cell r="R16">
            <v>148</v>
          </cell>
          <cell r="S16">
            <v>14</v>
          </cell>
          <cell r="T16">
            <v>4</v>
          </cell>
          <cell r="U16">
            <v>12</v>
          </cell>
        </row>
        <row r="17">
          <cell r="L17" t="str">
            <v>3.44,0</v>
          </cell>
          <cell r="M17">
            <v>7.65</v>
          </cell>
          <cell r="N17">
            <v>5</v>
          </cell>
          <cell r="O17">
            <v>9</v>
          </cell>
          <cell r="P17">
            <v>58</v>
          </cell>
          <cell r="Q17">
            <v>12.5</v>
          </cell>
          <cell r="R17">
            <v>150</v>
          </cell>
          <cell r="S17">
            <v>15</v>
          </cell>
          <cell r="T17">
            <v>4.5</v>
          </cell>
          <cell r="U17">
            <v>13</v>
          </cell>
        </row>
        <row r="18">
          <cell r="L18" t="str">
            <v>3.46,0</v>
          </cell>
          <cell r="M18">
            <v>7.66</v>
          </cell>
          <cell r="N18">
            <v>5.04</v>
          </cell>
          <cell r="O18">
            <v>9.0500000000000007</v>
          </cell>
          <cell r="P18">
            <v>57</v>
          </cell>
          <cell r="Q18">
            <v>13</v>
          </cell>
          <cell r="R18">
            <v>152</v>
          </cell>
          <cell r="S18">
            <v>16</v>
          </cell>
          <cell r="T18">
            <v>5</v>
          </cell>
          <cell r="U18">
            <v>14</v>
          </cell>
        </row>
        <row r="19">
          <cell r="L19" t="str">
            <v>3.48,0</v>
          </cell>
          <cell r="M19">
            <v>7.7</v>
          </cell>
          <cell r="N19">
            <v>5.0599999999999996</v>
          </cell>
          <cell r="O19">
            <v>9.1</v>
          </cell>
          <cell r="P19">
            <v>56</v>
          </cell>
          <cell r="Q19">
            <v>13.5</v>
          </cell>
          <cell r="R19">
            <v>154</v>
          </cell>
          <cell r="S19">
            <v>17</v>
          </cell>
          <cell r="T19">
            <v>5.5</v>
          </cell>
          <cell r="U19">
            <v>15</v>
          </cell>
        </row>
        <row r="20">
          <cell r="L20" t="str">
            <v>3.50,0</v>
          </cell>
          <cell r="M20">
            <v>7.75</v>
          </cell>
          <cell r="N20">
            <v>5.08</v>
          </cell>
          <cell r="O20">
            <v>9.15</v>
          </cell>
          <cell r="P20">
            <v>55</v>
          </cell>
          <cell r="Q20">
            <v>14</v>
          </cell>
          <cell r="R20">
            <v>156</v>
          </cell>
          <cell r="S20">
            <v>18</v>
          </cell>
          <cell r="T20">
            <v>6</v>
          </cell>
          <cell r="U20">
            <v>16</v>
          </cell>
        </row>
        <row r="21">
          <cell r="L21" t="str">
            <v>3.52,0</v>
          </cell>
          <cell r="M21">
            <v>7.76</v>
          </cell>
          <cell r="N21">
            <v>5.0999999999999996</v>
          </cell>
          <cell r="O21">
            <v>9.1999999999999993</v>
          </cell>
          <cell r="P21">
            <v>54</v>
          </cell>
          <cell r="Q21">
            <v>14.5</v>
          </cell>
          <cell r="R21">
            <v>158</v>
          </cell>
          <cell r="S21">
            <v>19</v>
          </cell>
          <cell r="T21">
            <v>6.5</v>
          </cell>
          <cell r="U21">
            <v>17</v>
          </cell>
        </row>
        <row r="22">
          <cell r="L22" t="str">
            <v>3.54,0</v>
          </cell>
          <cell r="M22">
            <v>7.8</v>
          </cell>
          <cell r="N22">
            <v>5.14</v>
          </cell>
          <cell r="O22">
            <v>9.25</v>
          </cell>
          <cell r="P22">
            <v>53</v>
          </cell>
          <cell r="Q22">
            <v>15</v>
          </cell>
          <cell r="R22">
            <v>160</v>
          </cell>
          <cell r="S22">
            <v>19.5</v>
          </cell>
          <cell r="T22">
            <v>7</v>
          </cell>
          <cell r="U22">
            <v>18</v>
          </cell>
        </row>
        <row r="23">
          <cell r="L23" t="str">
            <v>3.56,0</v>
          </cell>
          <cell r="M23">
            <v>7.85</v>
          </cell>
          <cell r="N23">
            <v>5.16</v>
          </cell>
          <cell r="O23">
            <v>9.3000000000000007</v>
          </cell>
          <cell r="P23">
            <v>52</v>
          </cell>
          <cell r="Q23">
            <v>15.5</v>
          </cell>
          <cell r="R23">
            <v>162</v>
          </cell>
          <cell r="S23">
            <v>20</v>
          </cell>
          <cell r="T23">
            <v>7.5</v>
          </cell>
          <cell r="U23">
            <v>19</v>
          </cell>
        </row>
        <row r="24">
          <cell r="L24" t="str">
            <v>3.58,0</v>
          </cell>
          <cell r="M24">
            <v>7.86</v>
          </cell>
          <cell r="N24">
            <v>5.18</v>
          </cell>
          <cell r="O24">
            <v>9.35</v>
          </cell>
          <cell r="P24">
            <v>51</v>
          </cell>
          <cell r="Q24">
            <v>16</v>
          </cell>
          <cell r="R24">
            <v>164</v>
          </cell>
          <cell r="S24">
            <v>20.5</v>
          </cell>
          <cell r="T24">
            <v>8</v>
          </cell>
          <cell r="U24">
            <v>20</v>
          </cell>
        </row>
        <row r="25">
          <cell r="L25" t="str">
            <v>4.00,0</v>
          </cell>
          <cell r="M25">
            <v>7.9</v>
          </cell>
          <cell r="N25">
            <v>5.2</v>
          </cell>
          <cell r="O25">
            <v>9.4</v>
          </cell>
          <cell r="P25">
            <v>50</v>
          </cell>
          <cell r="Q25">
            <v>16.5</v>
          </cell>
          <cell r="R25">
            <v>166</v>
          </cell>
          <cell r="S25">
            <v>21</v>
          </cell>
          <cell r="T25">
            <v>8.5</v>
          </cell>
          <cell r="U25">
            <v>21</v>
          </cell>
        </row>
        <row r="26">
          <cell r="L26" t="str">
            <v>4.01,0</v>
          </cell>
          <cell r="M26">
            <v>7.95</v>
          </cell>
          <cell r="N26">
            <v>5.22</v>
          </cell>
          <cell r="O26">
            <v>9.44</v>
          </cell>
          <cell r="P26">
            <v>49</v>
          </cell>
          <cell r="Q26">
            <v>17</v>
          </cell>
          <cell r="R26">
            <v>168</v>
          </cell>
          <cell r="S26">
            <v>21.5</v>
          </cell>
          <cell r="T26">
            <v>9</v>
          </cell>
          <cell r="U26">
            <v>22</v>
          </cell>
        </row>
        <row r="27">
          <cell r="L27" t="str">
            <v>4.02,0</v>
          </cell>
          <cell r="M27">
            <v>7.96</v>
          </cell>
          <cell r="N27">
            <v>5.24</v>
          </cell>
          <cell r="O27">
            <v>9.48</v>
          </cell>
          <cell r="P27">
            <v>48</v>
          </cell>
          <cell r="Q27">
            <v>17.5</v>
          </cell>
          <cell r="R27">
            <v>170</v>
          </cell>
          <cell r="S27">
            <v>22</v>
          </cell>
          <cell r="T27">
            <v>9.5</v>
          </cell>
          <cell r="U27">
            <v>23</v>
          </cell>
        </row>
        <row r="28">
          <cell r="L28" t="str">
            <v>4.03,0</v>
          </cell>
          <cell r="M28">
            <v>7.97</v>
          </cell>
          <cell r="N28">
            <v>5.26</v>
          </cell>
          <cell r="O28">
            <v>9.5</v>
          </cell>
          <cell r="P28">
            <v>47</v>
          </cell>
          <cell r="Q28">
            <v>18</v>
          </cell>
          <cell r="R28">
            <v>172</v>
          </cell>
          <cell r="S28">
            <v>22.5</v>
          </cell>
          <cell r="T28">
            <v>10</v>
          </cell>
          <cell r="U28">
            <v>24</v>
          </cell>
        </row>
        <row r="29">
          <cell r="L29" t="str">
            <v>4.04,0</v>
          </cell>
          <cell r="M29">
            <v>8</v>
          </cell>
          <cell r="N29">
            <v>5.28</v>
          </cell>
          <cell r="O29">
            <v>9.5500000000000007</v>
          </cell>
          <cell r="P29">
            <v>46</v>
          </cell>
          <cell r="Q29">
            <v>18.5</v>
          </cell>
          <cell r="R29">
            <v>174</v>
          </cell>
          <cell r="S29">
            <v>23</v>
          </cell>
          <cell r="T29">
            <v>10.5</v>
          </cell>
          <cell r="U29">
            <v>25</v>
          </cell>
        </row>
        <row r="30">
          <cell r="L30" t="str">
            <v>4.05,0</v>
          </cell>
          <cell r="M30">
            <v>8.0500000000000007</v>
          </cell>
          <cell r="N30">
            <v>5.3</v>
          </cell>
          <cell r="O30">
            <v>9.6</v>
          </cell>
          <cell r="P30">
            <v>45</v>
          </cell>
          <cell r="Q30">
            <v>19</v>
          </cell>
          <cell r="R30">
            <v>176</v>
          </cell>
          <cell r="S30">
            <v>23.5</v>
          </cell>
          <cell r="T30">
            <v>11</v>
          </cell>
          <cell r="U30">
            <v>26</v>
          </cell>
        </row>
        <row r="31">
          <cell r="L31" t="str">
            <v>4.06,0</v>
          </cell>
          <cell r="M31">
            <v>8.06</v>
          </cell>
          <cell r="N31">
            <v>5.32</v>
          </cell>
          <cell r="O31">
            <v>9.65</v>
          </cell>
          <cell r="P31">
            <v>44</v>
          </cell>
          <cell r="Q31">
            <v>19.5</v>
          </cell>
          <cell r="R31">
            <v>178</v>
          </cell>
          <cell r="S31">
            <v>24</v>
          </cell>
          <cell r="T31">
            <v>11.5</v>
          </cell>
          <cell r="U31">
            <v>27</v>
          </cell>
        </row>
        <row r="32">
          <cell r="L32" t="str">
            <v>4.07,0</v>
          </cell>
          <cell r="M32">
            <v>8.07</v>
          </cell>
          <cell r="N32">
            <v>5.34</v>
          </cell>
          <cell r="O32">
            <v>9.6999999999999993</v>
          </cell>
          <cell r="P32">
            <v>43</v>
          </cell>
          <cell r="Q32">
            <v>20</v>
          </cell>
          <cell r="R32">
            <v>180</v>
          </cell>
          <cell r="S32">
            <v>24.5</v>
          </cell>
          <cell r="T32">
            <v>12</v>
          </cell>
          <cell r="U32">
            <v>28</v>
          </cell>
        </row>
        <row r="33">
          <cell r="L33" t="str">
            <v>4.08,0</v>
          </cell>
          <cell r="M33">
            <v>8.1</v>
          </cell>
          <cell r="N33">
            <v>5.36</v>
          </cell>
          <cell r="O33">
            <v>9.75</v>
          </cell>
          <cell r="P33">
            <v>42</v>
          </cell>
          <cell r="Q33">
            <v>20.5</v>
          </cell>
          <cell r="R33">
            <v>182</v>
          </cell>
          <cell r="S33">
            <v>25</v>
          </cell>
          <cell r="T33">
            <v>12.5</v>
          </cell>
          <cell r="U33">
            <v>29</v>
          </cell>
        </row>
        <row r="34">
          <cell r="L34" t="str">
            <v>4.09,0</v>
          </cell>
          <cell r="M34">
            <v>8.15</v>
          </cell>
          <cell r="N34">
            <v>5.38</v>
          </cell>
          <cell r="O34">
            <v>9.8000000000000007</v>
          </cell>
          <cell r="P34">
            <v>41</v>
          </cell>
          <cell r="Q34">
            <v>21</v>
          </cell>
          <cell r="R34">
            <v>184</v>
          </cell>
          <cell r="S34">
            <v>25.5</v>
          </cell>
          <cell r="T34">
            <v>13</v>
          </cell>
          <cell r="U34">
            <v>30</v>
          </cell>
        </row>
        <row r="35">
          <cell r="L35" t="str">
            <v>4.10,0</v>
          </cell>
          <cell r="M35">
            <v>8.16</v>
          </cell>
          <cell r="N35">
            <v>5.4</v>
          </cell>
          <cell r="O35">
            <v>9.85</v>
          </cell>
          <cell r="P35">
            <v>40</v>
          </cell>
          <cell r="Q35">
            <v>21.5</v>
          </cell>
          <cell r="R35">
            <v>186</v>
          </cell>
          <cell r="S35">
            <v>25.6</v>
          </cell>
          <cell r="T35">
            <v>13.5</v>
          </cell>
          <cell r="U35">
            <v>31</v>
          </cell>
        </row>
        <row r="36">
          <cell r="L36" t="str">
            <v>4.12,0</v>
          </cell>
          <cell r="M36">
            <v>8.1999999999999993</v>
          </cell>
          <cell r="N36">
            <v>5.44</v>
          </cell>
          <cell r="O36">
            <v>9.9</v>
          </cell>
          <cell r="P36">
            <v>39</v>
          </cell>
          <cell r="Q36">
            <v>22</v>
          </cell>
          <cell r="R36">
            <v>188</v>
          </cell>
          <cell r="S36">
            <v>26</v>
          </cell>
          <cell r="T36">
            <v>14</v>
          </cell>
          <cell r="U36">
            <v>32</v>
          </cell>
        </row>
        <row r="37">
          <cell r="L37" t="str">
            <v>4.14,0</v>
          </cell>
          <cell r="M37">
            <v>8.25</v>
          </cell>
          <cell r="N37">
            <v>5.46</v>
          </cell>
          <cell r="O37">
            <v>9.9499999999999993</v>
          </cell>
          <cell r="P37">
            <v>38</v>
          </cell>
          <cell r="Q37">
            <v>22.5</v>
          </cell>
          <cell r="R37">
            <v>190</v>
          </cell>
          <cell r="S37">
            <v>26.5</v>
          </cell>
          <cell r="T37">
            <v>14.5</v>
          </cell>
          <cell r="U37">
            <v>33</v>
          </cell>
        </row>
        <row r="38">
          <cell r="L38" t="str">
            <v>4.16,0</v>
          </cell>
          <cell r="M38">
            <v>8.26</v>
          </cell>
          <cell r="N38">
            <v>5.48</v>
          </cell>
          <cell r="O38">
            <v>10</v>
          </cell>
          <cell r="P38">
            <v>37</v>
          </cell>
          <cell r="Q38">
            <v>23</v>
          </cell>
          <cell r="R38">
            <v>192</v>
          </cell>
          <cell r="S38">
            <v>26.6</v>
          </cell>
          <cell r="T38">
            <v>15</v>
          </cell>
          <cell r="U38">
            <v>34</v>
          </cell>
        </row>
        <row r="39">
          <cell r="L39" t="str">
            <v>4.18,0</v>
          </cell>
          <cell r="M39">
            <v>8.3000000000000007</v>
          </cell>
          <cell r="N39">
            <v>5.5</v>
          </cell>
          <cell r="O39">
            <v>10.050000000000001</v>
          </cell>
          <cell r="P39">
            <v>36</v>
          </cell>
          <cell r="Q39">
            <v>23.5</v>
          </cell>
          <cell r="R39">
            <v>194</v>
          </cell>
          <cell r="S39">
            <v>27</v>
          </cell>
          <cell r="T39">
            <v>15.5</v>
          </cell>
          <cell r="U39">
            <v>35</v>
          </cell>
        </row>
        <row r="40">
          <cell r="L40" t="str">
            <v>4.20,0</v>
          </cell>
          <cell r="M40">
            <v>8.35</v>
          </cell>
          <cell r="N40">
            <v>5.54</v>
          </cell>
          <cell r="O40">
            <v>10.1</v>
          </cell>
          <cell r="P40">
            <v>35</v>
          </cell>
          <cell r="Q40">
            <v>24</v>
          </cell>
          <cell r="R40">
            <v>196</v>
          </cell>
          <cell r="S40">
            <v>27.5</v>
          </cell>
          <cell r="T40">
            <v>16</v>
          </cell>
          <cell r="U40">
            <v>36</v>
          </cell>
        </row>
        <row r="41">
          <cell r="L41" t="str">
            <v>4.23,0</v>
          </cell>
          <cell r="M41">
            <v>8.36</v>
          </cell>
          <cell r="N41">
            <v>5.56</v>
          </cell>
          <cell r="O41">
            <v>10.15</v>
          </cell>
          <cell r="P41">
            <v>34</v>
          </cell>
          <cell r="Q41">
            <v>24.5</v>
          </cell>
          <cell r="R41">
            <v>197</v>
          </cell>
          <cell r="S41">
            <v>27.6</v>
          </cell>
          <cell r="T41">
            <v>16.5</v>
          </cell>
          <cell r="U41">
            <v>37</v>
          </cell>
        </row>
        <row r="42">
          <cell r="L42" t="str">
            <v>4.26,0</v>
          </cell>
          <cell r="M42">
            <v>8.4</v>
          </cell>
          <cell r="N42">
            <v>5.58</v>
          </cell>
          <cell r="O42">
            <v>10.199999999999999</v>
          </cell>
          <cell r="P42">
            <v>33</v>
          </cell>
          <cell r="Q42">
            <v>25</v>
          </cell>
          <cell r="R42">
            <v>198</v>
          </cell>
          <cell r="S42">
            <v>28</v>
          </cell>
          <cell r="T42">
            <v>17</v>
          </cell>
          <cell r="U42">
            <v>38</v>
          </cell>
        </row>
        <row r="43">
          <cell r="L43" t="str">
            <v>4.29,0</v>
          </cell>
          <cell r="M43">
            <v>8.4499999999999993</v>
          </cell>
          <cell r="N43">
            <v>5.6</v>
          </cell>
          <cell r="O43">
            <v>10.25</v>
          </cell>
          <cell r="P43">
            <v>32</v>
          </cell>
          <cell r="Q43">
            <v>25.5</v>
          </cell>
          <cell r="R43">
            <v>199</v>
          </cell>
          <cell r="S43">
            <v>28.5</v>
          </cell>
          <cell r="T43">
            <v>17.5</v>
          </cell>
          <cell r="U43">
            <v>39</v>
          </cell>
        </row>
        <row r="44">
          <cell r="L44" t="str">
            <v>4.32,0</v>
          </cell>
          <cell r="M44">
            <v>8.4600000000000009</v>
          </cell>
          <cell r="N44">
            <v>5.64</v>
          </cell>
          <cell r="O44">
            <v>10.3</v>
          </cell>
          <cell r="P44">
            <v>31</v>
          </cell>
          <cell r="Q44">
            <v>26</v>
          </cell>
          <cell r="R44">
            <v>200</v>
          </cell>
          <cell r="S44">
            <v>28.6</v>
          </cell>
          <cell r="T44">
            <v>17.600000000000001</v>
          </cell>
          <cell r="U44">
            <v>40</v>
          </cell>
        </row>
        <row r="45">
          <cell r="L45" t="str">
            <v>4.35,0</v>
          </cell>
          <cell r="M45">
            <v>8.5</v>
          </cell>
          <cell r="N45">
            <v>5.66</v>
          </cell>
          <cell r="O45">
            <v>10.35</v>
          </cell>
          <cell r="P45">
            <v>30</v>
          </cell>
          <cell r="Q45">
            <v>26.5</v>
          </cell>
          <cell r="R45">
            <v>201</v>
          </cell>
          <cell r="S45">
            <v>29</v>
          </cell>
          <cell r="T45">
            <v>18</v>
          </cell>
          <cell r="U45">
            <v>41</v>
          </cell>
        </row>
        <row r="46">
          <cell r="L46" t="str">
            <v>4.38,0</v>
          </cell>
          <cell r="M46">
            <v>8.5500000000000007</v>
          </cell>
          <cell r="N46">
            <v>5.68</v>
          </cell>
          <cell r="O46">
            <v>10.4</v>
          </cell>
          <cell r="P46">
            <v>29</v>
          </cell>
          <cell r="Q46">
            <v>27</v>
          </cell>
          <cell r="R46">
            <v>202</v>
          </cell>
          <cell r="S46">
            <v>29.5</v>
          </cell>
          <cell r="T46">
            <v>18.5</v>
          </cell>
          <cell r="U46">
            <v>42</v>
          </cell>
        </row>
        <row r="47">
          <cell r="L47" t="str">
            <v>4.41,0</v>
          </cell>
          <cell r="M47">
            <v>8.56</v>
          </cell>
          <cell r="N47">
            <v>5.7</v>
          </cell>
          <cell r="O47">
            <v>10.45</v>
          </cell>
          <cell r="P47">
            <v>28</v>
          </cell>
          <cell r="Q47">
            <v>27.5</v>
          </cell>
          <cell r="R47">
            <v>203</v>
          </cell>
          <cell r="S47">
            <v>29.6</v>
          </cell>
          <cell r="T47">
            <v>18.600000000000001</v>
          </cell>
          <cell r="U47">
            <v>43</v>
          </cell>
        </row>
        <row r="48">
          <cell r="L48">
            <v>4.4400000000000004</v>
          </cell>
          <cell r="M48">
            <v>8.6</v>
          </cell>
          <cell r="N48">
            <v>5.74</v>
          </cell>
          <cell r="O48">
            <v>10.5</v>
          </cell>
          <cell r="P48">
            <v>27</v>
          </cell>
          <cell r="Q48">
            <v>28</v>
          </cell>
          <cell r="R48">
            <v>204</v>
          </cell>
          <cell r="S48">
            <v>30</v>
          </cell>
          <cell r="T48">
            <v>19</v>
          </cell>
          <cell r="U48">
            <v>44</v>
          </cell>
        </row>
        <row r="49">
          <cell r="L49" t="str">
            <v>4.47,0</v>
          </cell>
          <cell r="M49">
            <v>8.65</v>
          </cell>
          <cell r="N49">
            <v>5.76</v>
          </cell>
          <cell r="O49">
            <v>10.55</v>
          </cell>
          <cell r="P49">
            <v>26</v>
          </cell>
          <cell r="Q49">
            <v>28.5</v>
          </cell>
          <cell r="R49">
            <v>205</v>
          </cell>
          <cell r="S49">
            <v>30.5</v>
          </cell>
          <cell r="T49">
            <v>19.5</v>
          </cell>
          <cell r="U49">
            <v>45</v>
          </cell>
        </row>
        <row r="50">
          <cell r="L50" t="str">
            <v>4.50,0</v>
          </cell>
          <cell r="M50">
            <v>8.66</v>
          </cell>
          <cell r="N50">
            <v>5.78</v>
          </cell>
          <cell r="O50">
            <v>10.6</v>
          </cell>
          <cell r="P50">
            <v>25</v>
          </cell>
          <cell r="Q50">
            <v>28.6</v>
          </cell>
          <cell r="R50">
            <v>206</v>
          </cell>
          <cell r="S50">
            <v>30.6</v>
          </cell>
          <cell r="T50">
            <v>19.600000000000001</v>
          </cell>
          <cell r="U50">
            <v>46</v>
          </cell>
        </row>
        <row r="51">
          <cell r="L51" t="str">
            <v>4.53,0</v>
          </cell>
          <cell r="M51">
            <v>8.6999999999999993</v>
          </cell>
          <cell r="N51">
            <v>5.8</v>
          </cell>
          <cell r="O51">
            <v>10.65</v>
          </cell>
          <cell r="P51">
            <v>24</v>
          </cell>
          <cell r="Q51">
            <v>29</v>
          </cell>
          <cell r="R51">
            <v>207</v>
          </cell>
          <cell r="S51">
            <v>31</v>
          </cell>
          <cell r="T51">
            <v>20</v>
          </cell>
          <cell r="U51">
            <v>47</v>
          </cell>
        </row>
        <row r="52">
          <cell r="L52" t="str">
            <v>4.56,0</v>
          </cell>
          <cell r="M52">
            <v>8.75</v>
          </cell>
          <cell r="N52">
            <v>5.84</v>
          </cell>
          <cell r="O52">
            <v>10.7</v>
          </cell>
          <cell r="P52">
            <v>23</v>
          </cell>
          <cell r="Q52">
            <v>29.5</v>
          </cell>
          <cell r="R52">
            <v>208</v>
          </cell>
          <cell r="S52">
            <v>31.5</v>
          </cell>
          <cell r="T52">
            <v>20.5</v>
          </cell>
          <cell r="U52">
            <v>48</v>
          </cell>
        </row>
        <row r="53">
          <cell r="L53" t="str">
            <v>4.59,0</v>
          </cell>
          <cell r="M53">
            <v>8.8000000000000007</v>
          </cell>
          <cell r="N53">
            <v>5.88</v>
          </cell>
          <cell r="O53">
            <v>10.75</v>
          </cell>
          <cell r="P53">
            <v>22</v>
          </cell>
          <cell r="Q53">
            <v>29.6</v>
          </cell>
          <cell r="R53">
            <v>209</v>
          </cell>
          <cell r="S53">
            <v>31.6</v>
          </cell>
          <cell r="T53">
            <v>20.6</v>
          </cell>
          <cell r="U53">
            <v>49</v>
          </cell>
        </row>
        <row r="54">
          <cell r="L54" t="str">
            <v>5.02,0</v>
          </cell>
          <cell r="M54">
            <v>8.85</v>
          </cell>
          <cell r="N54">
            <v>5.9</v>
          </cell>
          <cell r="O54">
            <v>10.8</v>
          </cell>
          <cell r="P54">
            <v>21</v>
          </cell>
          <cell r="Q54">
            <v>30</v>
          </cell>
          <cell r="R54">
            <v>210</v>
          </cell>
          <cell r="S54">
            <v>32</v>
          </cell>
          <cell r="T54">
            <v>21</v>
          </cell>
          <cell r="U54">
            <v>50</v>
          </cell>
        </row>
        <row r="55">
          <cell r="L55" t="str">
            <v>5.05,0</v>
          </cell>
          <cell r="M55">
            <v>8.9</v>
          </cell>
          <cell r="N55">
            <v>5.94</v>
          </cell>
          <cell r="O55">
            <v>10.85</v>
          </cell>
          <cell r="P55">
            <v>20</v>
          </cell>
          <cell r="Q55">
            <v>30.5</v>
          </cell>
          <cell r="R55">
            <v>212</v>
          </cell>
          <cell r="S55">
            <v>32.5</v>
          </cell>
          <cell r="T55">
            <v>21.5</v>
          </cell>
          <cell r="U55">
            <v>51</v>
          </cell>
        </row>
        <row r="56">
          <cell r="L56" t="str">
            <v>5.09,0</v>
          </cell>
          <cell r="M56">
            <v>8.9499999999999993</v>
          </cell>
          <cell r="N56">
            <v>5.98</v>
          </cell>
          <cell r="O56">
            <v>10.9</v>
          </cell>
          <cell r="P56">
            <v>19</v>
          </cell>
          <cell r="Q56">
            <v>31</v>
          </cell>
          <cell r="R56">
            <v>214</v>
          </cell>
          <cell r="S56">
            <v>33</v>
          </cell>
          <cell r="T56">
            <v>22</v>
          </cell>
          <cell r="U56">
            <v>52</v>
          </cell>
        </row>
        <row r="57">
          <cell r="L57" t="str">
            <v>5.13,0</v>
          </cell>
          <cell r="M57">
            <v>9</v>
          </cell>
          <cell r="N57">
            <v>6</v>
          </cell>
          <cell r="O57">
            <v>11</v>
          </cell>
          <cell r="P57">
            <v>18</v>
          </cell>
          <cell r="Q57">
            <v>31.6</v>
          </cell>
          <cell r="R57">
            <v>216</v>
          </cell>
          <cell r="S57">
            <v>33.5</v>
          </cell>
          <cell r="T57">
            <v>22.5</v>
          </cell>
          <cell r="U57">
            <v>53</v>
          </cell>
        </row>
        <row r="58">
          <cell r="L58" t="str">
            <v>5.17,0</v>
          </cell>
          <cell r="M58">
            <v>9.0500000000000007</v>
          </cell>
          <cell r="N58">
            <v>6.04</v>
          </cell>
          <cell r="O58">
            <v>11.1</v>
          </cell>
          <cell r="P58">
            <v>17</v>
          </cell>
          <cell r="Q58">
            <v>32</v>
          </cell>
          <cell r="R58">
            <v>218</v>
          </cell>
          <cell r="S58">
            <v>34</v>
          </cell>
          <cell r="T58">
            <v>23</v>
          </cell>
          <cell r="U58">
            <v>54</v>
          </cell>
        </row>
        <row r="59">
          <cell r="L59" t="str">
            <v>5.21,0</v>
          </cell>
          <cell r="M59">
            <v>9.1</v>
          </cell>
          <cell r="N59">
            <v>6.08</v>
          </cell>
          <cell r="O59">
            <v>11.2</v>
          </cell>
          <cell r="P59">
            <v>16</v>
          </cell>
          <cell r="Q59">
            <v>33</v>
          </cell>
          <cell r="R59">
            <v>220</v>
          </cell>
          <cell r="S59">
            <v>34.5</v>
          </cell>
          <cell r="T59">
            <v>23.5</v>
          </cell>
          <cell r="U59">
            <v>55</v>
          </cell>
        </row>
        <row r="60">
          <cell r="L60" t="str">
            <v>5.25,0</v>
          </cell>
          <cell r="M60">
            <v>9.15</v>
          </cell>
          <cell r="N60">
            <v>6.1</v>
          </cell>
          <cell r="O60">
            <v>11.3</v>
          </cell>
          <cell r="P60">
            <v>15</v>
          </cell>
          <cell r="Q60">
            <v>34</v>
          </cell>
          <cell r="R60">
            <v>222</v>
          </cell>
          <cell r="S60">
            <v>35</v>
          </cell>
          <cell r="T60">
            <v>24</v>
          </cell>
          <cell r="U60">
            <v>56</v>
          </cell>
        </row>
        <row r="61">
          <cell r="L61" t="str">
            <v>5.29,0</v>
          </cell>
          <cell r="M61">
            <v>9.1999999999999993</v>
          </cell>
          <cell r="N61">
            <v>6.14</v>
          </cell>
          <cell r="O61">
            <v>11.4</v>
          </cell>
          <cell r="P61">
            <v>14</v>
          </cell>
          <cell r="Q61">
            <v>35</v>
          </cell>
          <cell r="R61">
            <v>224</v>
          </cell>
          <cell r="S61">
            <v>35.5</v>
          </cell>
          <cell r="T61">
            <v>24.5</v>
          </cell>
          <cell r="U61">
            <v>57</v>
          </cell>
        </row>
        <row r="62">
          <cell r="L62" t="str">
            <v>5.33,0</v>
          </cell>
          <cell r="M62">
            <v>9.25</v>
          </cell>
          <cell r="N62">
            <v>6.18</v>
          </cell>
          <cell r="O62">
            <v>11.5</v>
          </cell>
          <cell r="P62">
            <v>13</v>
          </cell>
          <cell r="Q62">
            <v>36</v>
          </cell>
          <cell r="R62">
            <v>226</v>
          </cell>
          <cell r="S62">
            <v>36</v>
          </cell>
          <cell r="T62">
            <v>25</v>
          </cell>
          <cell r="U62">
            <v>58</v>
          </cell>
        </row>
        <row r="63">
          <cell r="L63" t="str">
            <v>5.37,0</v>
          </cell>
          <cell r="M63">
            <v>9.3000000000000007</v>
          </cell>
          <cell r="N63">
            <v>6.2</v>
          </cell>
          <cell r="O63">
            <v>11.6</v>
          </cell>
          <cell r="P63">
            <v>12</v>
          </cell>
          <cell r="Q63">
            <v>37</v>
          </cell>
          <cell r="R63">
            <v>228</v>
          </cell>
          <cell r="S63">
            <v>36.5</v>
          </cell>
          <cell r="T63">
            <v>25.5</v>
          </cell>
          <cell r="U63">
            <v>59</v>
          </cell>
        </row>
        <row r="64">
          <cell r="L64" t="str">
            <v>5.41,0</v>
          </cell>
          <cell r="M64">
            <v>9.35</v>
          </cell>
          <cell r="N64">
            <v>6.24</v>
          </cell>
          <cell r="O64">
            <v>11.7</v>
          </cell>
          <cell r="P64">
            <v>11</v>
          </cell>
          <cell r="Q64">
            <v>38</v>
          </cell>
          <cell r="R64">
            <v>230</v>
          </cell>
          <cell r="S64">
            <v>37</v>
          </cell>
          <cell r="T64">
            <v>26</v>
          </cell>
          <cell r="U64">
            <v>60</v>
          </cell>
        </row>
        <row r="65">
          <cell r="L65" t="str">
            <v>5.45,0</v>
          </cell>
          <cell r="M65">
            <v>9.4</v>
          </cell>
          <cell r="N65">
            <v>6.28</v>
          </cell>
          <cell r="O65">
            <v>11.8</v>
          </cell>
          <cell r="P65">
            <v>10</v>
          </cell>
          <cell r="Q65">
            <v>40</v>
          </cell>
          <cell r="R65">
            <v>232</v>
          </cell>
          <cell r="S65">
            <v>37.5</v>
          </cell>
          <cell r="T65">
            <v>26.5</v>
          </cell>
          <cell r="U65">
            <v>61</v>
          </cell>
        </row>
        <row r="66">
          <cell r="L66" t="str">
            <v>5.50,0</v>
          </cell>
          <cell r="M66">
            <v>9.4499999999999993</v>
          </cell>
          <cell r="N66">
            <v>6.3</v>
          </cell>
          <cell r="O66">
            <v>11.9</v>
          </cell>
          <cell r="P66">
            <v>9</v>
          </cell>
          <cell r="Q66">
            <v>42</v>
          </cell>
          <cell r="R66">
            <v>234</v>
          </cell>
          <cell r="S66">
            <v>38</v>
          </cell>
          <cell r="T66">
            <v>27</v>
          </cell>
          <cell r="U66">
            <v>62</v>
          </cell>
        </row>
        <row r="67">
          <cell r="L67" t="str">
            <v>5.55,0</v>
          </cell>
          <cell r="M67">
            <v>9.5</v>
          </cell>
          <cell r="N67">
            <v>6.35</v>
          </cell>
          <cell r="O67">
            <v>12</v>
          </cell>
          <cell r="P67">
            <v>8</v>
          </cell>
          <cell r="Q67">
            <v>44</v>
          </cell>
          <cell r="R67">
            <v>236</v>
          </cell>
          <cell r="S67">
            <v>38.5</v>
          </cell>
          <cell r="T67">
            <v>28</v>
          </cell>
          <cell r="U67">
            <v>63</v>
          </cell>
        </row>
        <row r="68">
          <cell r="L68" t="str">
            <v>6.00,0</v>
          </cell>
          <cell r="M68">
            <v>9.6</v>
          </cell>
          <cell r="N68">
            <v>6.4</v>
          </cell>
          <cell r="O68">
            <v>12.1</v>
          </cell>
          <cell r="P68">
            <v>7</v>
          </cell>
          <cell r="Q68">
            <v>46</v>
          </cell>
          <cell r="R68">
            <v>238</v>
          </cell>
          <cell r="S68">
            <v>39</v>
          </cell>
          <cell r="T68">
            <v>29</v>
          </cell>
          <cell r="U68">
            <v>64</v>
          </cell>
        </row>
        <row r="69">
          <cell r="L69" t="str">
            <v>6.05,0</v>
          </cell>
          <cell r="M69">
            <v>9.6999999999999993</v>
          </cell>
          <cell r="N69">
            <v>6.45</v>
          </cell>
          <cell r="O69">
            <v>12.11</v>
          </cell>
          <cell r="P69">
            <v>6</v>
          </cell>
          <cell r="Q69">
            <v>48</v>
          </cell>
          <cell r="R69">
            <v>240</v>
          </cell>
          <cell r="S69">
            <v>39.5</v>
          </cell>
          <cell r="T69">
            <v>30</v>
          </cell>
          <cell r="U69">
            <v>65</v>
          </cell>
        </row>
        <row r="70">
          <cell r="L70" t="str">
            <v>6.10,0</v>
          </cell>
          <cell r="M70">
            <v>9.8000000000000007</v>
          </cell>
          <cell r="N70">
            <v>6.5</v>
          </cell>
          <cell r="O70">
            <v>12.31</v>
          </cell>
          <cell r="P70">
            <v>5</v>
          </cell>
          <cell r="Q70">
            <v>50</v>
          </cell>
          <cell r="R70">
            <v>242</v>
          </cell>
          <cell r="S70">
            <v>40</v>
          </cell>
          <cell r="T70">
            <v>31</v>
          </cell>
          <cell r="U70">
            <v>66</v>
          </cell>
        </row>
        <row r="71">
          <cell r="L71" t="str">
            <v>6.15,0</v>
          </cell>
          <cell r="M71">
            <v>9.9</v>
          </cell>
          <cell r="N71">
            <v>6.55</v>
          </cell>
          <cell r="O71">
            <v>12.51</v>
          </cell>
          <cell r="P71">
            <v>4</v>
          </cell>
          <cell r="Q71">
            <v>52</v>
          </cell>
          <cell r="R71">
            <v>244</v>
          </cell>
          <cell r="S71">
            <v>40.5</v>
          </cell>
          <cell r="T71">
            <v>32</v>
          </cell>
          <cell r="U71">
            <v>67</v>
          </cell>
        </row>
        <row r="72">
          <cell r="L72" t="str">
            <v>6.20,0</v>
          </cell>
          <cell r="M72">
            <v>10</v>
          </cell>
          <cell r="N72">
            <v>6.6</v>
          </cell>
          <cell r="O72">
            <v>12.71</v>
          </cell>
          <cell r="P72">
            <v>3</v>
          </cell>
          <cell r="Q72">
            <v>54</v>
          </cell>
          <cell r="R72">
            <v>246</v>
          </cell>
          <cell r="S72">
            <v>41</v>
          </cell>
          <cell r="T72">
            <v>33</v>
          </cell>
          <cell r="U72">
            <v>68</v>
          </cell>
        </row>
        <row r="73">
          <cell r="L73" t="str">
            <v>6.25,0</v>
          </cell>
          <cell r="M73">
            <v>10.1</v>
          </cell>
          <cell r="N73">
            <v>6.65</v>
          </cell>
          <cell r="O73">
            <v>12.91</v>
          </cell>
          <cell r="P73">
            <v>2</v>
          </cell>
          <cell r="Q73">
            <v>57</v>
          </cell>
          <cell r="R73">
            <v>248</v>
          </cell>
          <cell r="S73">
            <v>41.5</v>
          </cell>
          <cell r="T73">
            <v>34</v>
          </cell>
          <cell r="U73">
            <v>69</v>
          </cell>
        </row>
        <row r="74">
          <cell r="L74" t="str">
            <v>6.30,0</v>
          </cell>
          <cell r="M74">
            <v>10.199999999999999</v>
          </cell>
          <cell r="N74">
            <v>6.7</v>
          </cell>
          <cell r="O74">
            <v>13.11</v>
          </cell>
          <cell r="P74">
            <v>1</v>
          </cell>
          <cell r="Q74">
            <v>60</v>
          </cell>
          <cell r="R74">
            <v>250</v>
          </cell>
          <cell r="S74">
            <v>42</v>
          </cell>
          <cell r="T74">
            <v>35</v>
          </cell>
          <cell r="U74">
            <v>70</v>
          </cell>
        </row>
        <row r="75">
          <cell r="L75" t="str">
            <v>6.30,1</v>
          </cell>
          <cell r="M75">
            <v>10.210000000000001</v>
          </cell>
          <cell r="N75">
            <v>6.71</v>
          </cell>
          <cell r="O75">
            <v>13.31</v>
          </cell>
          <cell r="P75">
            <v>0</v>
          </cell>
        </row>
      </sheetData>
      <sheetData sheetId="5" refreshError="1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</row>
        <row r="4">
          <cell r="L4">
            <v>1</v>
          </cell>
          <cell r="M4">
            <v>0.1</v>
          </cell>
          <cell r="N4">
            <v>0.1</v>
          </cell>
          <cell r="O4">
            <v>0.1</v>
          </cell>
          <cell r="P4">
            <v>70</v>
          </cell>
          <cell r="Q4">
            <v>0</v>
          </cell>
          <cell r="R4">
            <v>0</v>
          </cell>
          <cell r="S4">
            <v>0</v>
          </cell>
          <cell r="T4">
            <v>-40</v>
          </cell>
          <cell r="U4">
            <v>0</v>
          </cell>
        </row>
        <row r="5">
          <cell r="L5" t="str">
            <v>3.05,0</v>
          </cell>
          <cell r="M5">
            <v>6.7</v>
          </cell>
          <cell r="N5">
            <v>4.4000000000000004</v>
          </cell>
          <cell r="O5">
            <v>7.8</v>
          </cell>
          <cell r="P5">
            <v>70</v>
          </cell>
          <cell r="Q5">
            <v>3</v>
          </cell>
          <cell r="R5">
            <v>116</v>
          </cell>
          <cell r="S5">
            <v>3</v>
          </cell>
          <cell r="T5">
            <v>-3</v>
          </cell>
          <cell r="U5">
            <v>1</v>
          </cell>
        </row>
        <row r="6">
          <cell r="L6" t="str">
            <v>3.08,0</v>
          </cell>
          <cell r="M6">
            <v>6.8</v>
          </cell>
          <cell r="N6">
            <v>4.45</v>
          </cell>
          <cell r="O6">
            <v>7.9</v>
          </cell>
          <cell r="P6">
            <v>69</v>
          </cell>
          <cell r="Q6">
            <v>4</v>
          </cell>
          <cell r="R6">
            <v>119</v>
          </cell>
          <cell r="S6">
            <v>4</v>
          </cell>
          <cell r="T6">
            <v>-2</v>
          </cell>
          <cell r="U6">
            <v>2</v>
          </cell>
        </row>
        <row r="7">
          <cell r="L7" t="str">
            <v>3.11,0</v>
          </cell>
          <cell r="M7">
            <v>6.9</v>
          </cell>
          <cell r="N7">
            <v>4.5</v>
          </cell>
          <cell r="O7">
            <v>8</v>
          </cell>
          <cell r="P7">
            <v>68</v>
          </cell>
          <cell r="Q7">
            <v>5</v>
          </cell>
          <cell r="R7">
            <v>122</v>
          </cell>
          <cell r="S7">
            <v>5</v>
          </cell>
          <cell r="T7">
            <v>-1</v>
          </cell>
          <cell r="U7">
            <v>3</v>
          </cell>
        </row>
        <row r="8">
          <cell r="L8" t="str">
            <v>3.14,0</v>
          </cell>
          <cell r="M8">
            <v>6.95</v>
          </cell>
          <cell r="N8">
            <v>4.55</v>
          </cell>
          <cell r="O8">
            <v>8.1</v>
          </cell>
          <cell r="P8">
            <v>67</v>
          </cell>
          <cell r="Q8">
            <v>6</v>
          </cell>
          <cell r="R8">
            <v>125</v>
          </cell>
          <cell r="S8">
            <v>6</v>
          </cell>
          <cell r="T8">
            <v>0</v>
          </cell>
          <cell r="U8">
            <v>4</v>
          </cell>
        </row>
        <row r="9">
          <cell r="L9" t="str">
            <v>3.17,0</v>
          </cell>
          <cell r="M9">
            <v>7</v>
          </cell>
          <cell r="N9">
            <v>4.5999999999999996</v>
          </cell>
          <cell r="O9">
            <v>8.1999999999999993</v>
          </cell>
          <cell r="P9">
            <v>66</v>
          </cell>
          <cell r="Q9">
            <v>7</v>
          </cell>
          <cell r="R9">
            <v>128</v>
          </cell>
          <cell r="S9">
            <v>7</v>
          </cell>
          <cell r="T9">
            <v>0.5</v>
          </cell>
          <cell r="U9">
            <v>5</v>
          </cell>
        </row>
        <row r="10">
          <cell r="L10" t="str">
            <v>3.20,0</v>
          </cell>
          <cell r="M10">
            <v>7.05</v>
          </cell>
          <cell r="N10">
            <v>4.6500000000000004</v>
          </cell>
          <cell r="O10">
            <v>8.3000000000000007</v>
          </cell>
          <cell r="P10">
            <v>65</v>
          </cell>
          <cell r="Q10">
            <v>8</v>
          </cell>
          <cell r="R10">
            <v>131</v>
          </cell>
          <cell r="S10">
            <v>8</v>
          </cell>
          <cell r="T10">
            <v>1</v>
          </cell>
          <cell r="U10">
            <v>6</v>
          </cell>
        </row>
        <row r="11">
          <cell r="L11" t="str">
            <v>3.22,0</v>
          </cell>
          <cell r="M11">
            <v>7.1</v>
          </cell>
          <cell r="N11">
            <v>4.7</v>
          </cell>
          <cell r="O11">
            <v>8.4</v>
          </cell>
          <cell r="P11">
            <v>64</v>
          </cell>
          <cell r="Q11">
            <v>9</v>
          </cell>
          <cell r="R11">
            <v>134</v>
          </cell>
          <cell r="S11">
            <v>9</v>
          </cell>
          <cell r="T11">
            <v>1.5</v>
          </cell>
          <cell r="U11">
            <v>7</v>
          </cell>
        </row>
        <row r="12">
          <cell r="L12" t="str">
            <v>3.24,0</v>
          </cell>
          <cell r="M12">
            <v>7.15</v>
          </cell>
          <cell r="N12">
            <v>4.74</v>
          </cell>
          <cell r="O12">
            <v>8.5</v>
          </cell>
          <cell r="P12">
            <v>63</v>
          </cell>
          <cell r="Q12">
            <v>10</v>
          </cell>
          <cell r="R12">
            <v>137</v>
          </cell>
          <cell r="S12">
            <v>10</v>
          </cell>
          <cell r="T12">
            <v>2</v>
          </cell>
          <cell r="U12">
            <v>8</v>
          </cell>
        </row>
        <row r="13">
          <cell r="L13" t="str">
            <v>3.26,0</v>
          </cell>
          <cell r="M13">
            <v>7.2</v>
          </cell>
          <cell r="N13">
            <v>4.78</v>
          </cell>
          <cell r="O13">
            <v>8.6</v>
          </cell>
          <cell r="P13">
            <v>62</v>
          </cell>
          <cell r="Q13">
            <v>11</v>
          </cell>
          <cell r="R13">
            <v>140</v>
          </cell>
          <cell r="S13">
            <v>11</v>
          </cell>
          <cell r="T13">
            <v>2.5</v>
          </cell>
          <cell r="U13">
            <v>9</v>
          </cell>
        </row>
        <row r="14">
          <cell r="L14" t="str">
            <v>3.28,0</v>
          </cell>
          <cell r="M14">
            <v>7.25</v>
          </cell>
          <cell r="N14">
            <v>4.8</v>
          </cell>
          <cell r="O14">
            <v>8.65</v>
          </cell>
          <cell r="P14">
            <v>61</v>
          </cell>
          <cell r="Q14">
            <v>12</v>
          </cell>
          <cell r="R14">
            <v>143</v>
          </cell>
          <cell r="S14">
            <v>12</v>
          </cell>
          <cell r="T14">
            <v>3</v>
          </cell>
          <cell r="U14">
            <v>10</v>
          </cell>
        </row>
        <row r="15">
          <cell r="L15" t="str">
            <v>3.30,0</v>
          </cell>
          <cell r="M15">
            <v>7.3</v>
          </cell>
          <cell r="N15">
            <v>4.84</v>
          </cell>
          <cell r="O15">
            <v>8.6999999999999993</v>
          </cell>
          <cell r="P15">
            <v>60</v>
          </cell>
          <cell r="Q15">
            <v>12.5</v>
          </cell>
          <cell r="R15">
            <v>146</v>
          </cell>
          <cell r="S15">
            <v>13</v>
          </cell>
          <cell r="T15">
            <v>3.5</v>
          </cell>
          <cell r="U15">
            <v>11</v>
          </cell>
        </row>
        <row r="16">
          <cell r="L16" t="str">
            <v>3.32,0</v>
          </cell>
          <cell r="M16">
            <v>7.35</v>
          </cell>
          <cell r="N16">
            <v>4.88</v>
          </cell>
          <cell r="O16">
            <v>8.75</v>
          </cell>
          <cell r="P16">
            <v>59</v>
          </cell>
          <cell r="Q16">
            <v>13</v>
          </cell>
          <cell r="R16">
            <v>148</v>
          </cell>
          <cell r="S16">
            <v>14</v>
          </cell>
          <cell r="T16">
            <v>4</v>
          </cell>
          <cell r="U16">
            <v>12</v>
          </cell>
        </row>
        <row r="17">
          <cell r="L17" t="str">
            <v>3.34,0</v>
          </cell>
          <cell r="M17">
            <v>7.4</v>
          </cell>
          <cell r="N17">
            <v>4.9000000000000004</v>
          </cell>
          <cell r="O17">
            <v>8.8000000000000007</v>
          </cell>
          <cell r="P17">
            <v>58</v>
          </cell>
          <cell r="Q17">
            <v>13.5</v>
          </cell>
          <cell r="R17">
            <v>150</v>
          </cell>
          <cell r="S17">
            <v>15</v>
          </cell>
          <cell r="T17">
            <v>4.5</v>
          </cell>
          <cell r="U17">
            <v>13</v>
          </cell>
        </row>
        <row r="18">
          <cell r="L18" t="str">
            <v>3.36,0</v>
          </cell>
          <cell r="M18">
            <v>7.45</v>
          </cell>
          <cell r="N18">
            <v>4.9400000000000004</v>
          </cell>
          <cell r="O18">
            <v>8.85</v>
          </cell>
          <cell r="P18">
            <v>57</v>
          </cell>
          <cell r="Q18">
            <v>14</v>
          </cell>
          <cell r="R18">
            <v>152</v>
          </cell>
          <cell r="S18">
            <v>16</v>
          </cell>
          <cell r="T18">
            <v>5</v>
          </cell>
          <cell r="U18">
            <v>14</v>
          </cell>
        </row>
        <row r="19">
          <cell r="L19" t="str">
            <v>3.38,0</v>
          </cell>
          <cell r="M19">
            <v>7.5</v>
          </cell>
          <cell r="N19">
            <v>4.96</v>
          </cell>
          <cell r="O19">
            <v>8.9</v>
          </cell>
          <cell r="P19">
            <v>56</v>
          </cell>
          <cell r="Q19">
            <v>14.5</v>
          </cell>
          <cell r="R19">
            <v>154</v>
          </cell>
          <cell r="S19">
            <v>17</v>
          </cell>
          <cell r="T19">
            <v>5.5</v>
          </cell>
          <cell r="U19">
            <v>15</v>
          </cell>
        </row>
        <row r="20">
          <cell r="L20" t="str">
            <v>3.40,0</v>
          </cell>
          <cell r="M20">
            <v>7.55</v>
          </cell>
          <cell r="N20">
            <v>4.9800000000000004</v>
          </cell>
          <cell r="O20">
            <v>8.9499999999999993</v>
          </cell>
          <cell r="P20">
            <v>55</v>
          </cell>
          <cell r="Q20">
            <v>15</v>
          </cell>
          <cell r="R20">
            <v>156</v>
          </cell>
          <cell r="S20">
            <v>18</v>
          </cell>
          <cell r="T20">
            <v>6</v>
          </cell>
          <cell r="U20">
            <v>16</v>
          </cell>
        </row>
        <row r="21">
          <cell r="L21" t="str">
            <v>3.42,0</v>
          </cell>
          <cell r="M21">
            <v>7.56</v>
          </cell>
          <cell r="N21">
            <v>5</v>
          </cell>
          <cell r="O21">
            <v>9</v>
          </cell>
          <cell r="P21">
            <v>54</v>
          </cell>
          <cell r="Q21">
            <v>15.5</v>
          </cell>
          <cell r="R21">
            <v>158</v>
          </cell>
          <cell r="S21">
            <v>19</v>
          </cell>
          <cell r="T21">
            <v>6.5</v>
          </cell>
          <cell r="U21">
            <v>17</v>
          </cell>
        </row>
        <row r="22">
          <cell r="L22" t="str">
            <v>3.44,0</v>
          </cell>
          <cell r="M22">
            <v>7.6</v>
          </cell>
          <cell r="N22">
            <v>5.04</v>
          </cell>
          <cell r="O22">
            <v>9.0500000000000007</v>
          </cell>
          <cell r="P22">
            <v>53</v>
          </cell>
          <cell r="Q22">
            <v>16</v>
          </cell>
          <cell r="R22">
            <v>160</v>
          </cell>
          <cell r="S22">
            <v>19.5</v>
          </cell>
          <cell r="T22">
            <v>7</v>
          </cell>
          <cell r="U22">
            <v>18</v>
          </cell>
        </row>
        <row r="23">
          <cell r="L23" t="str">
            <v>3.46,0</v>
          </cell>
          <cell r="M23">
            <v>7.65</v>
          </cell>
          <cell r="N23">
            <v>5.0599999999999996</v>
          </cell>
          <cell r="O23">
            <v>9.1</v>
          </cell>
          <cell r="P23">
            <v>52</v>
          </cell>
          <cell r="Q23">
            <v>16.5</v>
          </cell>
          <cell r="R23">
            <v>162</v>
          </cell>
          <cell r="S23">
            <v>20</v>
          </cell>
          <cell r="T23">
            <v>7.5</v>
          </cell>
          <cell r="U23">
            <v>19</v>
          </cell>
        </row>
        <row r="24">
          <cell r="L24" t="str">
            <v>3.48,0</v>
          </cell>
          <cell r="M24">
            <v>7.66</v>
          </cell>
          <cell r="N24">
            <v>5.08</v>
          </cell>
          <cell r="O24">
            <v>9.15</v>
          </cell>
          <cell r="P24">
            <v>51</v>
          </cell>
          <cell r="Q24">
            <v>17</v>
          </cell>
          <cell r="R24">
            <v>164</v>
          </cell>
          <cell r="S24">
            <v>20.5</v>
          </cell>
          <cell r="T24">
            <v>8</v>
          </cell>
          <cell r="U24">
            <v>20</v>
          </cell>
        </row>
        <row r="25">
          <cell r="L25" t="str">
            <v>3.50,0</v>
          </cell>
          <cell r="M25">
            <v>7.7</v>
          </cell>
          <cell r="N25">
            <v>5.0999999999999996</v>
          </cell>
          <cell r="O25">
            <v>9.1999999999999993</v>
          </cell>
          <cell r="P25">
            <v>50</v>
          </cell>
          <cell r="Q25">
            <v>17.5</v>
          </cell>
          <cell r="R25">
            <v>166</v>
          </cell>
          <cell r="S25">
            <v>21</v>
          </cell>
          <cell r="T25">
            <v>8.5</v>
          </cell>
          <cell r="U25">
            <v>21</v>
          </cell>
        </row>
        <row r="26">
          <cell r="L26" t="str">
            <v>3.51,0</v>
          </cell>
          <cell r="M26">
            <v>7.75</v>
          </cell>
          <cell r="N26">
            <v>5.12</v>
          </cell>
          <cell r="O26">
            <v>9.24</v>
          </cell>
          <cell r="P26">
            <v>49</v>
          </cell>
          <cell r="Q26">
            <v>18</v>
          </cell>
          <cell r="R26">
            <v>168</v>
          </cell>
          <cell r="S26">
            <v>21.5</v>
          </cell>
          <cell r="T26">
            <v>9</v>
          </cell>
          <cell r="U26">
            <v>22</v>
          </cell>
        </row>
        <row r="27">
          <cell r="L27" t="str">
            <v>3.52,0</v>
          </cell>
          <cell r="M27">
            <v>7.76</v>
          </cell>
          <cell r="N27">
            <v>5.14</v>
          </cell>
          <cell r="O27">
            <v>9.2799999999999994</v>
          </cell>
          <cell r="P27">
            <v>48</v>
          </cell>
          <cell r="Q27">
            <v>18.5</v>
          </cell>
          <cell r="R27">
            <v>170</v>
          </cell>
          <cell r="S27">
            <v>22</v>
          </cell>
          <cell r="T27">
            <v>9.5</v>
          </cell>
          <cell r="U27">
            <v>23</v>
          </cell>
        </row>
        <row r="28">
          <cell r="L28" t="str">
            <v>3.53,0</v>
          </cell>
          <cell r="M28">
            <v>7.77</v>
          </cell>
          <cell r="N28">
            <v>5.16</v>
          </cell>
          <cell r="O28">
            <v>9.3000000000000007</v>
          </cell>
          <cell r="P28">
            <v>47</v>
          </cell>
          <cell r="Q28">
            <v>19</v>
          </cell>
          <cell r="R28">
            <v>172</v>
          </cell>
          <cell r="S28">
            <v>22.5</v>
          </cell>
          <cell r="T28">
            <v>10</v>
          </cell>
          <cell r="U28">
            <v>24</v>
          </cell>
        </row>
        <row r="29">
          <cell r="L29" t="str">
            <v>3.54,0</v>
          </cell>
          <cell r="M29">
            <v>7.8</v>
          </cell>
          <cell r="N29">
            <v>5.18</v>
          </cell>
          <cell r="O29">
            <v>9.34</v>
          </cell>
          <cell r="P29">
            <v>46</v>
          </cell>
          <cell r="Q29">
            <v>19.5</v>
          </cell>
          <cell r="R29">
            <v>174</v>
          </cell>
          <cell r="S29">
            <v>23</v>
          </cell>
          <cell r="T29">
            <v>10.5</v>
          </cell>
          <cell r="U29">
            <v>25</v>
          </cell>
        </row>
        <row r="30">
          <cell r="L30" t="str">
            <v>3.55,0</v>
          </cell>
          <cell r="M30">
            <v>7.85</v>
          </cell>
          <cell r="N30">
            <v>5.2</v>
          </cell>
          <cell r="O30">
            <v>9.3800000000000008</v>
          </cell>
          <cell r="P30">
            <v>45</v>
          </cell>
          <cell r="Q30">
            <v>20</v>
          </cell>
          <cell r="R30">
            <v>176</v>
          </cell>
          <cell r="S30">
            <v>23.5</v>
          </cell>
          <cell r="T30">
            <v>11</v>
          </cell>
          <cell r="U30">
            <v>26</v>
          </cell>
        </row>
        <row r="31">
          <cell r="L31" t="str">
            <v>3.57,0</v>
          </cell>
          <cell r="M31">
            <v>7.86</v>
          </cell>
          <cell r="N31">
            <v>5.22</v>
          </cell>
          <cell r="O31">
            <v>9.4</v>
          </cell>
          <cell r="P31">
            <v>44</v>
          </cell>
          <cell r="Q31">
            <v>20.5</v>
          </cell>
          <cell r="R31">
            <v>178</v>
          </cell>
          <cell r="S31">
            <v>24</v>
          </cell>
          <cell r="T31">
            <v>11.5</v>
          </cell>
          <cell r="U31">
            <v>27</v>
          </cell>
        </row>
        <row r="32">
          <cell r="L32" t="str">
            <v>3.59,0</v>
          </cell>
          <cell r="M32">
            <v>7.87</v>
          </cell>
          <cell r="N32">
            <v>5.24</v>
          </cell>
          <cell r="O32">
            <v>9.44</v>
          </cell>
          <cell r="P32">
            <v>43</v>
          </cell>
          <cell r="Q32">
            <v>21</v>
          </cell>
          <cell r="R32">
            <v>180</v>
          </cell>
          <cell r="S32">
            <v>24.5</v>
          </cell>
          <cell r="T32">
            <v>12</v>
          </cell>
          <cell r="U32">
            <v>28</v>
          </cell>
        </row>
        <row r="33">
          <cell r="L33" t="str">
            <v>4.01,0</v>
          </cell>
          <cell r="M33">
            <v>7.9</v>
          </cell>
          <cell r="N33">
            <v>5.26</v>
          </cell>
          <cell r="O33">
            <v>9.48</v>
          </cell>
          <cell r="P33">
            <v>42</v>
          </cell>
          <cell r="Q33">
            <v>21.5</v>
          </cell>
          <cell r="R33">
            <v>182</v>
          </cell>
          <cell r="S33">
            <v>25</v>
          </cell>
          <cell r="T33">
            <v>12.5</v>
          </cell>
          <cell r="U33">
            <v>29</v>
          </cell>
        </row>
        <row r="34">
          <cell r="L34" t="str">
            <v>4.03,0</v>
          </cell>
          <cell r="M34">
            <v>7.95</v>
          </cell>
          <cell r="N34">
            <v>5.28</v>
          </cell>
          <cell r="O34">
            <v>9.5</v>
          </cell>
          <cell r="P34">
            <v>41</v>
          </cell>
          <cell r="Q34">
            <v>22</v>
          </cell>
          <cell r="R34">
            <v>184</v>
          </cell>
          <cell r="S34">
            <v>25.5</v>
          </cell>
          <cell r="T34">
            <v>13</v>
          </cell>
          <cell r="U34">
            <v>30</v>
          </cell>
        </row>
        <row r="35">
          <cell r="L35" t="str">
            <v>4.05,0</v>
          </cell>
          <cell r="M35">
            <v>7.96</v>
          </cell>
          <cell r="N35">
            <v>5.3</v>
          </cell>
          <cell r="O35">
            <v>9.5500000000000007</v>
          </cell>
          <cell r="P35">
            <v>40</v>
          </cell>
          <cell r="Q35">
            <v>22.5</v>
          </cell>
          <cell r="R35">
            <v>186</v>
          </cell>
          <cell r="S35">
            <v>25.6</v>
          </cell>
          <cell r="T35">
            <v>13.5</v>
          </cell>
          <cell r="U35">
            <v>31</v>
          </cell>
        </row>
        <row r="36">
          <cell r="L36" t="str">
            <v>4.07,0</v>
          </cell>
          <cell r="M36">
            <v>8</v>
          </cell>
          <cell r="N36">
            <v>5.32</v>
          </cell>
          <cell r="O36">
            <v>9.6</v>
          </cell>
          <cell r="P36">
            <v>39</v>
          </cell>
          <cell r="Q36">
            <v>23</v>
          </cell>
          <cell r="R36">
            <v>188</v>
          </cell>
          <cell r="S36">
            <v>26</v>
          </cell>
          <cell r="T36">
            <v>14</v>
          </cell>
          <cell r="U36">
            <v>32</v>
          </cell>
        </row>
        <row r="37">
          <cell r="L37" t="str">
            <v>4.09,0</v>
          </cell>
          <cell r="M37">
            <v>8.0500000000000007</v>
          </cell>
          <cell r="N37">
            <v>5.34</v>
          </cell>
          <cell r="O37">
            <v>9.65</v>
          </cell>
          <cell r="P37">
            <v>38</v>
          </cell>
          <cell r="Q37">
            <v>23.5</v>
          </cell>
          <cell r="R37">
            <v>190</v>
          </cell>
          <cell r="S37">
            <v>26.5</v>
          </cell>
          <cell r="T37">
            <v>14.5</v>
          </cell>
          <cell r="U37">
            <v>33</v>
          </cell>
        </row>
        <row r="38">
          <cell r="L38" t="str">
            <v>4.11,0</v>
          </cell>
          <cell r="M38">
            <v>8.06</v>
          </cell>
          <cell r="N38">
            <v>5.36</v>
          </cell>
          <cell r="O38">
            <v>9.6999999999999993</v>
          </cell>
          <cell r="P38">
            <v>37</v>
          </cell>
          <cell r="Q38">
            <v>24</v>
          </cell>
          <cell r="R38">
            <v>192</v>
          </cell>
          <cell r="S38">
            <v>26.6</v>
          </cell>
          <cell r="T38">
            <v>15</v>
          </cell>
          <cell r="U38">
            <v>34</v>
          </cell>
        </row>
        <row r="39">
          <cell r="L39" t="str">
            <v>4.13,0</v>
          </cell>
          <cell r="M39">
            <v>8.1</v>
          </cell>
          <cell r="N39">
            <v>5.38</v>
          </cell>
          <cell r="O39">
            <v>9.75</v>
          </cell>
          <cell r="P39">
            <v>36</v>
          </cell>
          <cell r="Q39">
            <v>24.5</v>
          </cell>
          <cell r="R39">
            <v>194</v>
          </cell>
          <cell r="S39">
            <v>27</v>
          </cell>
          <cell r="T39">
            <v>15.5</v>
          </cell>
          <cell r="U39">
            <v>35</v>
          </cell>
        </row>
        <row r="40">
          <cell r="L40" t="str">
            <v>4.15,0</v>
          </cell>
          <cell r="M40">
            <v>8.15</v>
          </cell>
          <cell r="N40">
            <v>5.4</v>
          </cell>
          <cell r="O40">
            <v>9.8000000000000007</v>
          </cell>
          <cell r="P40">
            <v>35</v>
          </cell>
          <cell r="Q40">
            <v>25</v>
          </cell>
          <cell r="R40">
            <v>196</v>
          </cell>
          <cell r="S40">
            <v>27.5</v>
          </cell>
          <cell r="T40">
            <v>16</v>
          </cell>
          <cell r="U40">
            <v>36</v>
          </cell>
        </row>
        <row r="41">
          <cell r="L41" t="str">
            <v>4.18,0</v>
          </cell>
          <cell r="M41">
            <v>8.16</v>
          </cell>
          <cell r="N41">
            <v>5.44</v>
          </cell>
          <cell r="O41">
            <v>9.85</v>
          </cell>
          <cell r="P41">
            <v>34</v>
          </cell>
          <cell r="Q41">
            <v>25.5</v>
          </cell>
          <cell r="R41">
            <v>197</v>
          </cell>
          <cell r="S41">
            <v>27.6</v>
          </cell>
          <cell r="T41">
            <v>16.5</v>
          </cell>
          <cell r="U41">
            <v>37</v>
          </cell>
        </row>
        <row r="42">
          <cell r="L42" t="str">
            <v>4.21,0</v>
          </cell>
          <cell r="M42">
            <v>8.1999999999999993</v>
          </cell>
          <cell r="N42">
            <v>5.46</v>
          </cell>
          <cell r="O42">
            <v>9.9</v>
          </cell>
          <cell r="P42">
            <v>33</v>
          </cell>
          <cell r="Q42">
            <v>26</v>
          </cell>
          <cell r="R42">
            <v>198</v>
          </cell>
          <cell r="S42">
            <v>28</v>
          </cell>
          <cell r="T42">
            <v>17</v>
          </cell>
          <cell r="U42">
            <v>38</v>
          </cell>
        </row>
        <row r="43">
          <cell r="L43" t="str">
            <v>4.24,0</v>
          </cell>
          <cell r="M43">
            <v>8.25</v>
          </cell>
          <cell r="N43">
            <v>5.48</v>
          </cell>
          <cell r="O43">
            <v>9.9499999999999993</v>
          </cell>
          <cell r="P43">
            <v>32</v>
          </cell>
          <cell r="Q43">
            <v>26.5</v>
          </cell>
          <cell r="R43">
            <v>199</v>
          </cell>
          <cell r="S43">
            <v>28.5</v>
          </cell>
          <cell r="T43">
            <v>17.5</v>
          </cell>
          <cell r="U43">
            <v>39</v>
          </cell>
        </row>
        <row r="44">
          <cell r="L44" t="str">
            <v>4.27,0</v>
          </cell>
          <cell r="M44">
            <v>8.26</v>
          </cell>
          <cell r="N44">
            <v>5.5</v>
          </cell>
          <cell r="O44">
            <v>10</v>
          </cell>
          <cell r="P44">
            <v>31</v>
          </cell>
          <cell r="Q44">
            <v>27</v>
          </cell>
          <cell r="R44">
            <v>200</v>
          </cell>
          <cell r="S44">
            <v>28.6</v>
          </cell>
          <cell r="T44">
            <v>17.600000000000001</v>
          </cell>
          <cell r="U44">
            <v>40</v>
          </cell>
        </row>
        <row r="45">
          <cell r="L45" t="str">
            <v>4.30,0</v>
          </cell>
          <cell r="M45">
            <v>8.3000000000000007</v>
          </cell>
          <cell r="N45">
            <v>5.54</v>
          </cell>
          <cell r="O45">
            <v>10.050000000000001</v>
          </cell>
          <cell r="P45">
            <v>30</v>
          </cell>
          <cell r="Q45">
            <v>27.5</v>
          </cell>
          <cell r="R45">
            <v>201</v>
          </cell>
          <cell r="S45">
            <v>29</v>
          </cell>
          <cell r="T45">
            <v>18</v>
          </cell>
          <cell r="U45">
            <v>41</v>
          </cell>
        </row>
        <row r="46">
          <cell r="L46" t="str">
            <v>4.33,0</v>
          </cell>
          <cell r="M46">
            <v>8.35</v>
          </cell>
          <cell r="N46">
            <v>5.56</v>
          </cell>
          <cell r="O46">
            <v>10.1</v>
          </cell>
          <cell r="P46">
            <v>29</v>
          </cell>
          <cell r="Q46">
            <v>28</v>
          </cell>
          <cell r="R46">
            <v>202</v>
          </cell>
          <cell r="S46">
            <v>29.5</v>
          </cell>
          <cell r="T46">
            <v>18.5</v>
          </cell>
          <cell r="U46">
            <v>42</v>
          </cell>
        </row>
        <row r="47">
          <cell r="L47" t="str">
            <v>4.36,0</v>
          </cell>
          <cell r="M47">
            <v>8.36</v>
          </cell>
          <cell r="N47">
            <v>5.58</v>
          </cell>
          <cell r="O47">
            <v>10.15</v>
          </cell>
          <cell r="P47">
            <v>28</v>
          </cell>
          <cell r="Q47">
            <v>28.5</v>
          </cell>
          <cell r="R47">
            <v>203</v>
          </cell>
          <cell r="S47">
            <v>29.6</v>
          </cell>
          <cell r="T47">
            <v>18.600000000000001</v>
          </cell>
          <cell r="U47">
            <v>43</v>
          </cell>
        </row>
        <row r="48">
          <cell r="L48" t="str">
            <v>4.39,0</v>
          </cell>
          <cell r="M48">
            <v>8.4</v>
          </cell>
          <cell r="N48">
            <v>5.6</v>
          </cell>
          <cell r="O48">
            <v>10.199999999999999</v>
          </cell>
          <cell r="P48">
            <v>27</v>
          </cell>
          <cell r="Q48">
            <v>29</v>
          </cell>
          <cell r="R48">
            <v>204</v>
          </cell>
          <cell r="S48">
            <v>30</v>
          </cell>
          <cell r="T48">
            <v>19</v>
          </cell>
          <cell r="U48">
            <v>44</v>
          </cell>
        </row>
        <row r="49">
          <cell r="L49" t="str">
            <v>4.42,0</v>
          </cell>
          <cell r="M49">
            <v>8.4499999999999993</v>
          </cell>
          <cell r="N49">
            <v>5.64</v>
          </cell>
          <cell r="O49">
            <v>10.25</v>
          </cell>
          <cell r="P49">
            <v>26</v>
          </cell>
          <cell r="Q49">
            <v>29.5</v>
          </cell>
          <cell r="R49">
            <v>205</v>
          </cell>
          <cell r="S49">
            <v>30.5</v>
          </cell>
          <cell r="T49">
            <v>19.5</v>
          </cell>
          <cell r="U49">
            <v>45</v>
          </cell>
        </row>
        <row r="50">
          <cell r="L50" t="str">
            <v>4.45,0</v>
          </cell>
          <cell r="M50">
            <v>8.5</v>
          </cell>
          <cell r="N50">
            <v>5.66</v>
          </cell>
          <cell r="O50">
            <v>10.3</v>
          </cell>
          <cell r="P50">
            <v>25</v>
          </cell>
          <cell r="Q50">
            <v>29.6</v>
          </cell>
          <cell r="R50">
            <v>206</v>
          </cell>
          <cell r="S50">
            <v>30.6</v>
          </cell>
          <cell r="T50">
            <v>19.600000000000001</v>
          </cell>
          <cell r="U50">
            <v>46</v>
          </cell>
        </row>
        <row r="51">
          <cell r="L51" t="str">
            <v>4.48,0</v>
          </cell>
          <cell r="M51">
            <v>8.5500000000000007</v>
          </cell>
          <cell r="N51">
            <v>5.68</v>
          </cell>
          <cell r="O51">
            <v>10.35</v>
          </cell>
          <cell r="P51">
            <v>24</v>
          </cell>
          <cell r="Q51">
            <v>30</v>
          </cell>
          <cell r="R51">
            <v>207</v>
          </cell>
          <cell r="S51">
            <v>31</v>
          </cell>
          <cell r="T51">
            <v>20</v>
          </cell>
          <cell r="U51">
            <v>47</v>
          </cell>
        </row>
        <row r="52">
          <cell r="L52" t="str">
            <v>4.51,0</v>
          </cell>
          <cell r="M52">
            <v>8.6</v>
          </cell>
          <cell r="N52">
            <v>5.7</v>
          </cell>
          <cell r="O52">
            <v>10.4</v>
          </cell>
          <cell r="P52">
            <v>23</v>
          </cell>
          <cell r="Q52">
            <v>30.5</v>
          </cell>
          <cell r="R52">
            <v>208</v>
          </cell>
          <cell r="S52">
            <v>31.5</v>
          </cell>
          <cell r="T52">
            <v>20.5</v>
          </cell>
          <cell r="U52">
            <v>48</v>
          </cell>
        </row>
        <row r="53">
          <cell r="L53" t="str">
            <v>4.54,0</v>
          </cell>
          <cell r="M53">
            <v>8.65</v>
          </cell>
          <cell r="N53">
            <v>5.74</v>
          </cell>
          <cell r="O53">
            <v>10.45</v>
          </cell>
          <cell r="P53">
            <v>22</v>
          </cell>
          <cell r="Q53">
            <v>30.6</v>
          </cell>
          <cell r="R53">
            <v>209</v>
          </cell>
          <cell r="S53">
            <v>31.6</v>
          </cell>
          <cell r="T53">
            <v>20.6</v>
          </cell>
          <cell r="U53">
            <v>49</v>
          </cell>
        </row>
        <row r="54">
          <cell r="L54" t="str">
            <v>4.57,0</v>
          </cell>
          <cell r="M54">
            <v>8.6999999999999993</v>
          </cell>
          <cell r="N54">
            <v>5.76</v>
          </cell>
          <cell r="O54">
            <v>10.5</v>
          </cell>
          <cell r="P54">
            <v>21</v>
          </cell>
          <cell r="Q54">
            <v>31</v>
          </cell>
          <cell r="R54">
            <v>210</v>
          </cell>
          <cell r="S54">
            <v>32</v>
          </cell>
          <cell r="T54">
            <v>21</v>
          </cell>
          <cell r="U54">
            <v>50</v>
          </cell>
        </row>
        <row r="55">
          <cell r="L55" t="str">
            <v>5.00,0</v>
          </cell>
          <cell r="M55">
            <v>8.75</v>
          </cell>
          <cell r="N55">
            <v>5.78</v>
          </cell>
          <cell r="O55">
            <v>10.6</v>
          </cell>
          <cell r="P55">
            <v>20</v>
          </cell>
          <cell r="Q55">
            <v>31.5</v>
          </cell>
          <cell r="R55">
            <v>212</v>
          </cell>
          <cell r="S55">
            <v>32.5</v>
          </cell>
          <cell r="T55">
            <v>21.5</v>
          </cell>
          <cell r="U55">
            <v>51</v>
          </cell>
        </row>
        <row r="56">
          <cell r="L56" t="str">
            <v>5.03,0</v>
          </cell>
          <cell r="M56">
            <v>8.8000000000000007</v>
          </cell>
          <cell r="N56">
            <v>5.8</v>
          </cell>
          <cell r="O56">
            <v>10.7</v>
          </cell>
          <cell r="P56">
            <v>19</v>
          </cell>
          <cell r="Q56">
            <v>32</v>
          </cell>
          <cell r="R56">
            <v>214</v>
          </cell>
          <cell r="S56">
            <v>33</v>
          </cell>
          <cell r="T56">
            <v>22</v>
          </cell>
          <cell r="U56">
            <v>52</v>
          </cell>
        </row>
        <row r="57">
          <cell r="L57" t="str">
            <v>5.06,0</v>
          </cell>
          <cell r="M57">
            <v>8.85</v>
          </cell>
          <cell r="N57">
            <v>5.84</v>
          </cell>
          <cell r="O57">
            <v>10.8</v>
          </cell>
          <cell r="P57">
            <v>18</v>
          </cell>
          <cell r="Q57">
            <v>32.5</v>
          </cell>
          <cell r="R57">
            <v>216</v>
          </cell>
          <cell r="S57">
            <v>33.5</v>
          </cell>
          <cell r="T57">
            <v>22.5</v>
          </cell>
          <cell r="U57">
            <v>53</v>
          </cell>
        </row>
        <row r="58">
          <cell r="L58" t="str">
            <v>5.09,0</v>
          </cell>
          <cell r="M58">
            <v>8.9</v>
          </cell>
          <cell r="N58">
            <v>5.88</v>
          </cell>
          <cell r="O58">
            <v>10.9</v>
          </cell>
          <cell r="P58">
            <v>17</v>
          </cell>
          <cell r="Q58">
            <v>33</v>
          </cell>
          <cell r="R58">
            <v>218</v>
          </cell>
          <cell r="S58">
            <v>34</v>
          </cell>
          <cell r="T58">
            <v>23</v>
          </cell>
          <cell r="U58">
            <v>54</v>
          </cell>
        </row>
        <row r="59">
          <cell r="L59" t="str">
            <v>5.12,0</v>
          </cell>
          <cell r="M59">
            <v>8.9499999999999993</v>
          </cell>
          <cell r="N59">
            <v>5.9</v>
          </cell>
          <cell r="O59">
            <v>11</v>
          </cell>
          <cell r="P59">
            <v>16</v>
          </cell>
          <cell r="Q59">
            <v>33.5</v>
          </cell>
          <cell r="R59">
            <v>220</v>
          </cell>
          <cell r="S59">
            <v>34.5</v>
          </cell>
          <cell r="T59">
            <v>23.5</v>
          </cell>
          <cell r="U59">
            <v>55</v>
          </cell>
        </row>
        <row r="60">
          <cell r="L60" t="str">
            <v>5.15,0</v>
          </cell>
          <cell r="M60">
            <v>9</v>
          </cell>
          <cell r="N60">
            <v>5.94</v>
          </cell>
          <cell r="O60">
            <v>11.1</v>
          </cell>
          <cell r="P60">
            <v>15</v>
          </cell>
          <cell r="Q60">
            <v>34</v>
          </cell>
          <cell r="R60">
            <v>222</v>
          </cell>
          <cell r="S60">
            <v>35</v>
          </cell>
          <cell r="T60">
            <v>24</v>
          </cell>
          <cell r="U60">
            <v>56</v>
          </cell>
        </row>
        <row r="61">
          <cell r="L61" t="str">
            <v>5.19,0</v>
          </cell>
          <cell r="M61">
            <v>9.0500000000000007</v>
          </cell>
          <cell r="N61">
            <v>5.98</v>
          </cell>
          <cell r="O61">
            <v>11.2</v>
          </cell>
          <cell r="P61">
            <v>14</v>
          </cell>
          <cell r="Q61">
            <v>35</v>
          </cell>
          <cell r="R61">
            <v>224</v>
          </cell>
          <cell r="S61">
            <v>35.5</v>
          </cell>
          <cell r="T61">
            <v>24.5</v>
          </cell>
          <cell r="U61">
            <v>57</v>
          </cell>
        </row>
        <row r="62">
          <cell r="L62" t="str">
            <v>5.23,0</v>
          </cell>
          <cell r="M62">
            <v>9.1</v>
          </cell>
          <cell r="N62">
            <v>6</v>
          </cell>
          <cell r="O62">
            <v>11.3</v>
          </cell>
          <cell r="P62">
            <v>13</v>
          </cell>
          <cell r="Q62">
            <v>36</v>
          </cell>
          <cell r="R62">
            <v>226</v>
          </cell>
          <cell r="S62">
            <v>36</v>
          </cell>
          <cell r="T62">
            <v>25</v>
          </cell>
          <cell r="U62">
            <v>58</v>
          </cell>
        </row>
        <row r="63">
          <cell r="L63" t="str">
            <v>5.27,0</v>
          </cell>
          <cell r="M63">
            <v>9.15</v>
          </cell>
          <cell r="N63">
            <v>6.04</v>
          </cell>
          <cell r="O63">
            <v>11.4</v>
          </cell>
          <cell r="P63">
            <v>12</v>
          </cell>
          <cell r="Q63">
            <v>37</v>
          </cell>
          <cell r="R63">
            <v>228</v>
          </cell>
          <cell r="S63">
            <v>36.5</v>
          </cell>
          <cell r="T63">
            <v>25.5</v>
          </cell>
          <cell r="U63">
            <v>59</v>
          </cell>
        </row>
        <row r="64">
          <cell r="L64" t="str">
            <v>5.31,0</v>
          </cell>
          <cell r="M64">
            <v>9.1999999999999993</v>
          </cell>
          <cell r="N64">
            <v>6.08</v>
          </cell>
          <cell r="O64">
            <v>11.5</v>
          </cell>
          <cell r="P64">
            <v>11</v>
          </cell>
          <cell r="Q64">
            <v>38</v>
          </cell>
          <cell r="R64">
            <v>230</v>
          </cell>
          <cell r="S64">
            <v>37</v>
          </cell>
          <cell r="T64">
            <v>26</v>
          </cell>
          <cell r="U64">
            <v>60</v>
          </cell>
        </row>
        <row r="65">
          <cell r="L65" t="str">
            <v>5.35,0</v>
          </cell>
          <cell r="M65">
            <v>9.25</v>
          </cell>
          <cell r="N65">
            <v>6.1</v>
          </cell>
          <cell r="O65">
            <v>11.6</v>
          </cell>
          <cell r="P65">
            <v>10</v>
          </cell>
          <cell r="Q65">
            <v>40</v>
          </cell>
          <cell r="R65">
            <v>232</v>
          </cell>
          <cell r="S65">
            <v>37.5</v>
          </cell>
          <cell r="T65">
            <v>26.5</v>
          </cell>
          <cell r="U65">
            <v>61</v>
          </cell>
        </row>
        <row r="66">
          <cell r="L66" t="str">
            <v>5.39,0</v>
          </cell>
          <cell r="M66">
            <v>9.3000000000000007</v>
          </cell>
          <cell r="N66">
            <v>6.14</v>
          </cell>
          <cell r="O66">
            <v>11.7</v>
          </cell>
          <cell r="P66">
            <v>9</v>
          </cell>
          <cell r="Q66">
            <v>42</v>
          </cell>
          <cell r="R66">
            <v>234</v>
          </cell>
          <cell r="S66">
            <v>38</v>
          </cell>
          <cell r="T66">
            <v>27</v>
          </cell>
          <cell r="U66">
            <v>62</v>
          </cell>
        </row>
        <row r="67">
          <cell r="L67" t="str">
            <v>5.43,0</v>
          </cell>
          <cell r="M67">
            <v>9.35</v>
          </cell>
          <cell r="N67">
            <v>6.18</v>
          </cell>
          <cell r="O67">
            <v>11.8</v>
          </cell>
          <cell r="P67">
            <v>8</v>
          </cell>
          <cell r="Q67">
            <v>44</v>
          </cell>
          <cell r="R67">
            <v>236</v>
          </cell>
          <cell r="S67">
            <v>38.5</v>
          </cell>
          <cell r="T67">
            <v>28</v>
          </cell>
          <cell r="U67">
            <v>63</v>
          </cell>
        </row>
        <row r="68">
          <cell r="L68" t="str">
            <v>5.47,0</v>
          </cell>
          <cell r="M68">
            <v>9.4</v>
          </cell>
          <cell r="N68">
            <v>6.2</v>
          </cell>
          <cell r="O68">
            <v>11.9</v>
          </cell>
          <cell r="P68">
            <v>7</v>
          </cell>
          <cell r="Q68">
            <v>46</v>
          </cell>
          <cell r="R68">
            <v>238</v>
          </cell>
          <cell r="S68">
            <v>39</v>
          </cell>
          <cell r="T68">
            <v>29</v>
          </cell>
          <cell r="U68">
            <v>64</v>
          </cell>
        </row>
        <row r="69">
          <cell r="L69" t="str">
            <v>5.51,0</v>
          </cell>
          <cell r="M69">
            <v>9.4499999999999993</v>
          </cell>
          <cell r="N69">
            <v>6.25</v>
          </cell>
          <cell r="O69">
            <v>12</v>
          </cell>
          <cell r="P69">
            <v>6</v>
          </cell>
          <cell r="Q69">
            <v>48</v>
          </cell>
          <cell r="R69">
            <v>240</v>
          </cell>
          <cell r="S69">
            <v>39.5</v>
          </cell>
          <cell r="T69">
            <v>30</v>
          </cell>
          <cell r="U69">
            <v>65</v>
          </cell>
        </row>
        <row r="70">
          <cell r="L70" t="str">
            <v>5.55,0</v>
          </cell>
          <cell r="M70">
            <v>9.5</v>
          </cell>
          <cell r="N70">
            <v>6.3</v>
          </cell>
          <cell r="O70">
            <v>12.1</v>
          </cell>
          <cell r="P70">
            <v>5</v>
          </cell>
          <cell r="Q70">
            <v>51</v>
          </cell>
          <cell r="R70">
            <v>243</v>
          </cell>
          <cell r="S70">
            <v>40</v>
          </cell>
          <cell r="T70">
            <v>31</v>
          </cell>
          <cell r="U70">
            <v>66</v>
          </cell>
        </row>
        <row r="71">
          <cell r="L71" t="str">
            <v>6.00,0</v>
          </cell>
          <cell r="M71">
            <v>9.5500000000000007</v>
          </cell>
          <cell r="N71">
            <v>6.35</v>
          </cell>
          <cell r="O71">
            <v>12.11</v>
          </cell>
          <cell r="P71">
            <v>4</v>
          </cell>
          <cell r="Q71">
            <v>54</v>
          </cell>
          <cell r="R71">
            <v>246</v>
          </cell>
          <cell r="S71">
            <v>40.5</v>
          </cell>
          <cell r="T71">
            <v>32</v>
          </cell>
          <cell r="U71">
            <v>67</v>
          </cell>
        </row>
        <row r="72">
          <cell r="L72" t="str">
            <v>6.05,0</v>
          </cell>
          <cell r="M72">
            <v>9.6</v>
          </cell>
          <cell r="N72">
            <v>6.4</v>
          </cell>
          <cell r="O72">
            <v>12.31</v>
          </cell>
          <cell r="P72">
            <v>3</v>
          </cell>
          <cell r="Q72">
            <v>57</v>
          </cell>
          <cell r="R72">
            <v>249</v>
          </cell>
          <cell r="S72">
            <v>41</v>
          </cell>
          <cell r="T72">
            <v>33</v>
          </cell>
          <cell r="U72">
            <v>68</v>
          </cell>
        </row>
        <row r="73">
          <cell r="L73" t="str">
            <v>6.10,0</v>
          </cell>
          <cell r="M73">
            <v>9.6999999999999993</v>
          </cell>
          <cell r="N73">
            <v>6.45</v>
          </cell>
          <cell r="O73">
            <v>12.51</v>
          </cell>
          <cell r="P73">
            <v>2</v>
          </cell>
          <cell r="Q73">
            <v>60</v>
          </cell>
          <cell r="R73">
            <v>252</v>
          </cell>
          <cell r="S73">
            <v>42</v>
          </cell>
          <cell r="T73">
            <v>34</v>
          </cell>
          <cell r="U73">
            <v>69</v>
          </cell>
        </row>
        <row r="74">
          <cell r="L74" t="str">
            <v>6.15,0</v>
          </cell>
          <cell r="M74">
            <v>9.8000000000000007</v>
          </cell>
          <cell r="N74">
            <v>6.5</v>
          </cell>
          <cell r="O74">
            <v>12.71</v>
          </cell>
          <cell r="P74">
            <v>1</v>
          </cell>
          <cell r="Q74">
            <v>63</v>
          </cell>
          <cell r="R74">
            <v>255</v>
          </cell>
          <cell r="S74">
            <v>43</v>
          </cell>
          <cell r="T74">
            <v>35</v>
          </cell>
          <cell r="U74">
            <v>70</v>
          </cell>
        </row>
        <row r="75">
          <cell r="L75" t="str">
            <v>6.15,1</v>
          </cell>
          <cell r="M75">
            <v>9.81</v>
          </cell>
          <cell r="N75">
            <v>6.51</v>
          </cell>
          <cell r="O75">
            <v>12.91</v>
          </cell>
          <cell r="P75">
            <v>0</v>
          </cell>
        </row>
      </sheetData>
      <sheetData sheetId="6" refreshError="1">
        <row r="3"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K4">
            <v>1</v>
          </cell>
          <cell r="L4">
            <v>0.1</v>
          </cell>
          <cell r="M4">
            <v>0.1</v>
          </cell>
          <cell r="N4">
            <v>70</v>
          </cell>
          <cell r="O4">
            <v>0</v>
          </cell>
          <cell r="P4">
            <v>0</v>
          </cell>
          <cell r="Q4">
            <v>0</v>
          </cell>
          <cell r="R4">
            <v>-40</v>
          </cell>
          <cell r="S4">
            <v>0</v>
          </cell>
        </row>
        <row r="5">
          <cell r="K5" t="str">
            <v>3.05,0</v>
          </cell>
          <cell r="L5">
            <v>6.6</v>
          </cell>
          <cell r="M5">
            <v>7.8</v>
          </cell>
          <cell r="N5">
            <v>70</v>
          </cell>
          <cell r="O5">
            <v>3</v>
          </cell>
          <cell r="P5">
            <v>116</v>
          </cell>
          <cell r="Q5">
            <v>4</v>
          </cell>
          <cell r="R5">
            <v>-3</v>
          </cell>
          <cell r="S5">
            <v>1</v>
          </cell>
        </row>
        <row r="6">
          <cell r="K6" t="str">
            <v>3.08,0</v>
          </cell>
          <cell r="L6">
            <v>6.7</v>
          </cell>
          <cell r="M6">
            <v>7.9</v>
          </cell>
          <cell r="N6">
            <v>69</v>
          </cell>
          <cell r="O6">
            <v>4</v>
          </cell>
          <cell r="P6">
            <v>119</v>
          </cell>
          <cell r="Q6">
            <v>5</v>
          </cell>
          <cell r="R6">
            <v>-2</v>
          </cell>
          <cell r="S6">
            <v>2</v>
          </cell>
        </row>
        <row r="7">
          <cell r="K7" t="str">
            <v>3.11,0</v>
          </cell>
          <cell r="L7">
            <v>6.75</v>
          </cell>
          <cell r="M7">
            <v>8</v>
          </cell>
          <cell r="N7">
            <v>68</v>
          </cell>
          <cell r="O7">
            <v>5</v>
          </cell>
          <cell r="P7">
            <v>122</v>
          </cell>
          <cell r="Q7">
            <v>6</v>
          </cell>
          <cell r="R7">
            <v>-1</v>
          </cell>
          <cell r="S7">
            <v>3</v>
          </cell>
        </row>
        <row r="8">
          <cell r="K8" t="str">
            <v>3.14,0</v>
          </cell>
          <cell r="L8">
            <v>6.8</v>
          </cell>
          <cell r="M8">
            <v>8.1</v>
          </cell>
          <cell r="N8">
            <v>67</v>
          </cell>
          <cell r="O8">
            <v>6</v>
          </cell>
          <cell r="P8">
            <v>125</v>
          </cell>
          <cell r="Q8">
            <v>7</v>
          </cell>
          <cell r="R8">
            <v>0</v>
          </cell>
          <cell r="S8">
            <v>4</v>
          </cell>
        </row>
        <row r="9">
          <cell r="K9" t="str">
            <v>3.17,0</v>
          </cell>
          <cell r="L9">
            <v>6.85</v>
          </cell>
          <cell r="M9">
            <v>8.1999999999999993</v>
          </cell>
          <cell r="N9">
            <v>66</v>
          </cell>
          <cell r="O9">
            <v>7</v>
          </cell>
          <cell r="P9">
            <v>128</v>
          </cell>
          <cell r="Q9">
            <v>8</v>
          </cell>
          <cell r="R9">
            <v>1</v>
          </cell>
          <cell r="S9">
            <v>5</v>
          </cell>
        </row>
        <row r="10">
          <cell r="K10" t="str">
            <v>3.20,0</v>
          </cell>
          <cell r="L10">
            <v>6.9</v>
          </cell>
          <cell r="M10">
            <v>8.3000000000000007</v>
          </cell>
          <cell r="N10">
            <v>65</v>
          </cell>
          <cell r="O10">
            <v>8</v>
          </cell>
          <cell r="P10">
            <v>131</v>
          </cell>
          <cell r="Q10">
            <v>9</v>
          </cell>
          <cell r="R10">
            <v>2</v>
          </cell>
          <cell r="S10">
            <v>6</v>
          </cell>
        </row>
        <row r="11">
          <cell r="K11" t="str">
            <v>3.22,0</v>
          </cell>
          <cell r="L11">
            <v>6.95</v>
          </cell>
          <cell r="M11">
            <v>8.4</v>
          </cell>
          <cell r="N11">
            <v>64</v>
          </cell>
          <cell r="O11">
            <v>9</v>
          </cell>
          <cell r="P11">
            <v>134</v>
          </cell>
          <cell r="Q11">
            <v>10</v>
          </cell>
          <cell r="R11">
            <v>3</v>
          </cell>
          <cell r="S11">
            <v>7</v>
          </cell>
        </row>
        <row r="12">
          <cell r="K12" t="str">
            <v>3.24,0</v>
          </cell>
          <cell r="L12">
            <v>7</v>
          </cell>
          <cell r="M12">
            <v>8.5</v>
          </cell>
          <cell r="N12">
            <v>63</v>
          </cell>
          <cell r="O12">
            <v>10</v>
          </cell>
          <cell r="P12">
            <v>137</v>
          </cell>
          <cell r="Q12">
            <v>11</v>
          </cell>
          <cell r="R12">
            <v>4</v>
          </cell>
          <cell r="S12">
            <v>8</v>
          </cell>
        </row>
        <row r="13">
          <cell r="K13" t="str">
            <v>3.26,0</v>
          </cell>
          <cell r="L13">
            <v>7.05</v>
          </cell>
          <cell r="M13">
            <v>8.6</v>
          </cell>
          <cell r="N13">
            <v>62</v>
          </cell>
          <cell r="O13">
            <v>11</v>
          </cell>
          <cell r="P13">
            <v>140</v>
          </cell>
          <cell r="Q13">
            <v>12</v>
          </cell>
          <cell r="R13">
            <v>4.5</v>
          </cell>
          <cell r="S13">
            <v>9</v>
          </cell>
        </row>
        <row r="14">
          <cell r="K14" t="str">
            <v>3.28,0</v>
          </cell>
          <cell r="L14">
            <v>7.1</v>
          </cell>
          <cell r="M14">
            <v>8.65</v>
          </cell>
          <cell r="N14">
            <v>61</v>
          </cell>
          <cell r="O14">
            <v>12</v>
          </cell>
          <cell r="P14">
            <v>143</v>
          </cell>
          <cell r="Q14">
            <v>13</v>
          </cell>
          <cell r="R14">
            <v>5</v>
          </cell>
          <cell r="S14">
            <v>10</v>
          </cell>
        </row>
        <row r="15">
          <cell r="K15" t="str">
            <v>3.30,0</v>
          </cell>
          <cell r="L15">
            <v>7.15</v>
          </cell>
          <cell r="M15">
            <v>8.6999999999999993</v>
          </cell>
          <cell r="N15">
            <v>60</v>
          </cell>
          <cell r="O15">
            <v>12.5</v>
          </cell>
          <cell r="P15">
            <v>146</v>
          </cell>
          <cell r="Q15">
            <v>14</v>
          </cell>
          <cell r="R15">
            <v>5.5</v>
          </cell>
          <cell r="S15">
            <v>11</v>
          </cell>
        </row>
        <row r="16">
          <cell r="K16" t="str">
            <v>3.32,0</v>
          </cell>
          <cell r="L16">
            <v>7.2</v>
          </cell>
          <cell r="M16">
            <v>8.75</v>
          </cell>
          <cell r="N16">
            <v>59</v>
          </cell>
          <cell r="O16">
            <v>13</v>
          </cell>
          <cell r="P16">
            <v>148</v>
          </cell>
          <cell r="Q16">
            <v>15</v>
          </cell>
          <cell r="R16">
            <v>6</v>
          </cell>
          <cell r="S16">
            <v>12</v>
          </cell>
        </row>
        <row r="17">
          <cell r="K17" t="str">
            <v>3.34,0</v>
          </cell>
          <cell r="L17">
            <v>7.25</v>
          </cell>
          <cell r="M17">
            <v>8.8000000000000007</v>
          </cell>
          <cell r="N17">
            <v>58</v>
          </cell>
          <cell r="O17">
            <v>13.5</v>
          </cell>
          <cell r="P17">
            <v>150</v>
          </cell>
          <cell r="Q17">
            <v>16</v>
          </cell>
          <cell r="R17">
            <v>6.5</v>
          </cell>
          <cell r="S17">
            <v>13</v>
          </cell>
        </row>
        <row r="18">
          <cell r="K18" t="str">
            <v>3.36,0</v>
          </cell>
          <cell r="L18">
            <v>7.26</v>
          </cell>
          <cell r="M18">
            <v>8.85</v>
          </cell>
          <cell r="N18">
            <v>57</v>
          </cell>
          <cell r="O18">
            <v>14</v>
          </cell>
          <cell r="P18">
            <v>152</v>
          </cell>
          <cell r="Q18">
            <v>17</v>
          </cell>
          <cell r="R18">
            <v>7</v>
          </cell>
          <cell r="S18">
            <v>14</v>
          </cell>
        </row>
        <row r="19">
          <cell r="K19" t="str">
            <v>3.38,0</v>
          </cell>
          <cell r="L19">
            <v>7.3</v>
          </cell>
          <cell r="M19">
            <v>8.9</v>
          </cell>
          <cell r="N19">
            <v>56</v>
          </cell>
          <cell r="O19">
            <v>14.5</v>
          </cell>
          <cell r="P19">
            <v>154</v>
          </cell>
          <cell r="Q19">
            <v>18</v>
          </cell>
          <cell r="R19">
            <v>7.5</v>
          </cell>
          <cell r="S19">
            <v>15</v>
          </cell>
        </row>
        <row r="20">
          <cell r="K20" t="str">
            <v>3.40,0</v>
          </cell>
          <cell r="L20">
            <v>7.35</v>
          </cell>
          <cell r="M20">
            <v>8.9499999999999993</v>
          </cell>
          <cell r="N20">
            <v>55</v>
          </cell>
          <cell r="O20">
            <v>15</v>
          </cell>
          <cell r="P20">
            <v>156</v>
          </cell>
          <cell r="Q20">
            <v>19</v>
          </cell>
          <cell r="R20">
            <v>8</v>
          </cell>
          <cell r="S20">
            <v>16</v>
          </cell>
        </row>
        <row r="21">
          <cell r="K21" t="str">
            <v>3.42,0</v>
          </cell>
          <cell r="L21">
            <v>7.36</v>
          </cell>
          <cell r="M21">
            <v>9</v>
          </cell>
          <cell r="N21">
            <v>54</v>
          </cell>
          <cell r="O21">
            <v>15.5</v>
          </cell>
          <cell r="P21">
            <v>158</v>
          </cell>
          <cell r="Q21">
            <v>20</v>
          </cell>
          <cell r="R21">
            <v>8.5</v>
          </cell>
          <cell r="S21">
            <v>17</v>
          </cell>
        </row>
        <row r="22">
          <cell r="K22" t="str">
            <v>3.44,0</v>
          </cell>
          <cell r="L22">
            <v>7.4</v>
          </cell>
          <cell r="M22">
            <v>9.0500000000000007</v>
          </cell>
          <cell r="N22">
            <v>53</v>
          </cell>
          <cell r="O22">
            <v>16</v>
          </cell>
          <cell r="P22">
            <v>160</v>
          </cell>
          <cell r="Q22">
            <v>20.5</v>
          </cell>
          <cell r="R22">
            <v>9</v>
          </cell>
          <cell r="S22">
            <v>18</v>
          </cell>
        </row>
        <row r="23">
          <cell r="K23" t="str">
            <v>3.46,0</v>
          </cell>
          <cell r="L23">
            <v>7.45</v>
          </cell>
          <cell r="M23">
            <v>9.1</v>
          </cell>
          <cell r="N23">
            <v>52</v>
          </cell>
          <cell r="O23">
            <v>16.5</v>
          </cell>
          <cell r="P23">
            <v>162</v>
          </cell>
          <cell r="Q23">
            <v>21</v>
          </cell>
          <cell r="R23">
            <v>9.5</v>
          </cell>
          <cell r="S23">
            <v>19</v>
          </cell>
        </row>
        <row r="24">
          <cell r="K24" t="str">
            <v>3.48,0</v>
          </cell>
          <cell r="L24">
            <v>7.46</v>
          </cell>
          <cell r="M24">
            <v>9.15</v>
          </cell>
          <cell r="N24">
            <v>51</v>
          </cell>
          <cell r="O24">
            <v>17</v>
          </cell>
          <cell r="P24">
            <v>164</v>
          </cell>
          <cell r="Q24">
            <v>21.5</v>
          </cell>
          <cell r="R24">
            <v>10</v>
          </cell>
          <cell r="S24">
            <v>20</v>
          </cell>
        </row>
        <row r="25">
          <cell r="K25" t="str">
            <v>3.50,0</v>
          </cell>
          <cell r="L25">
            <v>7.5</v>
          </cell>
          <cell r="M25">
            <v>9.1999999999999993</v>
          </cell>
          <cell r="N25">
            <v>50</v>
          </cell>
          <cell r="O25">
            <v>17.5</v>
          </cell>
          <cell r="P25">
            <v>166</v>
          </cell>
          <cell r="Q25">
            <v>22</v>
          </cell>
          <cell r="R25">
            <v>10.5</v>
          </cell>
          <cell r="S25">
            <v>21</v>
          </cell>
        </row>
        <row r="26">
          <cell r="K26" t="str">
            <v>3.51,0</v>
          </cell>
          <cell r="L26">
            <v>7.55</v>
          </cell>
          <cell r="M26">
            <v>9.24</v>
          </cell>
          <cell r="N26">
            <v>49</v>
          </cell>
          <cell r="O26">
            <v>18</v>
          </cell>
          <cell r="P26">
            <v>168</v>
          </cell>
          <cell r="Q26">
            <v>22.5</v>
          </cell>
          <cell r="R26">
            <v>11</v>
          </cell>
          <cell r="S26">
            <v>22</v>
          </cell>
        </row>
        <row r="27">
          <cell r="K27" t="str">
            <v>3.52,0</v>
          </cell>
          <cell r="L27">
            <v>7.56</v>
          </cell>
          <cell r="M27">
            <v>9.2799999999999994</v>
          </cell>
          <cell r="N27">
            <v>48</v>
          </cell>
          <cell r="O27">
            <v>18.5</v>
          </cell>
          <cell r="P27">
            <v>170</v>
          </cell>
          <cell r="Q27">
            <v>23</v>
          </cell>
          <cell r="R27">
            <v>11.5</v>
          </cell>
          <cell r="S27">
            <v>23</v>
          </cell>
        </row>
        <row r="28">
          <cell r="K28" t="str">
            <v>3.53,0</v>
          </cell>
          <cell r="L28">
            <v>7.57</v>
          </cell>
          <cell r="M28">
            <v>9.3000000000000007</v>
          </cell>
          <cell r="N28">
            <v>47</v>
          </cell>
          <cell r="O28">
            <v>19</v>
          </cell>
          <cell r="P28">
            <v>172</v>
          </cell>
          <cell r="Q28">
            <v>23.5</v>
          </cell>
          <cell r="R28">
            <v>12</v>
          </cell>
          <cell r="S28">
            <v>24</v>
          </cell>
        </row>
        <row r="29">
          <cell r="K29" t="str">
            <v>3.54,0</v>
          </cell>
          <cell r="L29">
            <v>7.6</v>
          </cell>
          <cell r="M29">
            <v>9.34</v>
          </cell>
          <cell r="N29">
            <v>46</v>
          </cell>
          <cell r="O29">
            <v>19.5</v>
          </cell>
          <cell r="P29">
            <v>174</v>
          </cell>
          <cell r="Q29">
            <v>24</v>
          </cell>
          <cell r="R29">
            <v>12.5</v>
          </cell>
          <cell r="S29">
            <v>25</v>
          </cell>
        </row>
        <row r="30">
          <cell r="K30" t="str">
            <v>3.55,0</v>
          </cell>
          <cell r="L30">
            <v>7.65</v>
          </cell>
          <cell r="M30">
            <v>9.3800000000000008</v>
          </cell>
          <cell r="N30">
            <v>45</v>
          </cell>
          <cell r="O30">
            <v>20</v>
          </cell>
          <cell r="P30">
            <v>176</v>
          </cell>
          <cell r="Q30">
            <v>24.5</v>
          </cell>
          <cell r="R30">
            <v>13</v>
          </cell>
          <cell r="S30">
            <v>26</v>
          </cell>
        </row>
        <row r="31">
          <cell r="K31" t="str">
            <v>3.57,0</v>
          </cell>
          <cell r="L31">
            <v>7.66</v>
          </cell>
          <cell r="M31">
            <v>9.4</v>
          </cell>
          <cell r="N31">
            <v>44</v>
          </cell>
          <cell r="O31">
            <v>20.5</v>
          </cell>
          <cell r="P31">
            <v>178</v>
          </cell>
          <cell r="Q31">
            <v>25</v>
          </cell>
          <cell r="R31">
            <v>13.5</v>
          </cell>
          <cell r="S31">
            <v>27</v>
          </cell>
        </row>
        <row r="32">
          <cell r="K32" t="str">
            <v>3.59,0</v>
          </cell>
          <cell r="L32">
            <v>7.67</v>
          </cell>
          <cell r="M32">
            <v>9.44</v>
          </cell>
          <cell r="N32">
            <v>43</v>
          </cell>
          <cell r="O32">
            <v>21</v>
          </cell>
          <cell r="P32">
            <v>180</v>
          </cell>
          <cell r="Q32">
            <v>25.5</v>
          </cell>
          <cell r="R32">
            <v>13.6</v>
          </cell>
          <cell r="S32">
            <v>28</v>
          </cell>
        </row>
        <row r="33">
          <cell r="K33" t="str">
            <v>4.01,0</v>
          </cell>
          <cell r="L33">
            <v>7.7</v>
          </cell>
          <cell r="M33">
            <v>9.48</v>
          </cell>
          <cell r="N33">
            <v>42</v>
          </cell>
          <cell r="O33">
            <v>21.5</v>
          </cell>
          <cell r="P33">
            <v>182</v>
          </cell>
          <cell r="Q33">
            <v>26</v>
          </cell>
          <cell r="R33">
            <v>14</v>
          </cell>
          <cell r="S33">
            <v>29</v>
          </cell>
        </row>
        <row r="34">
          <cell r="K34" t="str">
            <v>4.03,0</v>
          </cell>
          <cell r="L34">
            <v>7.75</v>
          </cell>
          <cell r="M34">
            <v>9.5</v>
          </cell>
          <cell r="N34">
            <v>41</v>
          </cell>
          <cell r="O34">
            <v>22</v>
          </cell>
          <cell r="P34">
            <v>184</v>
          </cell>
          <cell r="Q34">
            <v>26.5</v>
          </cell>
          <cell r="R34">
            <v>14.5</v>
          </cell>
          <cell r="S34">
            <v>30</v>
          </cell>
        </row>
        <row r="35">
          <cell r="K35" t="str">
            <v>4.05,0</v>
          </cell>
          <cell r="L35">
            <v>7.76</v>
          </cell>
          <cell r="M35">
            <v>9.5500000000000007</v>
          </cell>
          <cell r="N35">
            <v>40</v>
          </cell>
          <cell r="O35">
            <v>22.5</v>
          </cell>
          <cell r="P35">
            <v>186</v>
          </cell>
          <cell r="Q35">
            <v>26.6</v>
          </cell>
          <cell r="R35">
            <v>14.6</v>
          </cell>
          <cell r="S35">
            <v>31</v>
          </cell>
        </row>
        <row r="36">
          <cell r="K36" t="str">
            <v>4.07,0</v>
          </cell>
          <cell r="L36">
            <v>7.77</v>
          </cell>
          <cell r="M36">
            <v>9.6</v>
          </cell>
          <cell r="N36">
            <v>39</v>
          </cell>
          <cell r="O36">
            <v>23</v>
          </cell>
          <cell r="P36">
            <v>188</v>
          </cell>
          <cell r="Q36">
            <v>27</v>
          </cell>
          <cell r="R36">
            <v>15</v>
          </cell>
          <cell r="S36">
            <v>32</v>
          </cell>
        </row>
        <row r="37">
          <cell r="K37" t="str">
            <v>4.09,0</v>
          </cell>
          <cell r="L37">
            <v>7.8</v>
          </cell>
          <cell r="M37">
            <v>9.65</v>
          </cell>
          <cell r="N37">
            <v>38</v>
          </cell>
          <cell r="O37">
            <v>23.5</v>
          </cell>
          <cell r="P37">
            <v>190</v>
          </cell>
          <cell r="Q37">
            <v>27.5</v>
          </cell>
          <cell r="R37">
            <v>15.5</v>
          </cell>
          <cell r="S37">
            <v>33</v>
          </cell>
        </row>
        <row r="38">
          <cell r="K38" t="str">
            <v>4.11,0</v>
          </cell>
          <cell r="L38">
            <v>7.85</v>
          </cell>
          <cell r="M38">
            <v>9.6999999999999993</v>
          </cell>
          <cell r="N38">
            <v>37</v>
          </cell>
          <cell r="O38">
            <v>24</v>
          </cell>
          <cell r="P38">
            <v>192</v>
          </cell>
          <cell r="Q38">
            <v>27.6</v>
          </cell>
          <cell r="R38">
            <v>15.6</v>
          </cell>
          <cell r="S38">
            <v>34</v>
          </cell>
        </row>
        <row r="39">
          <cell r="K39" t="str">
            <v>4.13,0</v>
          </cell>
          <cell r="L39">
            <v>7.86</v>
          </cell>
          <cell r="M39">
            <v>9.75</v>
          </cell>
          <cell r="N39">
            <v>36</v>
          </cell>
          <cell r="O39">
            <v>24.5</v>
          </cell>
          <cell r="P39">
            <v>194</v>
          </cell>
          <cell r="Q39">
            <v>28</v>
          </cell>
          <cell r="R39">
            <v>16</v>
          </cell>
          <cell r="S39">
            <v>35</v>
          </cell>
        </row>
        <row r="40">
          <cell r="K40" t="str">
            <v>4.15,0</v>
          </cell>
          <cell r="L40">
            <v>7.9</v>
          </cell>
          <cell r="M40">
            <v>9.8000000000000007</v>
          </cell>
          <cell r="N40">
            <v>35</v>
          </cell>
          <cell r="O40">
            <v>25</v>
          </cell>
          <cell r="P40">
            <v>196</v>
          </cell>
          <cell r="Q40">
            <v>28.5</v>
          </cell>
          <cell r="R40">
            <v>16.5</v>
          </cell>
          <cell r="S40">
            <v>36</v>
          </cell>
        </row>
        <row r="41">
          <cell r="K41" t="str">
            <v>4.18,0</v>
          </cell>
          <cell r="L41">
            <v>7.95</v>
          </cell>
          <cell r="M41">
            <v>9.85</v>
          </cell>
          <cell r="N41">
            <v>34</v>
          </cell>
          <cell r="O41">
            <v>25.5</v>
          </cell>
          <cell r="P41">
            <v>197</v>
          </cell>
          <cell r="Q41">
            <v>28.6</v>
          </cell>
          <cell r="R41">
            <v>16.600000000000001</v>
          </cell>
          <cell r="S41">
            <v>37</v>
          </cell>
        </row>
        <row r="42">
          <cell r="K42" t="str">
            <v>4.21,0</v>
          </cell>
          <cell r="L42">
            <v>7.96</v>
          </cell>
          <cell r="M42">
            <v>9.9</v>
          </cell>
          <cell r="N42">
            <v>33</v>
          </cell>
          <cell r="O42">
            <v>26</v>
          </cell>
          <cell r="P42">
            <v>198</v>
          </cell>
          <cell r="Q42">
            <v>29</v>
          </cell>
          <cell r="R42">
            <v>17</v>
          </cell>
          <cell r="S42">
            <v>38</v>
          </cell>
        </row>
        <row r="43">
          <cell r="K43" t="str">
            <v>4.24,0</v>
          </cell>
          <cell r="L43">
            <v>8</v>
          </cell>
          <cell r="M43">
            <v>9.9499999999999993</v>
          </cell>
          <cell r="N43">
            <v>32</v>
          </cell>
          <cell r="O43">
            <v>26.5</v>
          </cell>
          <cell r="P43">
            <v>199</v>
          </cell>
          <cell r="Q43">
            <v>29.5</v>
          </cell>
          <cell r="R43">
            <v>17.5</v>
          </cell>
          <cell r="S43">
            <v>39</v>
          </cell>
        </row>
        <row r="44">
          <cell r="K44" t="str">
            <v>4.27,0</v>
          </cell>
          <cell r="L44">
            <v>8.0500000000000007</v>
          </cell>
          <cell r="M44">
            <v>10</v>
          </cell>
          <cell r="N44">
            <v>31</v>
          </cell>
          <cell r="O44">
            <v>27</v>
          </cell>
          <cell r="P44">
            <v>200</v>
          </cell>
          <cell r="Q44">
            <v>29.6</v>
          </cell>
          <cell r="R44">
            <v>17.600000000000001</v>
          </cell>
          <cell r="S44">
            <v>40</v>
          </cell>
        </row>
        <row r="45">
          <cell r="K45" t="str">
            <v>4.30,0</v>
          </cell>
          <cell r="L45">
            <v>8.06</v>
          </cell>
          <cell r="M45">
            <v>10.050000000000001</v>
          </cell>
          <cell r="N45">
            <v>30</v>
          </cell>
          <cell r="O45">
            <v>27.5</v>
          </cell>
          <cell r="P45">
            <v>201</v>
          </cell>
          <cell r="Q45">
            <v>30</v>
          </cell>
          <cell r="R45">
            <v>18</v>
          </cell>
          <cell r="S45">
            <v>41</v>
          </cell>
        </row>
        <row r="46">
          <cell r="K46" t="str">
            <v>4.33,0</v>
          </cell>
          <cell r="L46">
            <v>8.1</v>
          </cell>
          <cell r="M46">
            <v>10.1</v>
          </cell>
          <cell r="N46">
            <v>29</v>
          </cell>
          <cell r="O46">
            <v>28</v>
          </cell>
          <cell r="P46">
            <v>202</v>
          </cell>
          <cell r="Q46">
            <v>30.5</v>
          </cell>
          <cell r="R46">
            <v>18.5</v>
          </cell>
          <cell r="S46">
            <v>42</v>
          </cell>
        </row>
        <row r="47">
          <cell r="K47" t="str">
            <v>4.36,0</v>
          </cell>
          <cell r="L47">
            <v>8.15</v>
          </cell>
          <cell r="M47">
            <v>10.15</v>
          </cell>
          <cell r="N47">
            <v>28</v>
          </cell>
          <cell r="O47">
            <v>28.5</v>
          </cell>
          <cell r="P47">
            <v>203</v>
          </cell>
          <cell r="Q47">
            <v>30.6</v>
          </cell>
          <cell r="R47">
            <v>18.600000000000001</v>
          </cell>
          <cell r="S47">
            <v>43</v>
          </cell>
        </row>
        <row r="48">
          <cell r="K48" t="str">
            <v>4.39,0</v>
          </cell>
          <cell r="L48">
            <v>8.16</v>
          </cell>
          <cell r="M48">
            <v>10.199999999999999</v>
          </cell>
          <cell r="N48">
            <v>27</v>
          </cell>
          <cell r="O48">
            <v>29</v>
          </cell>
          <cell r="P48">
            <v>204</v>
          </cell>
          <cell r="Q48">
            <v>31</v>
          </cell>
          <cell r="R48">
            <v>19</v>
          </cell>
          <cell r="S48">
            <v>44</v>
          </cell>
        </row>
        <row r="49">
          <cell r="K49" t="str">
            <v>4.42,0</v>
          </cell>
          <cell r="L49">
            <v>8.1999999999999993</v>
          </cell>
          <cell r="M49">
            <v>10.25</v>
          </cell>
          <cell r="N49">
            <v>26</v>
          </cell>
          <cell r="O49">
            <v>29.5</v>
          </cell>
          <cell r="P49">
            <v>205</v>
          </cell>
          <cell r="Q49">
            <v>31.5</v>
          </cell>
          <cell r="R49">
            <v>19.5</v>
          </cell>
          <cell r="S49">
            <v>45</v>
          </cell>
        </row>
        <row r="50">
          <cell r="K50" t="str">
            <v>4.45,0</v>
          </cell>
          <cell r="L50">
            <v>8.25</v>
          </cell>
          <cell r="M50">
            <v>10.3</v>
          </cell>
          <cell r="N50">
            <v>25</v>
          </cell>
          <cell r="O50">
            <v>29.6</v>
          </cell>
          <cell r="P50">
            <v>206</v>
          </cell>
          <cell r="Q50">
            <v>31.6</v>
          </cell>
          <cell r="R50">
            <v>19.600000000000001</v>
          </cell>
          <cell r="S50">
            <v>46</v>
          </cell>
        </row>
        <row r="51">
          <cell r="K51" t="str">
            <v>4.48,0</v>
          </cell>
          <cell r="L51">
            <v>8.26</v>
          </cell>
          <cell r="M51">
            <v>10.35</v>
          </cell>
          <cell r="N51">
            <v>24</v>
          </cell>
          <cell r="O51">
            <v>30</v>
          </cell>
          <cell r="P51">
            <v>207</v>
          </cell>
          <cell r="Q51">
            <v>32</v>
          </cell>
          <cell r="R51">
            <v>20</v>
          </cell>
          <cell r="S51">
            <v>47</v>
          </cell>
        </row>
        <row r="52">
          <cell r="K52" t="str">
            <v>4.51,0</v>
          </cell>
          <cell r="L52">
            <v>8.3000000000000007</v>
          </cell>
          <cell r="M52">
            <v>10.4</v>
          </cell>
          <cell r="N52">
            <v>23</v>
          </cell>
          <cell r="O52">
            <v>30.5</v>
          </cell>
          <cell r="P52">
            <v>208</v>
          </cell>
          <cell r="Q52">
            <v>32.5</v>
          </cell>
          <cell r="R52">
            <v>20.5</v>
          </cell>
          <cell r="S52">
            <v>48</v>
          </cell>
        </row>
        <row r="53">
          <cell r="K53" t="str">
            <v>4.54,0</v>
          </cell>
          <cell r="L53">
            <v>8.35</v>
          </cell>
          <cell r="M53">
            <v>10.45</v>
          </cell>
          <cell r="N53">
            <v>22</v>
          </cell>
          <cell r="O53">
            <v>30.6</v>
          </cell>
          <cell r="P53">
            <v>209</v>
          </cell>
          <cell r="Q53">
            <v>32.6</v>
          </cell>
          <cell r="R53">
            <v>20.6</v>
          </cell>
          <cell r="S53">
            <v>49</v>
          </cell>
        </row>
        <row r="54">
          <cell r="K54" t="str">
            <v>4.57,0</v>
          </cell>
          <cell r="L54">
            <v>8.36</v>
          </cell>
          <cell r="M54">
            <v>10.5</v>
          </cell>
          <cell r="N54">
            <v>21</v>
          </cell>
          <cell r="O54">
            <v>31</v>
          </cell>
          <cell r="P54">
            <v>210</v>
          </cell>
          <cell r="Q54">
            <v>33</v>
          </cell>
          <cell r="R54">
            <v>21</v>
          </cell>
          <cell r="S54">
            <v>50</v>
          </cell>
        </row>
        <row r="55">
          <cell r="K55" t="str">
            <v>5.00,0</v>
          </cell>
          <cell r="L55">
            <v>8.4</v>
          </cell>
          <cell r="M55">
            <v>10.6</v>
          </cell>
          <cell r="N55">
            <v>20</v>
          </cell>
          <cell r="O55">
            <v>31.5</v>
          </cell>
          <cell r="P55">
            <v>212</v>
          </cell>
          <cell r="Q55">
            <v>33.5</v>
          </cell>
          <cell r="R55">
            <v>21.5</v>
          </cell>
          <cell r="S55">
            <v>51</v>
          </cell>
        </row>
        <row r="56">
          <cell r="K56" t="str">
            <v>5.03,0</v>
          </cell>
          <cell r="L56">
            <v>8.4499999999999993</v>
          </cell>
          <cell r="M56">
            <v>10.7</v>
          </cell>
          <cell r="N56">
            <v>19</v>
          </cell>
          <cell r="O56">
            <v>32</v>
          </cell>
          <cell r="P56">
            <v>214</v>
          </cell>
          <cell r="Q56">
            <v>34</v>
          </cell>
          <cell r="R56">
            <v>22</v>
          </cell>
          <cell r="S56">
            <v>52</v>
          </cell>
        </row>
        <row r="57">
          <cell r="K57" t="str">
            <v>5.06,0</v>
          </cell>
          <cell r="L57">
            <v>8.4600000000000009</v>
          </cell>
          <cell r="M57">
            <v>10.8</v>
          </cell>
          <cell r="N57">
            <v>18</v>
          </cell>
          <cell r="O57">
            <v>32.6</v>
          </cell>
          <cell r="P57">
            <v>216</v>
          </cell>
          <cell r="Q57">
            <v>34.5</v>
          </cell>
          <cell r="R57">
            <v>22.5</v>
          </cell>
          <cell r="S57">
            <v>53</v>
          </cell>
        </row>
        <row r="58">
          <cell r="K58" t="str">
            <v>5.09,0</v>
          </cell>
          <cell r="L58">
            <v>8.5</v>
          </cell>
          <cell r="M58">
            <v>10.9</v>
          </cell>
          <cell r="N58">
            <v>17</v>
          </cell>
          <cell r="O58">
            <v>33</v>
          </cell>
          <cell r="P58">
            <v>218</v>
          </cell>
          <cell r="Q58">
            <v>35</v>
          </cell>
          <cell r="R58">
            <v>23</v>
          </cell>
          <cell r="S58">
            <v>54</v>
          </cell>
        </row>
        <row r="59">
          <cell r="K59" t="str">
            <v>5.12,0</v>
          </cell>
          <cell r="L59">
            <v>8.5500000000000007</v>
          </cell>
          <cell r="M59">
            <v>11</v>
          </cell>
          <cell r="N59">
            <v>16</v>
          </cell>
          <cell r="O59">
            <v>33.5</v>
          </cell>
          <cell r="P59">
            <v>220</v>
          </cell>
          <cell r="Q59">
            <v>35.5</v>
          </cell>
          <cell r="R59">
            <v>23.5</v>
          </cell>
          <cell r="S59">
            <v>55</v>
          </cell>
        </row>
        <row r="60">
          <cell r="K60" t="str">
            <v>5.15,0</v>
          </cell>
          <cell r="L60">
            <v>8.6</v>
          </cell>
          <cell r="M60">
            <v>11.1</v>
          </cell>
          <cell r="N60">
            <v>15</v>
          </cell>
          <cell r="O60">
            <v>34</v>
          </cell>
          <cell r="P60">
            <v>222</v>
          </cell>
          <cell r="Q60">
            <v>36</v>
          </cell>
          <cell r="R60">
            <v>24</v>
          </cell>
          <cell r="S60">
            <v>56</v>
          </cell>
        </row>
        <row r="61">
          <cell r="K61" t="str">
            <v>5.19,0</v>
          </cell>
          <cell r="L61">
            <v>8.65</v>
          </cell>
          <cell r="M61">
            <v>11.2</v>
          </cell>
          <cell r="N61">
            <v>14</v>
          </cell>
          <cell r="O61">
            <v>35</v>
          </cell>
          <cell r="P61">
            <v>224</v>
          </cell>
          <cell r="Q61">
            <v>36.5</v>
          </cell>
          <cell r="R61">
            <v>24.5</v>
          </cell>
          <cell r="S61">
            <v>57</v>
          </cell>
        </row>
        <row r="62">
          <cell r="K62" t="str">
            <v>5.23,0</v>
          </cell>
          <cell r="L62">
            <v>8.6999999999999993</v>
          </cell>
          <cell r="M62">
            <v>11.3</v>
          </cell>
          <cell r="N62">
            <v>13</v>
          </cell>
          <cell r="O62">
            <v>36</v>
          </cell>
          <cell r="P62">
            <v>226</v>
          </cell>
          <cell r="Q62">
            <v>37</v>
          </cell>
          <cell r="R62">
            <v>25</v>
          </cell>
          <cell r="S62">
            <v>58</v>
          </cell>
        </row>
        <row r="63">
          <cell r="K63" t="str">
            <v>5.27,0</v>
          </cell>
          <cell r="L63">
            <v>8.75</v>
          </cell>
          <cell r="M63">
            <v>11.4</v>
          </cell>
          <cell r="N63">
            <v>12</v>
          </cell>
          <cell r="O63">
            <v>37</v>
          </cell>
          <cell r="P63">
            <v>228</v>
          </cell>
          <cell r="Q63">
            <v>37.5</v>
          </cell>
          <cell r="R63">
            <v>25.5</v>
          </cell>
          <cell r="S63">
            <v>59</v>
          </cell>
        </row>
        <row r="64">
          <cell r="K64" t="str">
            <v>5.31,0</v>
          </cell>
          <cell r="L64">
            <v>8.8000000000000007</v>
          </cell>
          <cell r="M64">
            <v>11.5</v>
          </cell>
          <cell r="N64">
            <v>11</v>
          </cell>
          <cell r="O64">
            <v>38</v>
          </cell>
          <cell r="P64">
            <v>230</v>
          </cell>
          <cell r="Q64">
            <v>38</v>
          </cell>
          <cell r="R64">
            <v>26</v>
          </cell>
          <cell r="S64">
            <v>60</v>
          </cell>
        </row>
        <row r="65">
          <cell r="K65" t="str">
            <v>5.35,0</v>
          </cell>
          <cell r="L65">
            <v>8.85</v>
          </cell>
          <cell r="M65">
            <v>11.6</v>
          </cell>
          <cell r="N65">
            <v>10</v>
          </cell>
          <cell r="O65">
            <v>40</v>
          </cell>
          <cell r="P65">
            <v>232</v>
          </cell>
          <cell r="Q65">
            <v>38.5</v>
          </cell>
          <cell r="R65">
            <v>26.5</v>
          </cell>
          <cell r="S65">
            <v>61</v>
          </cell>
        </row>
        <row r="66">
          <cell r="K66" t="str">
            <v>5.39,0</v>
          </cell>
          <cell r="L66">
            <v>8.9</v>
          </cell>
          <cell r="M66">
            <v>11.7</v>
          </cell>
          <cell r="N66">
            <v>9</v>
          </cell>
          <cell r="O66">
            <v>42</v>
          </cell>
          <cell r="P66">
            <v>234</v>
          </cell>
          <cell r="Q66">
            <v>39</v>
          </cell>
          <cell r="R66">
            <v>27</v>
          </cell>
          <cell r="S66">
            <v>62</v>
          </cell>
        </row>
        <row r="67">
          <cell r="K67" t="str">
            <v>5.43,0</v>
          </cell>
          <cell r="L67">
            <v>8.9499999999999993</v>
          </cell>
          <cell r="M67">
            <v>11.8</v>
          </cell>
          <cell r="N67">
            <v>8</v>
          </cell>
          <cell r="O67">
            <v>44</v>
          </cell>
          <cell r="P67">
            <v>236</v>
          </cell>
          <cell r="Q67">
            <v>39.5</v>
          </cell>
          <cell r="R67">
            <v>28</v>
          </cell>
          <cell r="S67">
            <v>63</v>
          </cell>
        </row>
        <row r="68">
          <cell r="K68" t="str">
            <v>5.47,0</v>
          </cell>
          <cell r="L68">
            <v>9</v>
          </cell>
          <cell r="M68">
            <v>11.9</v>
          </cell>
          <cell r="N68">
            <v>7</v>
          </cell>
          <cell r="O68">
            <v>46</v>
          </cell>
          <cell r="P68">
            <v>238</v>
          </cell>
          <cell r="Q68">
            <v>40</v>
          </cell>
          <cell r="R68">
            <v>29</v>
          </cell>
          <cell r="S68">
            <v>64</v>
          </cell>
        </row>
        <row r="69">
          <cell r="K69" t="str">
            <v>5.51,0</v>
          </cell>
          <cell r="L69">
            <v>9.0500000000000007</v>
          </cell>
          <cell r="M69">
            <v>12</v>
          </cell>
          <cell r="N69">
            <v>6</v>
          </cell>
          <cell r="O69">
            <v>48</v>
          </cell>
          <cell r="P69">
            <v>240</v>
          </cell>
          <cell r="Q69">
            <v>40.5</v>
          </cell>
          <cell r="R69">
            <v>30</v>
          </cell>
          <cell r="S69">
            <v>65</v>
          </cell>
        </row>
        <row r="70">
          <cell r="K70" t="str">
            <v>5.55,0</v>
          </cell>
          <cell r="L70">
            <v>9.1</v>
          </cell>
          <cell r="M70">
            <v>12.1</v>
          </cell>
          <cell r="N70">
            <v>5</v>
          </cell>
          <cell r="O70">
            <v>51</v>
          </cell>
          <cell r="P70">
            <v>243</v>
          </cell>
          <cell r="Q70">
            <v>41</v>
          </cell>
          <cell r="R70">
            <v>31</v>
          </cell>
          <cell r="S70">
            <v>66</v>
          </cell>
        </row>
        <row r="71">
          <cell r="K71" t="str">
            <v>6.00,0</v>
          </cell>
          <cell r="L71">
            <v>9.1999999999999993</v>
          </cell>
          <cell r="M71">
            <v>12.3</v>
          </cell>
          <cell r="N71">
            <v>4</v>
          </cell>
          <cell r="O71">
            <v>54</v>
          </cell>
          <cell r="P71">
            <v>246</v>
          </cell>
          <cell r="Q71">
            <v>41.5</v>
          </cell>
          <cell r="R71">
            <v>32</v>
          </cell>
          <cell r="S71">
            <v>67</v>
          </cell>
        </row>
        <row r="72">
          <cell r="K72" t="str">
            <v>6.05,0</v>
          </cell>
          <cell r="L72">
            <v>9.3000000000000007</v>
          </cell>
          <cell r="M72">
            <v>12.5</v>
          </cell>
          <cell r="N72">
            <v>3</v>
          </cell>
          <cell r="O72">
            <v>57</v>
          </cell>
          <cell r="P72">
            <v>249</v>
          </cell>
          <cell r="Q72">
            <v>42</v>
          </cell>
          <cell r="R72">
            <v>33</v>
          </cell>
          <cell r="S72">
            <v>68</v>
          </cell>
        </row>
        <row r="73">
          <cell r="K73" t="str">
            <v>6.10,0</v>
          </cell>
          <cell r="L73">
            <v>9.4</v>
          </cell>
          <cell r="M73">
            <v>12.7</v>
          </cell>
          <cell r="N73">
            <v>2</v>
          </cell>
          <cell r="O73">
            <v>60</v>
          </cell>
          <cell r="P73">
            <v>252</v>
          </cell>
          <cell r="Q73">
            <v>42.5</v>
          </cell>
          <cell r="R73">
            <v>34</v>
          </cell>
          <cell r="S73">
            <v>69</v>
          </cell>
        </row>
        <row r="74">
          <cell r="K74" t="str">
            <v>6.15,0</v>
          </cell>
          <cell r="L74">
            <v>9.5</v>
          </cell>
          <cell r="M74">
            <v>12.9</v>
          </cell>
          <cell r="N74">
            <v>1</v>
          </cell>
          <cell r="O74">
            <v>63</v>
          </cell>
          <cell r="P74">
            <v>255</v>
          </cell>
          <cell r="Q74">
            <v>43</v>
          </cell>
          <cell r="R74">
            <v>35</v>
          </cell>
          <cell r="S74">
            <v>70</v>
          </cell>
        </row>
        <row r="75">
          <cell r="K75" t="str">
            <v>6.15,1</v>
          </cell>
          <cell r="L75">
            <v>9.51</v>
          </cell>
          <cell r="M75">
            <v>12.91</v>
          </cell>
          <cell r="N75">
            <v>0</v>
          </cell>
        </row>
      </sheetData>
      <sheetData sheetId="7" refreshError="1">
        <row r="3"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K4">
            <v>1</v>
          </cell>
          <cell r="L4">
            <v>0.1</v>
          </cell>
          <cell r="M4">
            <v>0.1</v>
          </cell>
          <cell r="N4">
            <v>70</v>
          </cell>
          <cell r="O4">
            <v>0</v>
          </cell>
          <cell r="P4">
            <v>0</v>
          </cell>
          <cell r="Q4">
            <v>0</v>
          </cell>
          <cell r="R4">
            <v>-40</v>
          </cell>
          <cell r="S4">
            <v>0</v>
          </cell>
        </row>
        <row r="5">
          <cell r="K5" t="str">
            <v>3.00,0</v>
          </cell>
          <cell r="L5">
            <v>6.5</v>
          </cell>
          <cell r="M5">
            <v>12.2</v>
          </cell>
          <cell r="N5">
            <v>70</v>
          </cell>
          <cell r="O5">
            <v>4</v>
          </cell>
          <cell r="P5">
            <v>132</v>
          </cell>
          <cell r="Q5">
            <v>5</v>
          </cell>
          <cell r="R5">
            <v>-3</v>
          </cell>
          <cell r="S5">
            <v>1</v>
          </cell>
        </row>
        <row r="6">
          <cell r="K6" t="str">
            <v>3.03,0</v>
          </cell>
          <cell r="L6">
            <v>6.6</v>
          </cell>
          <cell r="M6">
            <v>12.4</v>
          </cell>
          <cell r="N6">
            <v>69</v>
          </cell>
          <cell r="O6">
            <v>5</v>
          </cell>
          <cell r="P6">
            <v>135</v>
          </cell>
          <cell r="Q6">
            <v>6</v>
          </cell>
          <cell r="R6">
            <v>-2</v>
          </cell>
          <cell r="S6">
            <v>2</v>
          </cell>
        </row>
        <row r="7">
          <cell r="K7" t="str">
            <v>3.06,0</v>
          </cell>
          <cell r="L7">
            <v>6.7</v>
          </cell>
          <cell r="M7">
            <v>12.6</v>
          </cell>
          <cell r="N7">
            <v>68</v>
          </cell>
          <cell r="O7">
            <v>6</v>
          </cell>
          <cell r="P7">
            <v>138</v>
          </cell>
          <cell r="Q7">
            <v>7</v>
          </cell>
          <cell r="R7">
            <v>-1</v>
          </cell>
          <cell r="S7">
            <v>3</v>
          </cell>
        </row>
        <row r="8">
          <cell r="K8" t="str">
            <v>3.09,0</v>
          </cell>
          <cell r="L8">
            <v>6.75</v>
          </cell>
          <cell r="M8">
            <v>12.8</v>
          </cell>
          <cell r="N8">
            <v>67</v>
          </cell>
          <cell r="O8">
            <v>7</v>
          </cell>
          <cell r="P8">
            <v>141</v>
          </cell>
          <cell r="Q8">
            <v>8</v>
          </cell>
          <cell r="R8">
            <v>0</v>
          </cell>
          <cell r="S8">
            <v>4</v>
          </cell>
        </row>
        <row r="9">
          <cell r="K9" t="str">
            <v>3.12,0</v>
          </cell>
          <cell r="L9">
            <v>6.8</v>
          </cell>
          <cell r="M9">
            <v>13</v>
          </cell>
          <cell r="N9">
            <v>66</v>
          </cell>
          <cell r="O9">
            <v>8</v>
          </cell>
          <cell r="P9">
            <v>144</v>
          </cell>
          <cell r="Q9">
            <v>9</v>
          </cell>
          <cell r="R9">
            <v>1</v>
          </cell>
          <cell r="S9">
            <v>5</v>
          </cell>
        </row>
        <row r="10">
          <cell r="K10" t="str">
            <v>3.15,0</v>
          </cell>
          <cell r="L10">
            <v>6.85</v>
          </cell>
          <cell r="M10">
            <v>13.2</v>
          </cell>
          <cell r="N10">
            <v>65</v>
          </cell>
          <cell r="O10">
            <v>9</v>
          </cell>
          <cell r="P10">
            <v>147</v>
          </cell>
          <cell r="Q10">
            <v>10</v>
          </cell>
          <cell r="R10">
            <v>2</v>
          </cell>
          <cell r="S10">
            <v>6</v>
          </cell>
        </row>
        <row r="11">
          <cell r="K11" t="str">
            <v>3.17,0</v>
          </cell>
          <cell r="L11">
            <v>6.9</v>
          </cell>
          <cell r="M11">
            <v>13.4</v>
          </cell>
          <cell r="N11">
            <v>64</v>
          </cell>
          <cell r="O11">
            <v>10</v>
          </cell>
          <cell r="P11">
            <v>149</v>
          </cell>
          <cell r="Q11">
            <v>11</v>
          </cell>
          <cell r="R11">
            <v>3</v>
          </cell>
          <cell r="S11">
            <v>7</v>
          </cell>
        </row>
        <row r="12">
          <cell r="K12" t="str">
            <v>3.19,0</v>
          </cell>
          <cell r="L12">
            <v>6.95</v>
          </cell>
          <cell r="M12">
            <v>13.6</v>
          </cell>
          <cell r="N12">
            <v>63</v>
          </cell>
          <cell r="O12">
            <v>11</v>
          </cell>
          <cell r="P12">
            <v>151</v>
          </cell>
          <cell r="Q12">
            <v>12</v>
          </cell>
          <cell r="R12">
            <v>4</v>
          </cell>
          <cell r="S12">
            <v>8</v>
          </cell>
        </row>
        <row r="13">
          <cell r="K13" t="str">
            <v>3.21,0</v>
          </cell>
          <cell r="L13">
            <v>7</v>
          </cell>
          <cell r="M13">
            <v>13.8</v>
          </cell>
          <cell r="N13">
            <v>62</v>
          </cell>
          <cell r="O13">
            <v>12</v>
          </cell>
          <cell r="P13">
            <v>153</v>
          </cell>
          <cell r="Q13">
            <v>13</v>
          </cell>
          <cell r="R13">
            <v>4.5</v>
          </cell>
          <cell r="S13">
            <v>9</v>
          </cell>
        </row>
        <row r="14">
          <cell r="K14" t="str">
            <v>3.23,0</v>
          </cell>
          <cell r="L14">
            <v>7.05</v>
          </cell>
          <cell r="M14">
            <v>13.9</v>
          </cell>
          <cell r="N14">
            <v>61</v>
          </cell>
          <cell r="O14">
            <v>13</v>
          </cell>
          <cell r="P14">
            <v>155</v>
          </cell>
          <cell r="Q14">
            <v>14</v>
          </cell>
          <cell r="R14">
            <v>5</v>
          </cell>
          <cell r="S14">
            <v>10</v>
          </cell>
        </row>
        <row r="15">
          <cell r="K15" t="str">
            <v>3.25,0</v>
          </cell>
          <cell r="L15">
            <v>7.06</v>
          </cell>
          <cell r="M15">
            <v>14</v>
          </cell>
          <cell r="N15">
            <v>60</v>
          </cell>
          <cell r="O15">
            <v>13.5</v>
          </cell>
          <cell r="P15">
            <v>157</v>
          </cell>
          <cell r="Q15">
            <v>15</v>
          </cell>
          <cell r="R15">
            <v>5.5</v>
          </cell>
          <cell r="S15">
            <v>11</v>
          </cell>
        </row>
        <row r="16">
          <cell r="K16" t="str">
            <v>3.27,0</v>
          </cell>
          <cell r="L16">
            <v>7.1</v>
          </cell>
          <cell r="M16">
            <v>14.1</v>
          </cell>
          <cell r="N16">
            <v>59</v>
          </cell>
          <cell r="O16">
            <v>14</v>
          </cell>
          <cell r="P16">
            <v>159</v>
          </cell>
          <cell r="Q16">
            <v>16</v>
          </cell>
          <cell r="R16">
            <v>6</v>
          </cell>
          <cell r="S16">
            <v>12</v>
          </cell>
        </row>
        <row r="17">
          <cell r="K17" t="str">
            <v>3.29,0</v>
          </cell>
          <cell r="L17">
            <v>7.15</v>
          </cell>
          <cell r="M17">
            <v>14.2</v>
          </cell>
          <cell r="N17">
            <v>58</v>
          </cell>
          <cell r="O17">
            <v>14.5</v>
          </cell>
          <cell r="P17">
            <v>161</v>
          </cell>
          <cell r="Q17">
            <v>17</v>
          </cell>
          <cell r="R17">
            <v>6.5</v>
          </cell>
          <cell r="S17">
            <v>13</v>
          </cell>
        </row>
        <row r="18">
          <cell r="K18" t="str">
            <v>3.31,0</v>
          </cell>
          <cell r="L18">
            <v>7.16</v>
          </cell>
          <cell r="M18">
            <v>14.3</v>
          </cell>
          <cell r="N18">
            <v>57</v>
          </cell>
          <cell r="O18">
            <v>15</v>
          </cell>
          <cell r="P18">
            <v>163</v>
          </cell>
          <cell r="Q18">
            <v>18</v>
          </cell>
          <cell r="R18">
            <v>7</v>
          </cell>
          <cell r="S18">
            <v>14</v>
          </cell>
        </row>
        <row r="19">
          <cell r="K19" t="str">
            <v>3.33,0</v>
          </cell>
          <cell r="L19">
            <v>7.2</v>
          </cell>
          <cell r="M19">
            <v>14.4</v>
          </cell>
          <cell r="N19">
            <v>56</v>
          </cell>
          <cell r="O19">
            <v>15.5</v>
          </cell>
          <cell r="P19">
            <v>165</v>
          </cell>
          <cell r="Q19">
            <v>19</v>
          </cell>
          <cell r="R19">
            <v>7.5</v>
          </cell>
          <cell r="S19">
            <v>15</v>
          </cell>
        </row>
        <row r="20">
          <cell r="K20" t="str">
            <v>3.35,0</v>
          </cell>
          <cell r="L20">
            <v>7.25</v>
          </cell>
          <cell r="M20">
            <v>14.5</v>
          </cell>
          <cell r="N20">
            <v>55</v>
          </cell>
          <cell r="O20">
            <v>16</v>
          </cell>
          <cell r="P20">
            <v>167</v>
          </cell>
          <cell r="Q20">
            <v>20</v>
          </cell>
          <cell r="R20">
            <v>8</v>
          </cell>
          <cell r="S20">
            <v>16</v>
          </cell>
        </row>
        <row r="21">
          <cell r="K21" t="str">
            <v>3.37,0</v>
          </cell>
          <cell r="L21">
            <v>7.26</v>
          </cell>
          <cell r="M21">
            <v>14.6</v>
          </cell>
          <cell r="N21">
            <v>54</v>
          </cell>
          <cell r="O21">
            <v>16.5</v>
          </cell>
          <cell r="P21">
            <v>169</v>
          </cell>
          <cell r="Q21">
            <v>20.5</v>
          </cell>
          <cell r="R21">
            <v>8.5</v>
          </cell>
          <cell r="S21">
            <v>17</v>
          </cell>
        </row>
        <row r="22">
          <cell r="K22" t="str">
            <v>3.39,0</v>
          </cell>
          <cell r="L22">
            <v>7.3</v>
          </cell>
          <cell r="M22">
            <v>14.7</v>
          </cell>
          <cell r="N22">
            <v>53</v>
          </cell>
          <cell r="O22">
            <v>17</v>
          </cell>
          <cell r="P22">
            <v>171</v>
          </cell>
          <cell r="Q22">
            <v>21</v>
          </cell>
          <cell r="R22">
            <v>9</v>
          </cell>
          <cell r="S22">
            <v>18</v>
          </cell>
        </row>
        <row r="23">
          <cell r="K23" t="str">
            <v>3.41,0</v>
          </cell>
          <cell r="L23">
            <v>7.35</v>
          </cell>
          <cell r="M23">
            <v>14.8</v>
          </cell>
          <cell r="N23">
            <v>52</v>
          </cell>
          <cell r="O23">
            <v>17.5</v>
          </cell>
          <cell r="P23">
            <v>173</v>
          </cell>
          <cell r="Q23">
            <v>21.5</v>
          </cell>
          <cell r="R23">
            <v>9.5</v>
          </cell>
          <cell r="S23">
            <v>19</v>
          </cell>
        </row>
        <row r="24">
          <cell r="K24" t="str">
            <v>3.43,0</v>
          </cell>
          <cell r="L24">
            <v>7.36</v>
          </cell>
          <cell r="M24">
            <v>14.9</v>
          </cell>
          <cell r="N24">
            <v>51</v>
          </cell>
          <cell r="O24">
            <v>18</v>
          </cell>
          <cell r="P24">
            <v>175</v>
          </cell>
          <cell r="Q24">
            <v>22</v>
          </cell>
          <cell r="R24">
            <v>10</v>
          </cell>
          <cell r="S24">
            <v>20</v>
          </cell>
        </row>
        <row r="25">
          <cell r="K25" t="str">
            <v>3.45,0</v>
          </cell>
          <cell r="L25">
            <v>7.4</v>
          </cell>
          <cell r="M25">
            <v>15</v>
          </cell>
          <cell r="N25">
            <v>50</v>
          </cell>
          <cell r="O25">
            <v>18.5</v>
          </cell>
          <cell r="P25">
            <v>177</v>
          </cell>
          <cell r="Q25">
            <v>22.5</v>
          </cell>
          <cell r="R25">
            <v>10.5</v>
          </cell>
          <cell r="S25">
            <v>21</v>
          </cell>
        </row>
        <row r="26">
          <cell r="K26" t="str">
            <v>3.46,0</v>
          </cell>
          <cell r="L26">
            <v>7.45</v>
          </cell>
          <cell r="M26">
            <v>15.05</v>
          </cell>
          <cell r="N26">
            <v>49</v>
          </cell>
          <cell r="O26">
            <v>19</v>
          </cell>
          <cell r="P26">
            <v>179</v>
          </cell>
          <cell r="Q26">
            <v>23</v>
          </cell>
          <cell r="R26">
            <v>11</v>
          </cell>
          <cell r="S26">
            <v>22</v>
          </cell>
        </row>
        <row r="27">
          <cell r="K27" t="str">
            <v>3.47,0</v>
          </cell>
          <cell r="L27">
            <v>7.46</v>
          </cell>
          <cell r="M27">
            <v>15.1</v>
          </cell>
          <cell r="N27">
            <v>48</v>
          </cell>
          <cell r="O27">
            <v>19.5</v>
          </cell>
          <cell r="P27">
            <v>181</v>
          </cell>
          <cell r="Q27">
            <v>23.5</v>
          </cell>
          <cell r="R27">
            <v>11.5</v>
          </cell>
          <cell r="S27">
            <v>23</v>
          </cell>
        </row>
        <row r="28">
          <cell r="K28" t="str">
            <v>3.48,0</v>
          </cell>
          <cell r="L28">
            <v>7.47</v>
          </cell>
          <cell r="M28">
            <v>15.15</v>
          </cell>
          <cell r="N28">
            <v>47</v>
          </cell>
          <cell r="O28">
            <v>20</v>
          </cell>
          <cell r="P28">
            <v>183</v>
          </cell>
          <cell r="Q28">
            <v>24</v>
          </cell>
          <cell r="R28">
            <v>12</v>
          </cell>
          <cell r="S28">
            <v>24</v>
          </cell>
        </row>
        <row r="29">
          <cell r="K29" t="str">
            <v>3.49,0</v>
          </cell>
          <cell r="L29">
            <v>7.5</v>
          </cell>
          <cell r="M29">
            <v>15.2</v>
          </cell>
          <cell r="N29">
            <v>46</v>
          </cell>
          <cell r="O29">
            <v>20.5</v>
          </cell>
          <cell r="P29">
            <v>185</v>
          </cell>
          <cell r="Q29">
            <v>24.5</v>
          </cell>
          <cell r="R29">
            <v>12.5</v>
          </cell>
          <cell r="S29">
            <v>25</v>
          </cell>
        </row>
        <row r="30">
          <cell r="K30" t="str">
            <v>3.50,0</v>
          </cell>
          <cell r="L30">
            <v>7.55</v>
          </cell>
          <cell r="M30">
            <v>15.25</v>
          </cell>
          <cell r="N30">
            <v>45</v>
          </cell>
          <cell r="O30">
            <v>21</v>
          </cell>
          <cell r="P30">
            <v>187</v>
          </cell>
          <cell r="Q30">
            <v>25</v>
          </cell>
          <cell r="R30">
            <v>13</v>
          </cell>
          <cell r="S30">
            <v>26</v>
          </cell>
        </row>
        <row r="31">
          <cell r="K31" t="str">
            <v>3.52,0</v>
          </cell>
          <cell r="L31">
            <v>7.56</v>
          </cell>
          <cell r="M31">
            <v>15.3</v>
          </cell>
          <cell r="N31">
            <v>44</v>
          </cell>
          <cell r="O31">
            <v>21.5</v>
          </cell>
          <cell r="P31">
            <v>189</v>
          </cell>
          <cell r="Q31">
            <v>25.5</v>
          </cell>
          <cell r="R31">
            <v>13.5</v>
          </cell>
          <cell r="S31">
            <v>27</v>
          </cell>
        </row>
        <row r="32">
          <cell r="K32" t="str">
            <v>3.54,0</v>
          </cell>
          <cell r="L32">
            <v>7.57</v>
          </cell>
          <cell r="M32">
            <v>15.35</v>
          </cell>
          <cell r="N32">
            <v>43</v>
          </cell>
          <cell r="O32">
            <v>22</v>
          </cell>
          <cell r="P32">
            <v>191</v>
          </cell>
          <cell r="Q32">
            <v>26</v>
          </cell>
          <cell r="R32">
            <v>13.6</v>
          </cell>
          <cell r="S32">
            <v>28</v>
          </cell>
        </row>
        <row r="33">
          <cell r="K33" t="str">
            <v>3.56,0</v>
          </cell>
          <cell r="L33">
            <v>7.6</v>
          </cell>
          <cell r="M33">
            <v>15.4</v>
          </cell>
          <cell r="N33">
            <v>42</v>
          </cell>
          <cell r="O33">
            <v>22.5</v>
          </cell>
          <cell r="P33">
            <v>193</v>
          </cell>
          <cell r="Q33">
            <v>26.5</v>
          </cell>
          <cell r="R33">
            <v>14</v>
          </cell>
          <cell r="S33">
            <v>29</v>
          </cell>
        </row>
        <row r="34">
          <cell r="K34" t="str">
            <v>3.58,0</v>
          </cell>
          <cell r="L34">
            <v>7.65</v>
          </cell>
          <cell r="M34">
            <v>15.45</v>
          </cell>
          <cell r="N34">
            <v>41</v>
          </cell>
          <cell r="O34">
            <v>23</v>
          </cell>
          <cell r="P34">
            <v>195</v>
          </cell>
          <cell r="Q34">
            <v>27</v>
          </cell>
          <cell r="R34">
            <v>14.5</v>
          </cell>
          <cell r="S34">
            <v>30</v>
          </cell>
        </row>
        <row r="35">
          <cell r="K35" t="str">
            <v>4.00,0</v>
          </cell>
          <cell r="L35">
            <v>7.66</v>
          </cell>
          <cell r="M35">
            <v>15.5</v>
          </cell>
          <cell r="N35">
            <v>40</v>
          </cell>
          <cell r="O35">
            <v>23.5</v>
          </cell>
          <cell r="P35">
            <v>197</v>
          </cell>
          <cell r="Q35">
            <v>27.5</v>
          </cell>
          <cell r="R35">
            <v>14.6</v>
          </cell>
          <cell r="S35">
            <v>31</v>
          </cell>
        </row>
        <row r="36">
          <cell r="K36" t="str">
            <v>4.02,0</v>
          </cell>
          <cell r="L36">
            <v>7.67</v>
          </cell>
          <cell r="M36">
            <v>15.55</v>
          </cell>
          <cell r="N36">
            <v>39</v>
          </cell>
          <cell r="O36">
            <v>24</v>
          </cell>
          <cell r="P36">
            <v>199</v>
          </cell>
          <cell r="Q36">
            <v>28</v>
          </cell>
          <cell r="R36">
            <v>15</v>
          </cell>
          <cell r="S36">
            <v>32</v>
          </cell>
        </row>
        <row r="37">
          <cell r="K37" t="str">
            <v>4.04,0</v>
          </cell>
          <cell r="L37">
            <v>7.7</v>
          </cell>
          <cell r="M37">
            <v>15.6</v>
          </cell>
          <cell r="N37">
            <v>38</v>
          </cell>
          <cell r="O37">
            <v>24.5</v>
          </cell>
          <cell r="P37">
            <v>201</v>
          </cell>
          <cell r="Q37">
            <v>28.5</v>
          </cell>
          <cell r="R37">
            <v>15.5</v>
          </cell>
          <cell r="S37">
            <v>33</v>
          </cell>
        </row>
        <row r="38">
          <cell r="K38" t="str">
            <v>4.06,0</v>
          </cell>
          <cell r="L38">
            <v>7.75</v>
          </cell>
          <cell r="M38">
            <v>15.7</v>
          </cell>
          <cell r="N38">
            <v>37</v>
          </cell>
          <cell r="O38">
            <v>25</v>
          </cell>
          <cell r="P38">
            <v>203</v>
          </cell>
          <cell r="Q38">
            <v>28.6</v>
          </cell>
          <cell r="R38">
            <v>15.6</v>
          </cell>
          <cell r="S38">
            <v>34</v>
          </cell>
        </row>
        <row r="39">
          <cell r="K39" t="str">
            <v>4.08,0</v>
          </cell>
          <cell r="L39">
            <v>7.76</v>
          </cell>
          <cell r="M39">
            <v>15.8</v>
          </cell>
          <cell r="N39">
            <v>36</v>
          </cell>
          <cell r="O39">
            <v>25.5</v>
          </cell>
          <cell r="P39">
            <v>205</v>
          </cell>
          <cell r="Q39">
            <v>29</v>
          </cell>
          <cell r="R39">
            <v>16</v>
          </cell>
          <cell r="S39">
            <v>35</v>
          </cell>
        </row>
        <row r="40">
          <cell r="K40" t="str">
            <v>4.10,0</v>
          </cell>
          <cell r="L40">
            <v>7.77</v>
          </cell>
          <cell r="M40">
            <v>15.9</v>
          </cell>
          <cell r="N40">
            <v>35</v>
          </cell>
          <cell r="O40">
            <v>26</v>
          </cell>
          <cell r="P40">
            <v>206</v>
          </cell>
          <cell r="Q40">
            <v>29.5</v>
          </cell>
          <cell r="R40">
            <v>16.5</v>
          </cell>
          <cell r="S40">
            <v>36</v>
          </cell>
        </row>
        <row r="41">
          <cell r="K41" t="str">
            <v>4.12,0</v>
          </cell>
          <cell r="L41">
            <v>7.8</v>
          </cell>
          <cell r="M41">
            <v>16</v>
          </cell>
          <cell r="N41">
            <v>34</v>
          </cell>
          <cell r="O41">
            <v>26.5</v>
          </cell>
          <cell r="P41">
            <v>207</v>
          </cell>
          <cell r="Q41">
            <v>29.6</v>
          </cell>
          <cell r="R41">
            <v>16.600000000000001</v>
          </cell>
          <cell r="S41">
            <v>37</v>
          </cell>
        </row>
        <row r="42">
          <cell r="K42" t="str">
            <v>4.14,0</v>
          </cell>
          <cell r="L42">
            <v>7.85</v>
          </cell>
          <cell r="M42">
            <v>16.100000000000001</v>
          </cell>
          <cell r="N42">
            <v>33</v>
          </cell>
          <cell r="O42">
            <v>27</v>
          </cell>
          <cell r="P42">
            <v>208</v>
          </cell>
          <cell r="Q42">
            <v>30</v>
          </cell>
          <cell r="R42">
            <v>17</v>
          </cell>
          <cell r="S42">
            <v>38</v>
          </cell>
        </row>
        <row r="43">
          <cell r="K43" t="str">
            <v>4.16,0</v>
          </cell>
          <cell r="L43">
            <v>7.86</v>
          </cell>
          <cell r="M43">
            <v>16.2</v>
          </cell>
          <cell r="N43">
            <v>32</v>
          </cell>
          <cell r="O43">
            <v>27.5</v>
          </cell>
          <cell r="P43">
            <v>209</v>
          </cell>
          <cell r="Q43">
            <v>30.5</v>
          </cell>
          <cell r="R43">
            <v>17.5</v>
          </cell>
          <cell r="S43">
            <v>39</v>
          </cell>
        </row>
        <row r="44">
          <cell r="K44" t="str">
            <v>4.18,0</v>
          </cell>
          <cell r="L44">
            <v>7.9</v>
          </cell>
          <cell r="M44">
            <v>16.3</v>
          </cell>
          <cell r="N44">
            <v>31</v>
          </cell>
          <cell r="O44">
            <v>28</v>
          </cell>
          <cell r="P44">
            <v>210</v>
          </cell>
          <cell r="Q44">
            <v>30.6</v>
          </cell>
          <cell r="R44">
            <v>17.600000000000001</v>
          </cell>
          <cell r="S44">
            <v>40</v>
          </cell>
        </row>
        <row r="45">
          <cell r="K45" t="str">
            <v>4.20,0</v>
          </cell>
          <cell r="L45">
            <v>7.95</v>
          </cell>
          <cell r="M45">
            <v>16.399999999999999</v>
          </cell>
          <cell r="N45">
            <v>30</v>
          </cell>
          <cell r="O45">
            <v>28.5</v>
          </cell>
          <cell r="P45">
            <v>211</v>
          </cell>
          <cell r="Q45">
            <v>31</v>
          </cell>
          <cell r="R45">
            <v>18</v>
          </cell>
          <cell r="S45">
            <v>41</v>
          </cell>
        </row>
        <row r="46">
          <cell r="K46" t="str">
            <v>4.23,0</v>
          </cell>
          <cell r="L46">
            <v>7.96</v>
          </cell>
          <cell r="M46">
            <v>16.5</v>
          </cell>
          <cell r="N46">
            <v>29</v>
          </cell>
          <cell r="O46">
            <v>29</v>
          </cell>
          <cell r="P46">
            <v>212</v>
          </cell>
          <cell r="Q46">
            <v>31.5</v>
          </cell>
          <cell r="R46">
            <v>18.5</v>
          </cell>
          <cell r="S46">
            <v>42</v>
          </cell>
        </row>
        <row r="47">
          <cell r="K47" t="str">
            <v>4.26,0</v>
          </cell>
          <cell r="L47">
            <v>8</v>
          </cell>
          <cell r="M47">
            <v>16.600000000000001</v>
          </cell>
          <cell r="N47">
            <v>28</v>
          </cell>
          <cell r="O47">
            <v>29.5</v>
          </cell>
          <cell r="P47">
            <v>213</v>
          </cell>
          <cell r="Q47">
            <v>31.6</v>
          </cell>
          <cell r="R47">
            <v>18.600000000000001</v>
          </cell>
          <cell r="S47">
            <v>43</v>
          </cell>
        </row>
        <row r="48">
          <cell r="K48" t="str">
            <v>4.29,0</v>
          </cell>
          <cell r="L48">
            <v>8.0500000000000007</v>
          </cell>
          <cell r="M48">
            <v>16.7</v>
          </cell>
          <cell r="N48">
            <v>27</v>
          </cell>
          <cell r="O48">
            <v>30</v>
          </cell>
          <cell r="P48">
            <v>214</v>
          </cell>
          <cell r="Q48">
            <v>32</v>
          </cell>
          <cell r="R48">
            <v>19</v>
          </cell>
          <cell r="S48">
            <v>44</v>
          </cell>
        </row>
        <row r="49">
          <cell r="K49" t="str">
            <v>4.32,0</v>
          </cell>
          <cell r="L49">
            <v>8.06</v>
          </cell>
          <cell r="M49">
            <v>16.8</v>
          </cell>
          <cell r="N49">
            <v>26</v>
          </cell>
          <cell r="O49">
            <v>30.5</v>
          </cell>
          <cell r="P49">
            <v>215</v>
          </cell>
          <cell r="Q49">
            <v>32.5</v>
          </cell>
          <cell r="R49">
            <v>19.5</v>
          </cell>
          <cell r="S49">
            <v>45</v>
          </cell>
        </row>
        <row r="50">
          <cell r="K50" t="str">
            <v>4.35,0</v>
          </cell>
          <cell r="L50">
            <v>8.1</v>
          </cell>
          <cell r="M50">
            <v>16.899999999999999</v>
          </cell>
          <cell r="N50">
            <v>25</v>
          </cell>
          <cell r="O50">
            <v>30.6</v>
          </cell>
          <cell r="P50">
            <v>216</v>
          </cell>
          <cell r="Q50">
            <v>32.6</v>
          </cell>
          <cell r="R50">
            <v>19.600000000000001</v>
          </cell>
          <cell r="S50">
            <v>46</v>
          </cell>
        </row>
        <row r="51">
          <cell r="K51" t="str">
            <v>4.38,0</v>
          </cell>
          <cell r="L51">
            <v>8.15</v>
          </cell>
          <cell r="M51">
            <v>17</v>
          </cell>
          <cell r="N51">
            <v>24</v>
          </cell>
          <cell r="O51">
            <v>31</v>
          </cell>
          <cell r="P51">
            <v>217</v>
          </cell>
          <cell r="Q51">
            <v>33</v>
          </cell>
          <cell r="R51">
            <v>20</v>
          </cell>
          <cell r="S51">
            <v>47</v>
          </cell>
        </row>
        <row r="52">
          <cell r="K52" t="str">
            <v>4.41,0</v>
          </cell>
          <cell r="L52">
            <v>8.16</v>
          </cell>
          <cell r="M52">
            <v>17.100000000000001</v>
          </cell>
          <cell r="N52">
            <v>23</v>
          </cell>
          <cell r="O52">
            <v>31.5</v>
          </cell>
          <cell r="P52">
            <v>218</v>
          </cell>
          <cell r="Q52">
            <v>33.5</v>
          </cell>
          <cell r="R52">
            <v>20.5</v>
          </cell>
          <cell r="S52">
            <v>48</v>
          </cell>
        </row>
        <row r="53">
          <cell r="K53" t="str">
            <v>4.44,0</v>
          </cell>
          <cell r="L53">
            <v>8.1999999999999993</v>
          </cell>
          <cell r="M53">
            <v>17.2</v>
          </cell>
          <cell r="N53">
            <v>22</v>
          </cell>
          <cell r="O53">
            <v>31.6</v>
          </cell>
          <cell r="P53">
            <v>219</v>
          </cell>
          <cell r="Q53">
            <v>33.6</v>
          </cell>
          <cell r="R53">
            <v>20.6</v>
          </cell>
          <cell r="S53">
            <v>49</v>
          </cell>
        </row>
        <row r="54">
          <cell r="K54" t="str">
            <v>4.47,0</v>
          </cell>
          <cell r="L54">
            <v>8.25</v>
          </cell>
          <cell r="M54">
            <v>17.3</v>
          </cell>
          <cell r="N54">
            <v>21</v>
          </cell>
          <cell r="O54">
            <v>32</v>
          </cell>
          <cell r="P54">
            <v>220</v>
          </cell>
          <cell r="Q54">
            <v>34</v>
          </cell>
          <cell r="R54">
            <v>21</v>
          </cell>
          <cell r="S54">
            <v>50</v>
          </cell>
        </row>
        <row r="55">
          <cell r="K55" t="str">
            <v>4.50,0</v>
          </cell>
          <cell r="L55">
            <v>8.3000000000000007</v>
          </cell>
          <cell r="M55">
            <v>17.399999999999999</v>
          </cell>
          <cell r="N55">
            <v>20</v>
          </cell>
          <cell r="O55">
            <v>32.5</v>
          </cell>
          <cell r="P55">
            <v>221</v>
          </cell>
          <cell r="Q55">
            <v>34.5</v>
          </cell>
          <cell r="R55">
            <v>21.5</v>
          </cell>
          <cell r="S55">
            <v>51</v>
          </cell>
        </row>
        <row r="56">
          <cell r="K56" t="str">
            <v>4.53,0</v>
          </cell>
          <cell r="L56">
            <v>8.35</v>
          </cell>
          <cell r="M56">
            <v>17.5</v>
          </cell>
          <cell r="N56">
            <v>19</v>
          </cell>
          <cell r="O56">
            <v>33</v>
          </cell>
          <cell r="P56">
            <v>222</v>
          </cell>
          <cell r="Q56">
            <v>34.6</v>
          </cell>
          <cell r="R56">
            <v>22</v>
          </cell>
          <cell r="S56">
            <v>52</v>
          </cell>
        </row>
        <row r="57">
          <cell r="K57" t="str">
            <v>4.56,0</v>
          </cell>
          <cell r="L57">
            <v>8.4</v>
          </cell>
          <cell r="M57">
            <v>17.7</v>
          </cell>
          <cell r="N57">
            <v>18</v>
          </cell>
          <cell r="O57">
            <v>33.5</v>
          </cell>
          <cell r="P57">
            <v>224</v>
          </cell>
          <cell r="Q57">
            <v>35</v>
          </cell>
          <cell r="R57">
            <v>22.5</v>
          </cell>
          <cell r="S57">
            <v>53</v>
          </cell>
        </row>
        <row r="58">
          <cell r="K58" t="str">
            <v>4.59,0</v>
          </cell>
          <cell r="L58">
            <v>8.4499999999999993</v>
          </cell>
          <cell r="M58">
            <v>17.899999999999999</v>
          </cell>
          <cell r="N58">
            <v>17</v>
          </cell>
          <cell r="O58">
            <v>34</v>
          </cell>
          <cell r="P58">
            <v>226</v>
          </cell>
          <cell r="Q58">
            <v>35.5</v>
          </cell>
          <cell r="R58">
            <v>23</v>
          </cell>
          <cell r="S58">
            <v>54</v>
          </cell>
        </row>
        <row r="59">
          <cell r="K59" t="str">
            <v>5.02,0</v>
          </cell>
          <cell r="L59">
            <v>8.5</v>
          </cell>
          <cell r="M59">
            <v>18.100000000000001</v>
          </cell>
          <cell r="N59">
            <v>16</v>
          </cell>
          <cell r="O59">
            <v>35</v>
          </cell>
          <cell r="P59">
            <v>228</v>
          </cell>
          <cell r="Q59">
            <v>35.6</v>
          </cell>
          <cell r="R59">
            <v>23.5</v>
          </cell>
          <cell r="S59">
            <v>55</v>
          </cell>
        </row>
        <row r="60">
          <cell r="K60" t="str">
            <v>5.05,0</v>
          </cell>
          <cell r="L60">
            <v>8.5500000000000007</v>
          </cell>
          <cell r="M60">
            <v>18.3</v>
          </cell>
          <cell r="N60">
            <v>15</v>
          </cell>
          <cell r="O60">
            <v>36</v>
          </cell>
          <cell r="P60">
            <v>230</v>
          </cell>
          <cell r="Q60">
            <v>36</v>
          </cell>
          <cell r="R60">
            <v>24</v>
          </cell>
          <cell r="S60">
            <v>56</v>
          </cell>
        </row>
        <row r="61">
          <cell r="K61" t="str">
            <v>5.09,0</v>
          </cell>
          <cell r="L61">
            <v>8.6</v>
          </cell>
          <cell r="M61">
            <v>18.5</v>
          </cell>
          <cell r="N61">
            <v>14</v>
          </cell>
          <cell r="O61">
            <v>37</v>
          </cell>
          <cell r="P61">
            <v>232</v>
          </cell>
          <cell r="Q61">
            <v>36.5</v>
          </cell>
          <cell r="R61">
            <v>24.5</v>
          </cell>
          <cell r="S61">
            <v>57</v>
          </cell>
        </row>
        <row r="62">
          <cell r="K62" t="str">
            <v>5.13,0</v>
          </cell>
          <cell r="L62">
            <v>8.65</v>
          </cell>
          <cell r="M62">
            <v>18.7</v>
          </cell>
          <cell r="N62">
            <v>13</v>
          </cell>
          <cell r="O62">
            <v>38</v>
          </cell>
          <cell r="P62">
            <v>234</v>
          </cell>
          <cell r="Q62">
            <v>37</v>
          </cell>
          <cell r="R62">
            <v>25</v>
          </cell>
          <cell r="S62">
            <v>58</v>
          </cell>
        </row>
        <row r="63">
          <cell r="K63" t="str">
            <v>5.17,0</v>
          </cell>
          <cell r="L63">
            <v>8.6999999999999993</v>
          </cell>
          <cell r="M63">
            <v>18.899999999999999</v>
          </cell>
          <cell r="N63">
            <v>12</v>
          </cell>
          <cell r="O63">
            <v>39</v>
          </cell>
          <cell r="P63">
            <v>236</v>
          </cell>
          <cell r="Q63">
            <v>37.5</v>
          </cell>
          <cell r="R63">
            <v>25.5</v>
          </cell>
          <cell r="S63">
            <v>59</v>
          </cell>
        </row>
        <row r="64">
          <cell r="K64" t="str">
            <v>5.21,0</v>
          </cell>
          <cell r="L64">
            <v>8.75</v>
          </cell>
          <cell r="M64">
            <v>19.100000000000001</v>
          </cell>
          <cell r="N64">
            <v>11</v>
          </cell>
          <cell r="O64">
            <v>40</v>
          </cell>
          <cell r="P64">
            <v>238</v>
          </cell>
          <cell r="Q64">
            <v>38</v>
          </cell>
          <cell r="R64">
            <v>26</v>
          </cell>
          <cell r="S64">
            <v>60</v>
          </cell>
        </row>
        <row r="65">
          <cell r="K65" t="str">
            <v>5.25,0</v>
          </cell>
          <cell r="L65">
            <v>8.8000000000000007</v>
          </cell>
          <cell r="M65">
            <v>19.3</v>
          </cell>
          <cell r="N65">
            <v>10</v>
          </cell>
          <cell r="O65">
            <v>42</v>
          </cell>
          <cell r="P65">
            <v>240</v>
          </cell>
          <cell r="Q65">
            <v>38.5</v>
          </cell>
          <cell r="R65">
            <v>26.5</v>
          </cell>
          <cell r="S65">
            <v>61</v>
          </cell>
        </row>
        <row r="66">
          <cell r="K66" t="str">
            <v>5.29,0</v>
          </cell>
          <cell r="L66">
            <v>8.85</v>
          </cell>
          <cell r="M66">
            <v>19.600000000000001</v>
          </cell>
          <cell r="N66">
            <v>9</v>
          </cell>
          <cell r="O66">
            <v>44</v>
          </cell>
          <cell r="P66">
            <v>242</v>
          </cell>
          <cell r="Q66">
            <v>39</v>
          </cell>
          <cell r="R66">
            <v>27</v>
          </cell>
          <cell r="S66">
            <v>62</v>
          </cell>
        </row>
        <row r="67">
          <cell r="K67" t="str">
            <v>5.33,0</v>
          </cell>
          <cell r="L67">
            <v>8.9</v>
          </cell>
          <cell r="M67">
            <v>19.899999999999999</v>
          </cell>
          <cell r="N67">
            <v>8</v>
          </cell>
          <cell r="O67">
            <v>46</v>
          </cell>
          <cell r="P67">
            <v>244</v>
          </cell>
          <cell r="Q67">
            <v>39.5</v>
          </cell>
          <cell r="R67">
            <v>28</v>
          </cell>
          <cell r="S67">
            <v>63</v>
          </cell>
        </row>
        <row r="68">
          <cell r="K68" t="str">
            <v>5.37,0</v>
          </cell>
          <cell r="L68">
            <v>8.9499999999999993</v>
          </cell>
          <cell r="M68">
            <v>20.2</v>
          </cell>
          <cell r="N68">
            <v>7</v>
          </cell>
          <cell r="O68">
            <v>48</v>
          </cell>
          <cell r="P68">
            <v>246</v>
          </cell>
          <cell r="Q68">
            <v>40</v>
          </cell>
          <cell r="R68">
            <v>29</v>
          </cell>
          <cell r="S68">
            <v>64</v>
          </cell>
        </row>
        <row r="69">
          <cell r="K69" t="str">
            <v>5.41,0</v>
          </cell>
          <cell r="L69">
            <v>9</v>
          </cell>
          <cell r="M69">
            <v>20.5</v>
          </cell>
          <cell r="N69">
            <v>6</v>
          </cell>
          <cell r="O69">
            <v>50</v>
          </cell>
          <cell r="P69">
            <v>248</v>
          </cell>
          <cell r="Q69">
            <v>40.5</v>
          </cell>
          <cell r="R69">
            <v>30</v>
          </cell>
          <cell r="S69">
            <v>65</v>
          </cell>
        </row>
        <row r="70">
          <cell r="K70" t="str">
            <v>5.45,0</v>
          </cell>
          <cell r="L70">
            <v>9.0500000000000007</v>
          </cell>
          <cell r="M70">
            <v>20.8</v>
          </cell>
          <cell r="N70">
            <v>5</v>
          </cell>
          <cell r="O70">
            <v>53</v>
          </cell>
          <cell r="P70">
            <v>250</v>
          </cell>
          <cell r="Q70">
            <v>41</v>
          </cell>
          <cell r="R70">
            <v>31</v>
          </cell>
          <cell r="S70">
            <v>66</v>
          </cell>
        </row>
        <row r="71">
          <cell r="K71" t="str">
            <v>5.50,0</v>
          </cell>
          <cell r="L71">
            <v>9.1</v>
          </cell>
          <cell r="M71">
            <v>21.1</v>
          </cell>
          <cell r="N71">
            <v>4</v>
          </cell>
          <cell r="O71">
            <v>56</v>
          </cell>
          <cell r="P71">
            <v>252</v>
          </cell>
          <cell r="Q71">
            <v>41.5</v>
          </cell>
          <cell r="R71">
            <v>32</v>
          </cell>
          <cell r="S71">
            <v>67</v>
          </cell>
        </row>
        <row r="72">
          <cell r="K72" t="str">
            <v>5.55,0</v>
          </cell>
          <cell r="L72">
            <v>9.15</v>
          </cell>
          <cell r="M72">
            <v>21.4</v>
          </cell>
          <cell r="N72">
            <v>3</v>
          </cell>
          <cell r="O72">
            <v>59</v>
          </cell>
          <cell r="P72">
            <v>254</v>
          </cell>
          <cell r="Q72">
            <v>42</v>
          </cell>
          <cell r="R72">
            <v>33</v>
          </cell>
          <cell r="S72">
            <v>68</v>
          </cell>
        </row>
        <row r="73">
          <cell r="K73" t="str">
            <v>6.00,0</v>
          </cell>
          <cell r="L73">
            <v>9.1999999999999993</v>
          </cell>
          <cell r="M73">
            <v>21.7</v>
          </cell>
          <cell r="N73">
            <v>2</v>
          </cell>
          <cell r="O73">
            <v>62</v>
          </cell>
          <cell r="P73">
            <v>256</v>
          </cell>
          <cell r="Q73">
            <v>42.5</v>
          </cell>
          <cell r="R73">
            <v>34</v>
          </cell>
          <cell r="S73">
            <v>69</v>
          </cell>
        </row>
        <row r="74">
          <cell r="K74" t="str">
            <v>6.05,0</v>
          </cell>
          <cell r="L74">
            <v>9.3000000000000007</v>
          </cell>
          <cell r="M74">
            <v>22</v>
          </cell>
          <cell r="N74">
            <v>1</v>
          </cell>
          <cell r="O74">
            <v>65</v>
          </cell>
          <cell r="P74">
            <v>258</v>
          </cell>
          <cell r="Q74">
            <v>43</v>
          </cell>
          <cell r="R74">
            <v>35</v>
          </cell>
          <cell r="S74">
            <v>70</v>
          </cell>
        </row>
        <row r="75">
          <cell r="K75" t="str">
            <v>6.05,1</v>
          </cell>
          <cell r="L75">
            <v>9.31</v>
          </cell>
          <cell r="M75">
            <v>22.01</v>
          </cell>
          <cell r="N75">
            <v>0</v>
          </cell>
        </row>
      </sheetData>
      <sheetData sheetId="8" refreshError="1">
        <row r="3"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K4">
            <v>1</v>
          </cell>
          <cell r="L4">
            <v>0.1</v>
          </cell>
          <cell r="M4">
            <v>0.1</v>
          </cell>
          <cell r="N4">
            <v>70</v>
          </cell>
          <cell r="O4">
            <v>0</v>
          </cell>
          <cell r="P4">
            <v>0</v>
          </cell>
          <cell r="Q4">
            <v>0</v>
          </cell>
          <cell r="R4">
            <v>-40</v>
          </cell>
          <cell r="S4">
            <v>0</v>
          </cell>
        </row>
        <row r="5">
          <cell r="K5" t="str">
            <v>3.00,0</v>
          </cell>
          <cell r="L5">
            <v>6.5</v>
          </cell>
          <cell r="M5">
            <v>12.2</v>
          </cell>
          <cell r="N5">
            <v>70</v>
          </cell>
          <cell r="O5">
            <v>4</v>
          </cell>
          <cell r="P5">
            <v>132</v>
          </cell>
          <cell r="Q5">
            <v>5</v>
          </cell>
          <cell r="R5">
            <v>-3</v>
          </cell>
          <cell r="S5">
            <v>1</v>
          </cell>
        </row>
        <row r="6">
          <cell r="K6" t="str">
            <v>3.03,0</v>
          </cell>
          <cell r="L6">
            <v>6.6</v>
          </cell>
          <cell r="M6">
            <v>12.4</v>
          </cell>
          <cell r="N6">
            <v>69</v>
          </cell>
          <cell r="O6">
            <v>5</v>
          </cell>
          <cell r="P6">
            <v>135</v>
          </cell>
          <cell r="Q6">
            <v>6</v>
          </cell>
          <cell r="R6">
            <v>-2</v>
          </cell>
          <cell r="S6">
            <v>2</v>
          </cell>
        </row>
        <row r="7">
          <cell r="K7" t="str">
            <v>3.06,0</v>
          </cell>
          <cell r="L7">
            <v>6.7</v>
          </cell>
          <cell r="M7">
            <v>12.6</v>
          </cell>
          <cell r="N7">
            <v>68</v>
          </cell>
          <cell r="O7">
            <v>6</v>
          </cell>
          <cell r="P7">
            <v>138</v>
          </cell>
          <cell r="Q7">
            <v>7</v>
          </cell>
          <cell r="R7">
            <v>-1</v>
          </cell>
          <cell r="S7">
            <v>3</v>
          </cell>
        </row>
        <row r="8">
          <cell r="K8" t="str">
            <v>3.09,0</v>
          </cell>
          <cell r="L8">
            <v>6.75</v>
          </cell>
          <cell r="M8">
            <v>12.8</v>
          </cell>
          <cell r="N8">
            <v>67</v>
          </cell>
          <cell r="O8">
            <v>7</v>
          </cell>
          <cell r="P8">
            <v>141</v>
          </cell>
          <cell r="Q8">
            <v>8</v>
          </cell>
          <cell r="R8">
            <v>0</v>
          </cell>
          <cell r="S8">
            <v>4</v>
          </cell>
        </row>
        <row r="9">
          <cell r="K9" t="str">
            <v>3.12,0</v>
          </cell>
          <cell r="L9">
            <v>6.8</v>
          </cell>
          <cell r="M9">
            <v>13</v>
          </cell>
          <cell r="N9">
            <v>66</v>
          </cell>
          <cell r="O9">
            <v>8</v>
          </cell>
          <cell r="P9">
            <v>144</v>
          </cell>
          <cell r="Q9">
            <v>9</v>
          </cell>
          <cell r="R9">
            <v>1</v>
          </cell>
          <cell r="S9">
            <v>5</v>
          </cell>
        </row>
        <row r="10">
          <cell r="K10" t="str">
            <v>3.15,0</v>
          </cell>
          <cell r="L10">
            <v>6.85</v>
          </cell>
          <cell r="M10">
            <v>13.2</v>
          </cell>
          <cell r="N10">
            <v>65</v>
          </cell>
          <cell r="O10">
            <v>9</v>
          </cell>
          <cell r="P10">
            <v>147</v>
          </cell>
          <cell r="Q10">
            <v>10</v>
          </cell>
          <cell r="R10">
            <v>2</v>
          </cell>
          <cell r="S10">
            <v>6</v>
          </cell>
        </row>
        <row r="11">
          <cell r="K11" t="str">
            <v>3.17,0</v>
          </cell>
          <cell r="L11">
            <v>6.9</v>
          </cell>
          <cell r="M11">
            <v>13.4</v>
          </cell>
          <cell r="N11">
            <v>64</v>
          </cell>
          <cell r="O11">
            <v>10</v>
          </cell>
          <cell r="P11">
            <v>149</v>
          </cell>
          <cell r="Q11">
            <v>11</v>
          </cell>
          <cell r="R11">
            <v>3</v>
          </cell>
          <cell r="S11">
            <v>7</v>
          </cell>
        </row>
        <row r="12">
          <cell r="K12" t="str">
            <v>3.19,0</v>
          </cell>
          <cell r="L12">
            <v>6.95</v>
          </cell>
          <cell r="M12">
            <v>13.6</v>
          </cell>
          <cell r="N12">
            <v>63</v>
          </cell>
          <cell r="O12">
            <v>11</v>
          </cell>
          <cell r="P12">
            <v>151</v>
          </cell>
          <cell r="Q12">
            <v>12</v>
          </cell>
          <cell r="R12">
            <v>4</v>
          </cell>
          <cell r="S12">
            <v>8</v>
          </cell>
        </row>
        <row r="13">
          <cell r="K13" t="str">
            <v>3.21,0</v>
          </cell>
          <cell r="L13">
            <v>7</v>
          </cell>
          <cell r="M13">
            <v>13.8</v>
          </cell>
          <cell r="N13">
            <v>62</v>
          </cell>
          <cell r="O13">
            <v>12</v>
          </cell>
          <cell r="P13">
            <v>153</v>
          </cell>
          <cell r="Q13">
            <v>13</v>
          </cell>
          <cell r="R13">
            <v>4.5</v>
          </cell>
          <cell r="S13">
            <v>9</v>
          </cell>
        </row>
        <row r="14">
          <cell r="K14" t="str">
            <v>3.23,0</v>
          </cell>
          <cell r="L14">
            <v>7.04</v>
          </cell>
          <cell r="M14">
            <v>13.9</v>
          </cell>
          <cell r="N14">
            <v>61</v>
          </cell>
          <cell r="O14">
            <v>13</v>
          </cell>
          <cell r="P14">
            <v>155</v>
          </cell>
          <cell r="Q14">
            <v>14</v>
          </cell>
          <cell r="R14">
            <v>5</v>
          </cell>
          <cell r="S14">
            <v>10</v>
          </cell>
        </row>
        <row r="15">
          <cell r="K15" t="str">
            <v>3.25,0</v>
          </cell>
          <cell r="L15">
            <v>7.08</v>
          </cell>
          <cell r="M15">
            <v>14</v>
          </cell>
          <cell r="N15">
            <v>60</v>
          </cell>
          <cell r="O15">
            <v>13.5</v>
          </cell>
          <cell r="P15">
            <v>157</v>
          </cell>
          <cell r="Q15">
            <v>15</v>
          </cell>
          <cell r="R15">
            <v>5.5</v>
          </cell>
          <cell r="S15">
            <v>11</v>
          </cell>
        </row>
        <row r="16">
          <cell r="K16" t="str">
            <v>3.27,0</v>
          </cell>
          <cell r="L16">
            <v>7.1</v>
          </cell>
          <cell r="M16">
            <v>14.1</v>
          </cell>
          <cell r="N16">
            <v>59</v>
          </cell>
          <cell r="O16">
            <v>14</v>
          </cell>
          <cell r="P16">
            <v>159</v>
          </cell>
          <cell r="Q16">
            <v>16</v>
          </cell>
          <cell r="R16">
            <v>6</v>
          </cell>
          <cell r="S16">
            <v>12</v>
          </cell>
        </row>
        <row r="17">
          <cell r="K17" t="str">
            <v>3.29,0</v>
          </cell>
          <cell r="L17">
            <v>7.14</v>
          </cell>
          <cell r="M17">
            <v>14.2</v>
          </cell>
          <cell r="N17">
            <v>58</v>
          </cell>
          <cell r="O17">
            <v>14.5</v>
          </cell>
          <cell r="P17">
            <v>161</v>
          </cell>
          <cell r="Q17">
            <v>17</v>
          </cell>
          <cell r="R17">
            <v>6.5</v>
          </cell>
          <cell r="S17">
            <v>13</v>
          </cell>
        </row>
        <row r="18">
          <cell r="K18" t="str">
            <v>3.31,0</v>
          </cell>
          <cell r="L18">
            <v>7.18</v>
          </cell>
          <cell r="M18">
            <v>14.3</v>
          </cell>
          <cell r="N18">
            <v>57</v>
          </cell>
          <cell r="O18">
            <v>15</v>
          </cell>
          <cell r="P18">
            <v>163</v>
          </cell>
          <cell r="Q18">
            <v>18</v>
          </cell>
          <cell r="R18">
            <v>7</v>
          </cell>
          <cell r="S18">
            <v>14</v>
          </cell>
        </row>
        <row r="19">
          <cell r="K19" t="str">
            <v>3.33,0</v>
          </cell>
          <cell r="L19">
            <v>7.2</v>
          </cell>
          <cell r="M19">
            <v>14.4</v>
          </cell>
          <cell r="N19">
            <v>56</v>
          </cell>
          <cell r="O19">
            <v>15.5</v>
          </cell>
          <cell r="P19">
            <v>165</v>
          </cell>
          <cell r="Q19">
            <v>19</v>
          </cell>
          <cell r="R19">
            <v>7.5</v>
          </cell>
          <cell r="S19">
            <v>15</v>
          </cell>
        </row>
        <row r="20">
          <cell r="K20" t="str">
            <v>3.35,0</v>
          </cell>
          <cell r="L20">
            <v>7.24</v>
          </cell>
          <cell r="M20">
            <v>14.5</v>
          </cell>
          <cell r="N20">
            <v>55</v>
          </cell>
          <cell r="O20">
            <v>16</v>
          </cell>
          <cell r="P20">
            <v>167</v>
          </cell>
          <cell r="Q20">
            <v>20</v>
          </cell>
          <cell r="R20">
            <v>8</v>
          </cell>
          <cell r="S20">
            <v>16</v>
          </cell>
        </row>
        <row r="21">
          <cell r="K21" t="str">
            <v>3.37,0</v>
          </cell>
          <cell r="L21">
            <v>7.28</v>
          </cell>
          <cell r="M21">
            <v>14.6</v>
          </cell>
          <cell r="N21">
            <v>54</v>
          </cell>
          <cell r="O21">
            <v>16.5</v>
          </cell>
          <cell r="P21">
            <v>169</v>
          </cell>
          <cell r="Q21">
            <v>20.5</v>
          </cell>
          <cell r="R21">
            <v>8.5</v>
          </cell>
          <cell r="S21">
            <v>17</v>
          </cell>
        </row>
        <row r="22">
          <cell r="K22" t="str">
            <v>3.39,0</v>
          </cell>
          <cell r="L22">
            <v>7.3</v>
          </cell>
          <cell r="M22">
            <v>14.7</v>
          </cell>
          <cell r="N22">
            <v>53</v>
          </cell>
          <cell r="O22">
            <v>17</v>
          </cell>
          <cell r="P22">
            <v>171</v>
          </cell>
          <cell r="Q22">
            <v>21</v>
          </cell>
          <cell r="R22">
            <v>9</v>
          </cell>
          <cell r="S22">
            <v>18</v>
          </cell>
        </row>
        <row r="23">
          <cell r="K23" t="str">
            <v>3.41,0</v>
          </cell>
          <cell r="L23">
            <v>7.34</v>
          </cell>
          <cell r="M23">
            <v>14.8</v>
          </cell>
          <cell r="N23">
            <v>52</v>
          </cell>
          <cell r="O23">
            <v>17.5</v>
          </cell>
          <cell r="P23">
            <v>173</v>
          </cell>
          <cell r="Q23">
            <v>21.5</v>
          </cell>
          <cell r="R23">
            <v>9.5</v>
          </cell>
          <cell r="S23">
            <v>19</v>
          </cell>
        </row>
        <row r="24">
          <cell r="K24" t="str">
            <v>3.43,0</v>
          </cell>
          <cell r="L24">
            <v>7.38</v>
          </cell>
          <cell r="M24">
            <v>14.9</v>
          </cell>
          <cell r="N24">
            <v>51</v>
          </cell>
          <cell r="O24">
            <v>18</v>
          </cell>
          <cell r="P24">
            <v>175</v>
          </cell>
          <cell r="Q24">
            <v>22</v>
          </cell>
          <cell r="R24">
            <v>10</v>
          </cell>
          <cell r="S24">
            <v>20</v>
          </cell>
        </row>
        <row r="25">
          <cell r="K25" t="str">
            <v>3.45,0</v>
          </cell>
          <cell r="L25">
            <v>7.4</v>
          </cell>
          <cell r="M25">
            <v>15</v>
          </cell>
          <cell r="N25">
            <v>50</v>
          </cell>
          <cell r="O25">
            <v>18.5</v>
          </cell>
          <cell r="P25">
            <v>177</v>
          </cell>
          <cell r="Q25">
            <v>22.5</v>
          </cell>
          <cell r="R25">
            <v>10.5</v>
          </cell>
          <cell r="S25">
            <v>21</v>
          </cell>
        </row>
        <row r="26">
          <cell r="K26" t="str">
            <v>3.46,0</v>
          </cell>
          <cell r="L26">
            <v>7.44</v>
          </cell>
          <cell r="M26">
            <v>15.05</v>
          </cell>
          <cell r="N26">
            <v>49</v>
          </cell>
          <cell r="O26">
            <v>19</v>
          </cell>
          <cell r="P26">
            <v>179</v>
          </cell>
          <cell r="Q26">
            <v>23</v>
          </cell>
          <cell r="R26">
            <v>11</v>
          </cell>
          <cell r="S26">
            <v>22</v>
          </cell>
        </row>
        <row r="27">
          <cell r="K27" t="str">
            <v>3.47,0</v>
          </cell>
          <cell r="L27">
            <v>7.46</v>
          </cell>
          <cell r="M27">
            <v>15.1</v>
          </cell>
          <cell r="N27">
            <v>48</v>
          </cell>
          <cell r="O27">
            <v>19.5</v>
          </cell>
          <cell r="P27">
            <v>181</v>
          </cell>
          <cell r="Q27">
            <v>23.5</v>
          </cell>
          <cell r="R27">
            <v>11.5</v>
          </cell>
          <cell r="S27">
            <v>23</v>
          </cell>
        </row>
        <row r="28">
          <cell r="K28" t="str">
            <v>3.48,0</v>
          </cell>
          <cell r="L28">
            <v>7.48</v>
          </cell>
          <cell r="M28">
            <v>15.15</v>
          </cell>
          <cell r="N28">
            <v>47</v>
          </cell>
          <cell r="O28">
            <v>20</v>
          </cell>
          <cell r="P28">
            <v>183</v>
          </cell>
          <cell r="Q28">
            <v>24</v>
          </cell>
          <cell r="R28">
            <v>12</v>
          </cell>
          <cell r="S28">
            <v>24</v>
          </cell>
        </row>
        <row r="29">
          <cell r="K29" t="str">
            <v>3.49,0</v>
          </cell>
          <cell r="L29">
            <v>7.5</v>
          </cell>
          <cell r="M29">
            <v>15.2</v>
          </cell>
          <cell r="N29">
            <v>46</v>
          </cell>
          <cell r="O29">
            <v>20.5</v>
          </cell>
          <cell r="P29">
            <v>185</v>
          </cell>
          <cell r="Q29">
            <v>24.5</v>
          </cell>
          <cell r="R29">
            <v>12.5</v>
          </cell>
          <cell r="S29">
            <v>25</v>
          </cell>
        </row>
        <row r="30">
          <cell r="K30" t="str">
            <v>3.50,0</v>
          </cell>
          <cell r="L30">
            <v>7.54</v>
          </cell>
          <cell r="M30">
            <v>15.25</v>
          </cell>
          <cell r="N30">
            <v>45</v>
          </cell>
          <cell r="O30">
            <v>21</v>
          </cell>
          <cell r="P30">
            <v>187</v>
          </cell>
          <cell r="Q30">
            <v>25</v>
          </cell>
          <cell r="R30">
            <v>13</v>
          </cell>
          <cell r="S30">
            <v>26</v>
          </cell>
        </row>
        <row r="31">
          <cell r="K31" t="str">
            <v>3.52,0</v>
          </cell>
          <cell r="L31">
            <v>7.56</v>
          </cell>
          <cell r="M31">
            <v>15.3</v>
          </cell>
          <cell r="N31">
            <v>44</v>
          </cell>
          <cell r="O31">
            <v>21.5</v>
          </cell>
          <cell r="P31">
            <v>189</v>
          </cell>
          <cell r="Q31">
            <v>25.5</v>
          </cell>
          <cell r="R31">
            <v>13.4</v>
          </cell>
          <cell r="S31">
            <v>27</v>
          </cell>
        </row>
        <row r="32">
          <cell r="K32" t="str">
            <v>3.54,0</v>
          </cell>
          <cell r="L32">
            <v>7.58</v>
          </cell>
          <cell r="M32">
            <v>15.35</v>
          </cell>
          <cell r="N32">
            <v>43</v>
          </cell>
          <cell r="O32">
            <v>22</v>
          </cell>
          <cell r="P32">
            <v>191</v>
          </cell>
          <cell r="Q32">
            <v>26</v>
          </cell>
          <cell r="R32">
            <v>13.8</v>
          </cell>
          <cell r="S32">
            <v>28</v>
          </cell>
        </row>
        <row r="33">
          <cell r="K33" t="str">
            <v>3.56,0</v>
          </cell>
          <cell r="L33">
            <v>7.6</v>
          </cell>
          <cell r="M33">
            <v>15.4</v>
          </cell>
          <cell r="N33">
            <v>42</v>
          </cell>
          <cell r="O33">
            <v>22.5</v>
          </cell>
          <cell r="P33">
            <v>193</v>
          </cell>
          <cell r="Q33">
            <v>26.5</v>
          </cell>
          <cell r="R33">
            <v>14</v>
          </cell>
          <cell r="S33">
            <v>29</v>
          </cell>
        </row>
        <row r="34">
          <cell r="K34" t="str">
            <v>3.58,0</v>
          </cell>
          <cell r="L34">
            <v>7.64</v>
          </cell>
          <cell r="M34">
            <v>15.45</v>
          </cell>
          <cell r="N34">
            <v>41</v>
          </cell>
          <cell r="O34">
            <v>23</v>
          </cell>
          <cell r="P34">
            <v>195</v>
          </cell>
          <cell r="Q34">
            <v>27</v>
          </cell>
          <cell r="R34">
            <v>14.4</v>
          </cell>
          <cell r="S34">
            <v>30</v>
          </cell>
        </row>
        <row r="35">
          <cell r="K35" t="str">
            <v>4.00,0</v>
          </cell>
          <cell r="L35">
            <v>7.66</v>
          </cell>
          <cell r="M35">
            <v>15.5</v>
          </cell>
          <cell r="N35">
            <v>40</v>
          </cell>
          <cell r="O35">
            <v>23.5</v>
          </cell>
          <cell r="P35">
            <v>197</v>
          </cell>
          <cell r="Q35">
            <v>27.5</v>
          </cell>
          <cell r="R35">
            <v>14.8</v>
          </cell>
          <cell r="S35">
            <v>31</v>
          </cell>
        </row>
        <row r="36">
          <cell r="K36" t="str">
            <v>4.02,0</v>
          </cell>
          <cell r="L36">
            <v>7.68</v>
          </cell>
          <cell r="M36">
            <v>15.55</v>
          </cell>
          <cell r="N36">
            <v>39</v>
          </cell>
          <cell r="O36">
            <v>24</v>
          </cell>
          <cell r="P36">
            <v>199</v>
          </cell>
          <cell r="Q36">
            <v>28</v>
          </cell>
          <cell r="R36">
            <v>15</v>
          </cell>
          <cell r="S36">
            <v>32</v>
          </cell>
        </row>
        <row r="37">
          <cell r="K37" t="str">
            <v>4.04,0</v>
          </cell>
          <cell r="L37">
            <v>7.7</v>
          </cell>
          <cell r="M37">
            <v>15.6</v>
          </cell>
          <cell r="N37">
            <v>38</v>
          </cell>
          <cell r="O37">
            <v>24.5</v>
          </cell>
          <cell r="P37">
            <v>201</v>
          </cell>
          <cell r="Q37">
            <v>28.4</v>
          </cell>
          <cell r="R37">
            <v>15.4</v>
          </cell>
          <cell r="S37">
            <v>33</v>
          </cell>
        </row>
        <row r="38">
          <cell r="K38" t="str">
            <v>4.06,0</v>
          </cell>
          <cell r="L38">
            <v>7.74</v>
          </cell>
          <cell r="M38">
            <v>15.7</v>
          </cell>
          <cell r="N38">
            <v>37</v>
          </cell>
          <cell r="O38">
            <v>25</v>
          </cell>
          <cell r="P38">
            <v>203</v>
          </cell>
          <cell r="Q38">
            <v>28.8</v>
          </cell>
          <cell r="R38">
            <v>15.8</v>
          </cell>
          <cell r="S38">
            <v>34</v>
          </cell>
        </row>
        <row r="39">
          <cell r="K39" t="str">
            <v>4.08,0</v>
          </cell>
          <cell r="L39">
            <v>7.76</v>
          </cell>
          <cell r="M39">
            <v>15.8</v>
          </cell>
          <cell r="N39">
            <v>36</v>
          </cell>
          <cell r="O39">
            <v>25.5</v>
          </cell>
          <cell r="P39">
            <v>205</v>
          </cell>
          <cell r="Q39">
            <v>29</v>
          </cell>
          <cell r="R39">
            <v>16</v>
          </cell>
          <cell r="S39">
            <v>35</v>
          </cell>
        </row>
        <row r="40">
          <cell r="K40" t="str">
            <v>4.10,0</v>
          </cell>
          <cell r="L40">
            <v>7.78</v>
          </cell>
          <cell r="M40">
            <v>15.9</v>
          </cell>
          <cell r="N40">
            <v>35</v>
          </cell>
          <cell r="O40">
            <v>26</v>
          </cell>
          <cell r="P40">
            <v>206</v>
          </cell>
          <cell r="Q40">
            <v>29.4</v>
          </cell>
          <cell r="R40">
            <v>16.399999999999999</v>
          </cell>
          <cell r="S40">
            <v>36</v>
          </cell>
        </row>
        <row r="41">
          <cell r="K41" t="str">
            <v>4.12,0</v>
          </cell>
          <cell r="L41">
            <v>7.8</v>
          </cell>
          <cell r="M41">
            <v>16</v>
          </cell>
          <cell r="N41">
            <v>34</v>
          </cell>
          <cell r="O41">
            <v>26.5</v>
          </cell>
          <cell r="P41">
            <v>207</v>
          </cell>
          <cell r="Q41">
            <v>29.8</v>
          </cell>
          <cell r="R41">
            <v>16.8</v>
          </cell>
          <cell r="S41">
            <v>37</v>
          </cell>
        </row>
        <row r="42">
          <cell r="K42" t="str">
            <v>4.14,0</v>
          </cell>
          <cell r="L42">
            <v>7.84</v>
          </cell>
          <cell r="M42">
            <v>16.100000000000001</v>
          </cell>
          <cell r="N42">
            <v>33</v>
          </cell>
          <cell r="O42">
            <v>27</v>
          </cell>
          <cell r="P42">
            <v>208</v>
          </cell>
          <cell r="Q42">
            <v>30</v>
          </cell>
          <cell r="R42">
            <v>17</v>
          </cell>
          <cell r="S42">
            <v>38</v>
          </cell>
        </row>
        <row r="43">
          <cell r="K43" t="str">
            <v>4.16,0</v>
          </cell>
          <cell r="L43">
            <v>7.88</v>
          </cell>
          <cell r="M43">
            <v>16.2</v>
          </cell>
          <cell r="N43">
            <v>32</v>
          </cell>
          <cell r="O43">
            <v>27.5</v>
          </cell>
          <cell r="P43">
            <v>209</v>
          </cell>
          <cell r="Q43">
            <v>30.4</v>
          </cell>
          <cell r="R43">
            <v>17.399999999999999</v>
          </cell>
          <cell r="S43">
            <v>39</v>
          </cell>
        </row>
        <row r="44">
          <cell r="K44" t="str">
            <v>4.18,0</v>
          </cell>
          <cell r="L44">
            <v>7.9</v>
          </cell>
          <cell r="M44">
            <v>16.3</v>
          </cell>
          <cell r="N44">
            <v>31</v>
          </cell>
          <cell r="O44">
            <v>28</v>
          </cell>
          <cell r="P44">
            <v>210</v>
          </cell>
          <cell r="Q44">
            <v>30.8</v>
          </cell>
          <cell r="R44">
            <v>17.8</v>
          </cell>
          <cell r="S44">
            <v>40</v>
          </cell>
        </row>
        <row r="45">
          <cell r="K45" t="str">
            <v>4.20,0</v>
          </cell>
          <cell r="L45">
            <v>7.94</v>
          </cell>
          <cell r="M45">
            <v>16.399999999999999</v>
          </cell>
          <cell r="N45">
            <v>30</v>
          </cell>
          <cell r="O45">
            <v>28.5</v>
          </cell>
          <cell r="P45">
            <v>211</v>
          </cell>
          <cell r="Q45">
            <v>31</v>
          </cell>
          <cell r="R45">
            <v>18</v>
          </cell>
          <cell r="S45">
            <v>41</v>
          </cell>
        </row>
        <row r="46">
          <cell r="K46" t="str">
            <v>4.23,0</v>
          </cell>
          <cell r="L46">
            <v>7.98</v>
          </cell>
          <cell r="M46">
            <v>16.5</v>
          </cell>
          <cell r="N46">
            <v>29</v>
          </cell>
          <cell r="O46">
            <v>29</v>
          </cell>
          <cell r="P46">
            <v>212</v>
          </cell>
          <cell r="Q46">
            <v>31.4</v>
          </cell>
          <cell r="R46">
            <v>18.399999999999999</v>
          </cell>
          <cell r="S46">
            <v>42</v>
          </cell>
        </row>
        <row r="47">
          <cell r="K47" t="str">
            <v>4.26,0</v>
          </cell>
          <cell r="L47">
            <v>8</v>
          </cell>
          <cell r="M47">
            <v>16.600000000000001</v>
          </cell>
          <cell r="N47">
            <v>28</v>
          </cell>
          <cell r="O47">
            <v>29.5</v>
          </cell>
          <cell r="P47">
            <v>213</v>
          </cell>
          <cell r="Q47">
            <v>31.8</v>
          </cell>
          <cell r="R47">
            <v>18.8</v>
          </cell>
          <cell r="S47">
            <v>43</v>
          </cell>
        </row>
        <row r="48">
          <cell r="K48" t="str">
            <v>4.29,0</v>
          </cell>
          <cell r="L48">
            <v>8.0399999999999991</v>
          </cell>
          <cell r="M48">
            <v>16.7</v>
          </cell>
          <cell r="N48">
            <v>27</v>
          </cell>
          <cell r="O48">
            <v>30</v>
          </cell>
          <cell r="P48">
            <v>214</v>
          </cell>
          <cell r="Q48">
            <v>32</v>
          </cell>
          <cell r="R48">
            <v>19</v>
          </cell>
          <cell r="S48">
            <v>44</v>
          </cell>
        </row>
        <row r="49">
          <cell r="K49" t="str">
            <v>4.32,0</v>
          </cell>
          <cell r="L49">
            <v>8.08</v>
          </cell>
          <cell r="M49">
            <v>16.8</v>
          </cell>
          <cell r="N49">
            <v>26</v>
          </cell>
          <cell r="O49">
            <v>30.4</v>
          </cell>
          <cell r="P49">
            <v>215</v>
          </cell>
          <cell r="Q49">
            <v>32.4</v>
          </cell>
          <cell r="R49">
            <v>19.399999999999999</v>
          </cell>
          <cell r="S49">
            <v>45</v>
          </cell>
        </row>
        <row r="50">
          <cell r="K50" t="str">
            <v>4.35,0</v>
          </cell>
          <cell r="L50">
            <v>8.1</v>
          </cell>
          <cell r="M50">
            <v>16.899999999999999</v>
          </cell>
          <cell r="N50">
            <v>25</v>
          </cell>
          <cell r="O50">
            <v>30.8</v>
          </cell>
          <cell r="P50">
            <v>216</v>
          </cell>
          <cell r="Q50">
            <v>32.799999999999997</v>
          </cell>
          <cell r="R50">
            <v>19.8</v>
          </cell>
          <cell r="S50">
            <v>46</v>
          </cell>
        </row>
        <row r="51">
          <cell r="K51" t="str">
            <v>4.38,0</v>
          </cell>
          <cell r="L51">
            <v>8.14</v>
          </cell>
          <cell r="M51">
            <v>17</v>
          </cell>
          <cell r="N51">
            <v>24</v>
          </cell>
          <cell r="O51">
            <v>31</v>
          </cell>
          <cell r="P51">
            <v>217</v>
          </cell>
          <cell r="Q51">
            <v>33</v>
          </cell>
          <cell r="R51">
            <v>20</v>
          </cell>
          <cell r="S51">
            <v>47</v>
          </cell>
        </row>
        <row r="52">
          <cell r="K52" t="str">
            <v>4.41,0</v>
          </cell>
          <cell r="L52">
            <v>8.18</v>
          </cell>
          <cell r="M52">
            <v>17.100000000000001</v>
          </cell>
          <cell r="N52">
            <v>23</v>
          </cell>
          <cell r="O52">
            <v>31.4</v>
          </cell>
          <cell r="P52">
            <v>218</v>
          </cell>
          <cell r="Q52">
            <v>33.4</v>
          </cell>
          <cell r="R52">
            <v>20.399999999999999</v>
          </cell>
          <cell r="S52">
            <v>48</v>
          </cell>
        </row>
        <row r="53">
          <cell r="K53" t="str">
            <v>4.44,0</v>
          </cell>
          <cell r="L53">
            <v>8.1999999999999993</v>
          </cell>
          <cell r="M53">
            <v>17.2</v>
          </cell>
          <cell r="N53">
            <v>22</v>
          </cell>
          <cell r="O53">
            <v>31.8</v>
          </cell>
          <cell r="P53">
            <v>219</v>
          </cell>
          <cell r="Q53">
            <v>33.799999999999997</v>
          </cell>
          <cell r="R53">
            <v>20.8</v>
          </cell>
          <cell r="S53">
            <v>49</v>
          </cell>
        </row>
        <row r="54">
          <cell r="K54" t="str">
            <v>4.47,0</v>
          </cell>
          <cell r="L54">
            <v>8.25</v>
          </cell>
          <cell r="M54">
            <v>17.3</v>
          </cell>
          <cell r="N54">
            <v>21</v>
          </cell>
          <cell r="O54">
            <v>32</v>
          </cell>
          <cell r="P54">
            <v>220</v>
          </cell>
          <cell r="Q54">
            <v>34</v>
          </cell>
          <cell r="R54">
            <v>21</v>
          </cell>
          <cell r="S54">
            <v>50</v>
          </cell>
        </row>
        <row r="55">
          <cell r="K55" t="str">
            <v>4.50,0</v>
          </cell>
          <cell r="L55">
            <v>8.3000000000000007</v>
          </cell>
          <cell r="M55">
            <v>17.399999999999999</v>
          </cell>
          <cell r="N55">
            <v>20</v>
          </cell>
          <cell r="O55">
            <v>32.5</v>
          </cell>
          <cell r="P55">
            <v>221</v>
          </cell>
          <cell r="Q55">
            <v>34.4</v>
          </cell>
          <cell r="R55">
            <v>21.5</v>
          </cell>
          <cell r="S55">
            <v>51</v>
          </cell>
        </row>
        <row r="56">
          <cell r="K56" t="str">
            <v>4.53,0</v>
          </cell>
          <cell r="L56">
            <v>8.35</v>
          </cell>
          <cell r="M56">
            <v>17.5</v>
          </cell>
          <cell r="N56">
            <v>19</v>
          </cell>
          <cell r="O56">
            <v>33</v>
          </cell>
          <cell r="P56">
            <v>222</v>
          </cell>
          <cell r="Q56">
            <v>34.799999999999997</v>
          </cell>
          <cell r="R56">
            <v>22</v>
          </cell>
          <cell r="S56">
            <v>52</v>
          </cell>
        </row>
        <row r="57">
          <cell r="K57" t="str">
            <v>4.56,0</v>
          </cell>
          <cell r="L57">
            <v>8.4</v>
          </cell>
          <cell r="M57">
            <v>17.7</v>
          </cell>
          <cell r="N57">
            <v>18</v>
          </cell>
          <cell r="O57">
            <v>33.5</v>
          </cell>
          <cell r="P57">
            <v>224</v>
          </cell>
          <cell r="Q57">
            <v>35</v>
          </cell>
          <cell r="R57">
            <v>22.5</v>
          </cell>
          <cell r="S57">
            <v>53</v>
          </cell>
        </row>
        <row r="58">
          <cell r="K58" t="str">
            <v>4.59,0</v>
          </cell>
          <cell r="L58">
            <v>8.4499999999999993</v>
          </cell>
          <cell r="M58">
            <v>17.899999999999999</v>
          </cell>
          <cell r="N58">
            <v>17</v>
          </cell>
          <cell r="O58">
            <v>34</v>
          </cell>
          <cell r="P58">
            <v>226</v>
          </cell>
          <cell r="Q58">
            <v>35.4</v>
          </cell>
          <cell r="R58">
            <v>23</v>
          </cell>
          <cell r="S58">
            <v>54</v>
          </cell>
        </row>
        <row r="59">
          <cell r="K59" t="str">
            <v>5.02,0</v>
          </cell>
          <cell r="L59">
            <v>8.5</v>
          </cell>
          <cell r="M59">
            <v>18.100000000000001</v>
          </cell>
          <cell r="N59">
            <v>16</v>
          </cell>
          <cell r="O59">
            <v>35</v>
          </cell>
          <cell r="P59">
            <v>228</v>
          </cell>
          <cell r="Q59">
            <v>35.799999999999997</v>
          </cell>
          <cell r="R59">
            <v>23.5</v>
          </cell>
          <cell r="S59">
            <v>55</v>
          </cell>
        </row>
        <row r="60">
          <cell r="K60" t="str">
            <v>5.05,0</v>
          </cell>
          <cell r="L60">
            <v>8.5500000000000007</v>
          </cell>
          <cell r="M60">
            <v>18.3</v>
          </cell>
          <cell r="N60">
            <v>15</v>
          </cell>
          <cell r="O60">
            <v>36</v>
          </cell>
          <cell r="P60">
            <v>230</v>
          </cell>
          <cell r="Q60">
            <v>36</v>
          </cell>
          <cell r="R60">
            <v>24</v>
          </cell>
          <cell r="S60">
            <v>56</v>
          </cell>
        </row>
        <row r="61">
          <cell r="K61" t="str">
            <v>5.09,0</v>
          </cell>
          <cell r="L61">
            <v>8.6</v>
          </cell>
          <cell r="M61">
            <v>18.5</v>
          </cell>
          <cell r="N61">
            <v>14</v>
          </cell>
          <cell r="O61">
            <v>37</v>
          </cell>
          <cell r="P61">
            <v>232</v>
          </cell>
          <cell r="Q61">
            <v>36.5</v>
          </cell>
          <cell r="R61">
            <v>24.5</v>
          </cell>
          <cell r="S61">
            <v>57</v>
          </cell>
        </row>
        <row r="62">
          <cell r="K62" t="str">
            <v>5.13,0</v>
          </cell>
          <cell r="L62">
            <v>8.65</v>
          </cell>
          <cell r="M62">
            <v>18.7</v>
          </cell>
          <cell r="N62">
            <v>13</v>
          </cell>
          <cell r="O62">
            <v>38</v>
          </cell>
          <cell r="P62">
            <v>234</v>
          </cell>
          <cell r="Q62">
            <v>37</v>
          </cell>
          <cell r="R62">
            <v>25</v>
          </cell>
          <cell r="S62">
            <v>58</v>
          </cell>
        </row>
        <row r="63">
          <cell r="K63" t="str">
            <v>5.17,0</v>
          </cell>
          <cell r="L63">
            <v>8.6999999999999993</v>
          </cell>
          <cell r="M63">
            <v>18.899999999999999</v>
          </cell>
          <cell r="N63">
            <v>12</v>
          </cell>
          <cell r="O63">
            <v>39</v>
          </cell>
          <cell r="P63">
            <v>236</v>
          </cell>
          <cell r="Q63">
            <v>37.5</v>
          </cell>
          <cell r="R63">
            <v>25.5</v>
          </cell>
          <cell r="S63">
            <v>59</v>
          </cell>
        </row>
        <row r="64">
          <cell r="K64" t="str">
            <v>5.21,0</v>
          </cell>
          <cell r="L64">
            <v>8.75</v>
          </cell>
          <cell r="M64">
            <v>19.100000000000001</v>
          </cell>
          <cell r="N64">
            <v>11</v>
          </cell>
          <cell r="O64">
            <v>40</v>
          </cell>
          <cell r="P64">
            <v>238</v>
          </cell>
          <cell r="Q64">
            <v>38</v>
          </cell>
          <cell r="R64">
            <v>26</v>
          </cell>
          <cell r="S64">
            <v>60</v>
          </cell>
        </row>
        <row r="65">
          <cell r="K65" t="str">
            <v>5.25,0</v>
          </cell>
          <cell r="L65">
            <v>8.8000000000000007</v>
          </cell>
          <cell r="M65">
            <v>19.3</v>
          </cell>
          <cell r="N65">
            <v>10</v>
          </cell>
          <cell r="O65">
            <v>42</v>
          </cell>
          <cell r="P65">
            <v>240</v>
          </cell>
          <cell r="Q65">
            <v>38.5</v>
          </cell>
          <cell r="R65">
            <v>26.5</v>
          </cell>
          <cell r="S65">
            <v>61</v>
          </cell>
        </row>
        <row r="66">
          <cell r="K66" t="str">
            <v>5.29,0</v>
          </cell>
          <cell r="L66">
            <v>8.85</v>
          </cell>
          <cell r="M66">
            <v>19.600000000000001</v>
          </cell>
          <cell r="N66">
            <v>9</v>
          </cell>
          <cell r="O66">
            <v>44</v>
          </cell>
          <cell r="P66">
            <v>242</v>
          </cell>
          <cell r="Q66">
            <v>39</v>
          </cell>
          <cell r="R66">
            <v>27</v>
          </cell>
          <cell r="S66">
            <v>62</v>
          </cell>
        </row>
        <row r="67">
          <cell r="K67" t="str">
            <v>5.33,0</v>
          </cell>
          <cell r="L67">
            <v>8.9</v>
          </cell>
          <cell r="M67">
            <v>19.899999999999999</v>
          </cell>
          <cell r="N67">
            <v>8</v>
          </cell>
          <cell r="O67">
            <v>46</v>
          </cell>
          <cell r="P67">
            <v>244</v>
          </cell>
          <cell r="Q67">
            <v>39.5</v>
          </cell>
          <cell r="R67">
            <v>28</v>
          </cell>
          <cell r="S67">
            <v>63</v>
          </cell>
        </row>
        <row r="68">
          <cell r="K68" t="str">
            <v>5.37,0</v>
          </cell>
          <cell r="L68">
            <v>8.9499999999999993</v>
          </cell>
          <cell r="M68">
            <v>20.2</v>
          </cell>
          <cell r="N68">
            <v>7</v>
          </cell>
          <cell r="O68">
            <v>48</v>
          </cell>
          <cell r="P68">
            <v>246</v>
          </cell>
          <cell r="Q68">
            <v>40</v>
          </cell>
          <cell r="R68">
            <v>29</v>
          </cell>
          <cell r="S68">
            <v>64</v>
          </cell>
        </row>
        <row r="69">
          <cell r="K69" t="str">
            <v>5.41,0</v>
          </cell>
          <cell r="L69">
            <v>9</v>
          </cell>
          <cell r="M69">
            <v>20.5</v>
          </cell>
          <cell r="N69">
            <v>6</v>
          </cell>
          <cell r="O69">
            <v>50</v>
          </cell>
          <cell r="P69">
            <v>248</v>
          </cell>
          <cell r="Q69">
            <v>40.5</v>
          </cell>
          <cell r="R69">
            <v>30</v>
          </cell>
          <cell r="S69">
            <v>65</v>
          </cell>
        </row>
        <row r="70">
          <cell r="K70" t="str">
            <v>5.45,0</v>
          </cell>
          <cell r="L70">
            <v>9.0500000000000007</v>
          </cell>
          <cell r="M70">
            <v>20.8</v>
          </cell>
          <cell r="N70">
            <v>5</v>
          </cell>
          <cell r="O70">
            <v>53</v>
          </cell>
          <cell r="P70">
            <v>250</v>
          </cell>
          <cell r="Q70">
            <v>41</v>
          </cell>
          <cell r="R70">
            <v>31</v>
          </cell>
          <cell r="S70">
            <v>66</v>
          </cell>
        </row>
        <row r="71">
          <cell r="K71" t="str">
            <v>5.50,0</v>
          </cell>
          <cell r="L71">
            <v>9.1</v>
          </cell>
          <cell r="M71">
            <v>21.1</v>
          </cell>
          <cell r="N71">
            <v>4</v>
          </cell>
          <cell r="O71">
            <v>56</v>
          </cell>
          <cell r="P71">
            <v>252</v>
          </cell>
          <cell r="Q71">
            <v>41.5</v>
          </cell>
          <cell r="R71">
            <v>32</v>
          </cell>
          <cell r="S71">
            <v>67</v>
          </cell>
        </row>
        <row r="72">
          <cell r="K72" t="str">
            <v>5.55,0</v>
          </cell>
          <cell r="L72">
            <v>9.15</v>
          </cell>
          <cell r="M72">
            <v>21.4</v>
          </cell>
          <cell r="N72">
            <v>3</v>
          </cell>
          <cell r="O72">
            <v>59</v>
          </cell>
          <cell r="P72">
            <v>254</v>
          </cell>
          <cell r="Q72">
            <v>42</v>
          </cell>
          <cell r="R72">
            <v>33</v>
          </cell>
          <cell r="S72">
            <v>68</v>
          </cell>
        </row>
        <row r="73">
          <cell r="K73" t="str">
            <v>6.00,0</v>
          </cell>
          <cell r="L73">
            <v>9.1999999999999993</v>
          </cell>
          <cell r="M73">
            <v>21.7</v>
          </cell>
          <cell r="N73">
            <v>2</v>
          </cell>
          <cell r="O73">
            <v>62</v>
          </cell>
          <cell r="P73">
            <v>256</v>
          </cell>
          <cell r="Q73">
            <v>42.5</v>
          </cell>
          <cell r="R73">
            <v>34</v>
          </cell>
          <cell r="S73">
            <v>69</v>
          </cell>
        </row>
        <row r="74">
          <cell r="K74" t="str">
            <v>6.05,0</v>
          </cell>
          <cell r="L74">
            <v>9.3000000000000007</v>
          </cell>
          <cell r="M74">
            <v>22</v>
          </cell>
          <cell r="N74">
            <v>1</v>
          </cell>
          <cell r="O74">
            <v>65</v>
          </cell>
          <cell r="P74">
            <v>258</v>
          </cell>
          <cell r="Q74">
            <v>43</v>
          </cell>
          <cell r="R74">
            <v>35</v>
          </cell>
          <cell r="S74">
            <v>70</v>
          </cell>
        </row>
        <row r="75">
          <cell r="K75" t="str">
            <v>6.05,1</v>
          </cell>
          <cell r="L75">
            <v>9.31</v>
          </cell>
          <cell r="M75">
            <v>22.1</v>
          </cell>
          <cell r="N7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юноши"/>
      <sheetName val="девушки"/>
      <sheetName val="11 лет"/>
      <sheetName val="12 лет"/>
      <sheetName val="13 лет"/>
      <sheetName val="14 лет"/>
      <sheetName val="15 лет"/>
      <sheetName val="16 лет"/>
      <sheetName val="17 лет"/>
    </sheetNames>
    <sheetDataSet>
      <sheetData sheetId="0" refreshError="1"/>
      <sheetData sheetId="1" refreshError="1"/>
      <sheetData sheetId="2" refreshError="1">
        <row r="3"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K4">
            <v>1</v>
          </cell>
          <cell r="L4">
            <v>0.1</v>
          </cell>
          <cell r="M4">
            <v>0.1</v>
          </cell>
          <cell r="N4">
            <v>70</v>
          </cell>
          <cell r="O4">
            <v>0</v>
          </cell>
          <cell r="P4">
            <v>0</v>
          </cell>
          <cell r="Q4">
            <v>0</v>
          </cell>
          <cell r="R4">
            <v>-40</v>
          </cell>
          <cell r="S4">
            <v>0</v>
          </cell>
        </row>
        <row r="5">
          <cell r="K5">
            <v>3.25</v>
          </cell>
          <cell r="L5">
            <v>7.5</v>
          </cell>
          <cell r="M5">
            <v>4.8</v>
          </cell>
          <cell r="N5">
            <v>70</v>
          </cell>
          <cell r="O5">
            <v>0.5</v>
          </cell>
          <cell r="P5">
            <v>100</v>
          </cell>
          <cell r="Q5">
            <v>2</v>
          </cell>
          <cell r="R5">
            <v>-2</v>
          </cell>
          <cell r="S5">
            <v>1</v>
          </cell>
        </row>
        <row r="6">
          <cell r="K6">
            <v>3.2501000000000002</v>
          </cell>
          <cell r="L6">
            <v>7.6</v>
          </cell>
          <cell r="M6">
            <v>4.8499999999999996</v>
          </cell>
          <cell r="N6">
            <v>69</v>
          </cell>
          <cell r="O6">
            <v>1</v>
          </cell>
          <cell r="P6">
            <v>103</v>
          </cell>
          <cell r="Q6">
            <v>3</v>
          </cell>
          <cell r="R6">
            <v>-1</v>
          </cell>
          <cell r="S6">
            <v>2</v>
          </cell>
        </row>
        <row r="7">
          <cell r="K7">
            <v>3.2900999999999998</v>
          </cell>
          <cell r="L7">
            <v>7.65</v>
          </cell>
          <cell r="M7">
            <v>4.9000000000000004</v>
          </cell>
          <cell r="N7">
            <v>68</v>
          </cell>
          <cell r="O7">
            <v>1.5</v>
          </cell>
          <cell r="P7">
            <v>106</v>
          </cell>
          <cell r="Q7">
            <v>4</v>
          </cell>
          <cell r="R7">
            <v>0</v>
          </cell>
          <cell r="S7">
            <v>3</v>
          </cell>
        </row>
        <row r="8">
          <cell r="K8">
            <v>3.3300999999999998</v>
          </cell>
          <cell r="L8">
            <v>7.7</v>
          </cell>
          <cell r="M8">
            <v>4.95</v>
          </cell>
          <cell r="N8">
            <v>67</v>
          </cell>
          <cell r="O8">
            <v>2</v>
          </cell>
          <cell r="P8">
            <v>108</v>
          </cell>
          <cell r="Q8">
            <v>5</v>
          </cell>
          <cell r="R8">
            <v>0.5</v>
          </cell>
          <cell r="S8">
            <v>4</v>
          </cell>
        </row>
        <row r="9">
          <cell r="K9">
            <v>3.3700999999999999</v>
          </cell>
          <cell r="L9">
            <v>7.75</v>
          </cell>
          <cell r="M9">
            <v>5</v>
          </cell>
          <cell r="N9">
            <v>66</v>
          </cell>
          <cell r="O9">
            <v>2.5</v>
          </cell>
          <cell r="P9">
            <v>110</v>
          </cell>
          <cell r="Q9">
            <v>5.5</v>
          </cell>
          <cell r="R9">
            <v>1</v>
          </cell>
          <cell r="S9">
            <v>5</v>
          </cell>
        </row>
        <row r="10">
          <cell r="K10">
            <v>3.4100999999999999</v>
          </cell>
          <cell r="L10">
            <v>7.8</v>
          </cell>
          <cell r="M10">
            <v>5.05</v>
          </cell>
          <cell r="N10">
            <v>65</v>
          </cell>
          <cell r="O10">
            <v>3</v>
          </cell>
          <cell r="P10">
            <v>112</v>
          </cell>
          <cell r="Q10">
            <v>6</v>
          </cell>
          <cell r="R10">
            <v>1.5</v>
          </cell>
          <cell r="S10">
            <v>6</v>
          </cell>
        </row>
        <row r="11">
          <cell r="K11">
            <v>3.4500999999999999</v>
          </cell>
          <cell r="L11">
            <v>7.85</v>
          </cell>
          <cell r="M11">
            <v>5.0999999999999996</v>
          </cell>
          <cell r="N11">
            <v>64</v>
          </cell>
          <cell r="O11">
            <v>3.5</v>
          </cell>
          <cell r="P11">
            <v>114</v>
          </cell>
          <cell r="Q11">
            <v>6.5</v>
          </cell>
          <cell r="R11">
            <v>2</v>
          </cell>
          <cell r="S11">
            <v>7</v>
          </cell>
        </row>
        <row r="12">
          <cell r="K12">
            <v>3.4801000000000002</v>
          </cell>
          <cell r="L12">
            <v>7.9</v>
          </cell>
          <cell r="M12">
            <v>5.15</v>
          </cell>
          <cell r="N12">
            <v>63</v>
          </cell>
          <cell r="O12">
            <v>4</v>
          </cell>
          <cell r="P12">
            <v>116</v>
          </cell>
          <cell r="Q12">
            <v>7</v>
          </cell>
          <cell r="R12">
            <v>2.5</v>
          </cell>
          <cell r="S12">
            <v>8</v>
          </cell>
        </row>
        <row r="13">
          <cell r="K13">
            <v>3.5101</v>
          </cell>
          <cell r="L13">
            <v>7.95</v>
          </cell>
          <cell r="M13">
            <v>5.2</v>
          </cell>
          <cell r="N13">
            <v>62</v>
          </cell>
          <cell r="O13">
            <v>4.5</v>
          </cell>
          <cell r="P13">
            <v>118</v>
          </cell>
          <cell r="Q13">
            <v>7.5</v>
          </cell>
          <cell r="R13">
            <v>3</v>
          </cell>
          <cell r="S13">
            <v>9</v>
          </cell>
        </row>
        <row r="14">
          <cell r="K14">
            <v>3.5400999999999998</v>
          </cell>
          <cell r="L14">
            <v>8</v>
          </cell>
          <cell r="M14">
            <v>5.25</v>
          </cell>
          <cell r="N14">
            <v>61</v>
          </cell>
          <cell r="O14">
            <v>5</v>
          </cell>
          <cell r="P14">
            <v>120</v>
          </cell>
          <cell r="Q14">
            <v>8</v>
          </cell>
          <cell r="R14">
            <v>3.5</v>
          </cell>
          <cell r="S14">
            <v>10</v>
          </cell>
        </row>
        <row r="15">
          <cell r="K15">
            <v>3.5701000000000001</v>
          </cell>
          <cell r="L15">
            <v>8.0500000000000007</v>
          </cell>
          <cell r="M15">
            <v>5.3</v>
          </cell>
          <cell r="N15">
            <v>60</v>
          </cell>
          <cell r="O15">
            <v>5.5</v>
          </cell>
          <cell r="P15">
            <v>122</v>
          </cell>
          <cell r="Q15">
            <v>8.5</v>
          </cell>
          <cell r="R15">
            <v>4</v>
          </cell>
          <cell r="S15">
            <v>11</v>
          </cell>
        </row>
        <row r="16">
          <cell r="K16">
            <v>4.0000999999999998</v>
          </cell>
          <cell r="L16">
            <v>8.1</v>
          </cell>
          <cell r="M16">
            <v>5.34</v>
          </cell>
          <cell r="N16">
            <v>59</v>
          </cell>
          <cell r="O16">
            <v>6</v>
          </cell>
          <cell r="P16">
            <v>124</v>
          </cell>
          <cell r="Q16">
            <v>9</v>
          </cell>
          <cell r="R16">
            <v>4.5</v>
          </cell>
          <cell r="S16">
            <v>12</v>
          </cell>
        </row>
        <row r="17">
          <cell r="K17">
            <v>4.0301</v>
          </cell>
          <cell r="L17">
            <v>8.15</v>
          </cell>
          <cell r="M17">
            <v>5.38</v>
          </cell>
          <cell r="N17">
            <v>58</v>
          </cell>
          <cell r="O17">
            <v>6.5</v>
          </cell>
          <cell r="P17">
            <v>126</v>
          </cell>
          <cell r="Q17">
            <v>9.5</v>
          </cell>
          <cell r="R17">
            <v>5</v>
          </cell>
          <cell r="S17">
            <v>13</v>
          </cell>
        </row>
        <row r="18">
          <cell r="K18">
            <v>4.0601000000000003</v>
          </cell>
          <cell r="L18">
            <v>8.1999999999999993</v>
          </cell>
          <cell r="M18">
            <v>5.4</v>
          </cell>
          <cell r="N18">
            <v>57</v>
          </cell>
          <cell r="O18">
            <v>7</v>
          </cell>
          <cell r="P18">
            <v>128</v>
          </cell>
          <cell r="Q18">
            <v>10</v>
          </cell>
          <cell r="R18">
            <v>5.5</v>
          </cell>
          <cell r="S18">
            <v>14</v>
          </cell>
        </row>
        <row r="19">
          <cell r="K19">
            <v>4.0900999999999996</v>
          </cell>
          <cell r="L19">
            <v>8.25</v>
          </cell>
          <cell r="M19">
            <v>5.44</v>
          </cell>
          <cell r="N19">
            <v>56</v>
          </cell>
          <cell r="O19">
            <v>7.5</v>
          </cell>
          <cell r="P19">
            <v>130</v>
          </cell>
          <cell r="Q19">
            <v>10.5</v>
          </cell>
          <cell r="R19">
            <v>6</v>
          </cell>
          <cell r="S19">
            <v>15</v>
          </cell>
        </row>
        <row r="20">
          <cell r="K20">
            <v>4.1200999999999999</v>
          </cell>
          <cell r="L20">
            <v>8.3000000000000007</v>
          </cell>
          <cell r="M20">
            <v>5.48</v>
          </cell>
          <cell r="N20">
            <v>55</v>
          </cell>
          <cell r="O20">
            <v>8</v>
          </cell>
          <cell r="P20">
            <v>132</v>
          </cell>
          <cell r="Q20">
            <v>11</v>
          </cell>
          <cell r="R20">
            <v>6.5</v>
          </cell>
          <cell r="S20">
            <v>16</v>
          </cell>
        </row>
        <row r="21">
          <cell r="K21">
            <v>4.1501000000000001</v>
          </cell>
          <cell r="L21">
            <v>8.35</v>
          </cell>
          <cell r="M21">
            <v>5.5</v>
          </cell>
          <cell r="N21">
            <v>54</v>
          </cell>
          <cell r="O21">
            <v>8.5</v>
          </cell>
          <cell r="P21">
            <v>134</v>
          </cell>
          <cell r="Q21">
            <v>11.5</v>
          </cell>
          <cell r="R21">
            <v>6.6</v>
          </cell>
          <cell r="S21">
            <v>17</v>
          </cell>
        </row>
        <row r="22">
          <cell r="K22">
            <v>4.1700999999999997</v>
          </cell>
          <cell r="L22">
            <v>8.4</v>
          </cell>
          <cell r="M22">
            <v>5.54</v>
          </cell>
          <cell r="N22">
            <v>53</v>
          </cell>
          <cell r="O22">
            <v>9</v>
          </cell>
          <cell r="P22">
            <v>136</v>
          </cell>
          <cell r="Q22">
            <v>12</v>
          </cell>
          <cell r="R22">
            <v>7</v>
          </cell>
          <cell r="S22">
            <v>18</v>
          </cell>
        </row>
        <row r="23">
          <cell r="K23">
            <v>4.1901000000000002</v>
          </cell>
          <cell r="L23">
            <v>8.4499999999999993</v>
          </cell>
          <cell r="M23">
            <v>5.56</v>
          </cell>
          <cell r="N23">
            <v>52</v>
          </cell>
          <cell r="O23">
            <v>9.5</v>
          </cell>
          <cell r="P23">
            <v>138</v>
          </cell>
          <cell r="Q23">
            <v>12.5</v>
          </cell>
          <cell r="R23">
            <v>7.5</v>
          </cell>
          <cell r="S23">
            <v>19</v>
          </cell>
        </row>
        <row r="24">
          <cell r="K24">
            <v>4.2100999999999997</v>
          </cell>
          <cell r="L24">
            <v>8.4600000000000009</v>
          </cell>
          <cell r="M24">
            <v>5.58</v>
          </cell>
          <cell r="N24">
            <v>51</v>
          </cell>
          <cell r="O24">
            <v>10</v>
          </cell>
          <cell r="P24">
            <v>140</v>
          </cell>
          <cell r="Q24">
            <v>13</v>
          </cell>
          <cell r="R24">
            <v>7.6</v>
          </cell>
          <cell r="S24">
            <v>20</v>
          </cell>
        </row>
        <row r="25">
          <cell r="K25">
            <v>4.2301000000000002</v>
          </cell>
          <cell r="L25">
            <v>8.5</v>
          </cell>
          <cell r="M25">
            <v>5.6</v>
          </cell>
          <cell r="N25">
            <v>50</v>
          </cell>
          <cell r="O25">
            <v>10.5</v>
          </cell>
          <cell r="P25">
            <v>142</v>
          </cell>
          <cell r="Q25">
            <v>13.5</v>
          </cell>
          <cell r="R25">
            <v>8</v>
          </cell>
          <cell r="S25">
            <v>21</v>
          </cell>
        </row>
        <row r="26">
          <cell r="K26">
            <v>4.2500999999999998</v>
          </cell>
          <cell r="L26">
            <v>8.5500000000000007</v>
          </cell>
          <cell r="M26">
            <v>5.62</v>
          </cell>
          <cell r="N26">
            <v>49</v>
          </cell>
          <cell r="O26">
            <v>11</v>
          </cell>
          <cell r="P26">
            <v>144</v>
          </cell>
          <cell r="Q26">
            <v>14</v>
          </cell>
          <cell r="R26">
            <v>8.5</v>
          </cell>
          <cell r="S26">
            <v>22</v>
          </cell>
        </row>
        <row r="27">
          <cell r="K27">
            <v>4.2601000000000004</v>
          </cell>
          <cell r="L27">
            <v>8.56</v>
          </cell>
          <cell r="M27">
            <v>5.64</v>
          </cell>
          <cell r="N27">
            <v>48</v>
          </cell>
          <cell r="O27">
            <v>11.5</v>
          </cell>
          <cell r="P27">
            <v>146</v>
          </cell>
          <cell r="Q27">
            <v>14.5</v>
          </cell>
          <cell r="R27">
            <v>8.6</v>
          </cell>
          <cell r="S27">
            <v>23</v>
          </cell>
        </row>
        <row r="28">
          <cell r="K28">
            <v>4.2701000000000002</v>
          </cell>
          <cell r="L28">
            <v>8.57</v>
          </cell>
          <cell r="M28">
            <v>5.66</v>
          </cell>
          <cell r="N28">
            <v>47</v>
          </cell>
          <cell r="O28">
            <v>12</v>
          </cell>
          <cell r="P28">
            <v>148</v>
          </cell>
          <cell r="Q28">
            <v>15</v>
          </cell>
          <cell r="R28">
            <v>9</v>
          </cell>
          <cell r="S28">
            <v>24</v>
          </cell>
        </row>
        <row r="29">
          <cell r="K29">
            <v>4.2801</v>
          </cell>
          <cell r="L29">
            <v>8.6</v>
          </cell>
          <cell r="M29">
            <v>5.68</v>
          </cell>
          <cell r="N29">
            <v>46</v>
          </cell>
          <cell r="O29">
            <v>12.5</v>
          </cell>
          <cell r="P29">
            <v>150</v>
          </cell>
          <cell r="Q29">
            <v>15.5</v>
          </cell>
          <cell r="R29">
            <v>9.5</v>
          </cell>
          <cell r="S29">
            <v>25</v>
          </cell>
        </row>
        <row r="30">
          <cell r="K30">
            <v>4.2900999999999998</v>
          </cell>
          <cell r="L30">
            <v>8.6</v>
          </cell>
          <cell r="M30">
            <v>5.7</v>
          </cell>
          <cell r="N30">
            <v>45</v>
          </cell>
          <cell r="O30">
            <v>13</v>
          </cell>
          <cell r="P30">
            <v>152</v>
          </cell>
          <cell r="Q30">
            <v>16</v>
          </cell>
          <cell r="R30">
            <v>9.6</v>
          </cell>
          <cell r="S30">
            <v>26</v>
          </cell>
        </row>
        <row r="31">
          <cell r="K31">
            <v>4.3000999999999996</v>
          </cell>
          <cell r="L31">
            <v>8.66</v>
          </cell>
          <cell r="M31">
            <v>5.72</v>
          </cell>
          <cell r="N31">
            <v>44</v>
          </cell>
          <cell r="O31">
            <v>13.5</v>
          </cell>
          <cell r="P31">
            <v>154</v>
          </cell>
          <cell r="Q31">
            <v>16.5</v>
          </cell>
          <cell r="R31">
            <v>10</v>
          </cell>
          <cell r="S31">
            <v>27</v>
          </cell>
        </row>
        <row r="32">
          <cell r="K32">
            <v>4.3201000000000001</v>
          </cell>
          <cell r="L32">
            <v>8.6999999999999993</v>
          </cell>
          <cell r="M32">
            <v>5.74</v>
          </cell>
          <cell r="N32">
            <v>43</v>
          </cell>
          <cell r="O32">
            <v>14</v>
          </cell>
          <cell r="P32">
            <v>156</v>
          </cell>
          <cell r="Q32">
            <v>17</v>
          </cell>
          <cell r="R32">
            <v>10.5</v>
          </cell>
          <cell r="S32">
            <v>28</v>
          </cell>
        </row>
        <row r="33">
          <cell r="K33">
            <v>4.3400999999999996</v>
          </cell>
          <cell r="L33">
            <v>8.75</v>
          </cell>
          <cell r="M33">
            <v>5.76</v>
          </cell>
          <cell r="N33">
            <v>42</v>
          </cell>
          <cell r="O33">
            <v>14.5</v>
          </cell>
          <cell r="P33">
            <v>158</v>
          </cell>
          <cell r="Q33">
            <v>17.5</v>
          </cell>
          <cell r="R33">
            <v>10.6</v>
          </cell>
          <cell r="S33">
            <v>29</v>
          </cell>
        </row>
        <row r="34">
          <cell r="K34">
            <v>4.3601000000000001</v>
          </cell>
          <cell r="L34">
            <v>8.76</v>
          </cell>
          <cell r="M34">
            <v>5.78</v>
          </cell>
          <cell r="N34">
            <v>41</v>
          </cell>
          <cell r="O34">
            <v>15</v>
          </cell>
          <cell r="P34">
            <v>160</v>
          </cell>
          <cell r="Q34">
            <v>18</v>
          </cell>
          <cell r="R34">
            <v>11</v>
          </cell>
          <cell r="S34">
            <v>30</v>
          </cell>
        </row>
        <row r="35">
          <cell r="K35">
            <v>4.3800999999999997</v>
          </cell>
          <cell r="L35">
            <v>8.8000000000000007</v>
          </cell>
          <cell r="M35">
            <v>5.8</v>
          </cell>
          <cell r="N35">
            <v>40</v>
          </cell>
          <cell r="O35">
            <v>15.5</v>
          </cell>
          <cell r="P35">
            <v>162</v>
          </cell>
          <cell r="Q35">
            <v>18.5</v>
          </cell>
          <cell r="R35">
            <v>11.5</v>
          </cell>
          <cell r="S35">
            <v>31</v>
          </cell>
        </row>
        <row r="36">
          <cell r="K36">
            <v>4.4001000000000001</v>
          </cell>
          <cell r="L36">
            <v>8.85</v>
          </cell>
          <cell r="M36">
            <v>5.82</v>
          </cell>
          <cell r="N36">
            <v>39</v>
          </cell>
          <cell r="O36">
            <v>16</v>
          </cell>
          <cell r="P36">
            <v>164</v>
          </cell>
          <cell r="Q36">
            <v>19</v>
          </cell>
          <cell r="R36">
            <v>11.6</v>
          </cell>
          <cell r="S36">
            <v>32</v>
          </cell>
        </row>
        <row r="37">
          <cell r="K37">
            <v>4.4200999999999997</v>
          </cell>
          <cell r="L37">
            <v>8.86</v>
          </cell>
          <cell r="M37">
            <v>5.84</v>
          </cell>
          <cell r="N37">
            <v>38</v>
          </cell>
          <cell r="O37">
            <v>16.5</v>
          </cell>
          <cell r="P37">
            <v>166</v>
          </cell>
          <cell r="Q37">
            <v>19.5</v>
          </cell>
          <cell r="R37">
            <v>12</v>
          </cell>
          <cell r="S37">
            <v>33</v>
          </cell>
        </row>
        <row r="38">
          <cell r="K38">
            <v>4.4401000000000002</v>
          </cell>
          <cell r="L38">
            <v>8.9</v>
          </cell>
          <cell r="M38">
            <v>5.86</v>
          </cell>
          <cell r="N38">
            <v>37</v>
          </cell>
          <cell r="O38">
            <v>17</v>
          </cell>
          <cell r="P38">
            <v>168</v>
          </cell>
          <cell r="Q38">
            <v>20</v>
          </cell>
          <cell r="R38">
            <v>12.5</v>
          </cell>
          <cell r="S38">
            <v>34</v>
          </cell>
        </row>
        <row r="39">
          <cell r="K39">
            <v>4.4600999999999997</v>
          </cell>
          <cell r="L39">
            <v>8.9499999999999993</v>
          </cell>
          <cell r="M39">
            <v>5.88</v>
          </cell>
          <cell r="N39">
            <v>36</v>
          </cell>
          <cell r="O39">
            <v>17.5</v>
          </cell>
          <cell r="P39">
            <v>170</v>
          </cell>
          <cell r="Q39">
            <v>20.5</v>
          </cell>
          <cell r="R39">
            <v>12.6</v>
          </cell>
          <cell r="S39">
            <v>35</v>
          </cell>
        </row>
        <row r="40">
          <cell r="K40">
            <v>4.4801000000000002</v>
          </cell>
          <cell r="L40">
            <v>8.9600000000000009</v>
          </cell>
          <cell r="M40">
            <v>5.9</v>
          </cell>
          <cell r="N40">
            <v>35</v>
          </cell>
          <cell r="O40">
            <v>18</v>
          </cell>
          <cell r="P40">
            <v>171</v>
          </cell>
          <cell r="Q40">
            <v>21</v>
          </cell>
          <cell r="R40">
            <v>13</v>
          </cell>
          <cell r="S40">
            <v>36</v>
          </cell>
        </row>
        <row r="41">
          <cell r="K41">
            <v>4.5000999999999998</v>
          </cell>
          <cell r="L41">
            <v>9</v>
          </cell>
          <cell r="M41">
            <v>5.94</v>
          </cell>
          <cell r="N41">
            <v>34</v>
          </cell>
          <cell r="O41">
            <v>18.5</v>
          </cell>
          <cell r="P41">
            <v>172</v>
          </cell>
          <cell r="Q41">
            <v>21.5</v>
          </cell>
          <cell r="R41">
            <v>13.5</v>
          </cell>
          <cell r="S41">
            <v>37</v>
          </cell>
        </row>
        <row r="42">
          <cell r="K42">
            <v>4.5301</v>
          </cell>
          <cell r="L42">
            <v>9.0500000000000007</v>
          </cell>
          <cell r="M42">
            <v>5.96</v>
          </cell>
          <cell r="N42">
            <v>33</v>
          </cell>
          <cell r="O42">
            <v>19</v>
          </cell>
          <cell r="P42">
            <v>173</v>
          </cell>
          <cell r="Q42">
            <v>22</v>
          </cell>
          <cell r="R42">
            <v>13.6</v>
          </cell>
          <cell r="S42">
            <v>38</v>
          </cell>
        </row>
        <row r="43">
          <cell r="K43">
            <v>4.5601000000000003</v>
          </cell>
          <cell r="L43">
            <v>9.06</v>
          </cell>
          <cell r="M43">
            <v>5.98</v>
          </cell>
          <cell r="N43">
            <v>32</v>
          </cell>
          <cell r="O43">
            <v>19.5</v>
          </cell>
          <cell r="P43">
            <v>174</v>
          </cell>
          <cell r="Q43">
            <v>22.5</v>
          </cell>
          <cell r="R43">
            <v>14</v>
          </cell>
          <cell r="S43">
            <v>39</v>
          </cell>
        </row>
        <row r="44">
          <cell r="K44">
            <v>4.5900999999999996</v>
          </cell>
          <cell r="L44">
            <v>9.1</v>
          </cell>
          <cell r="M44">
            <v>6</v>
          </cell>
          <cell r="N44">
            <v>31</v>
          </cell>
          <cell r="O44">
            <v>20</v>
          </cell>
          <cell r="P44">
            <v>175</v>
          </cell>
          <cell r="Q44">
            <v>23</v>
          </cell>
          <cell r="R44">
            <v>14.5</v>
          </cell>
          <cell r="S44">
            <v>40</v>
          </cell>
        </row>
        <row r="45">
          <cell r="K45">
            <v>5.0201000000000002</v>
          </cell>
          <cell r="L45">
            <v>9.15</v>
          </cell>
          <cell r="M45">
            <v>6.04</v>
          </cell>
          <cell r="N45">
            <v>30</v>
          </cell>
          <cell r="O45">
            <v>20.5</v>
          </cell>
          <cell r="P45">
            <v>176</v>
          </cell>
          <cell r="Q45">
            <v>23.5</v>
          </cell>
          <cell r="R45">
            <v>14.6</v>
          </cell>
          <cell r="S45">
            <v>41</v>
          </cell>
        </row>
        <row r="46">
          <cell r="K46">
            <v>5.0500999999999996</v>
          </cell>
          <cell r="L46">
            <v>9.16</v>
          </cell>
          <cell r="M46">
            <v>6.06</v>
          </cell>
          <cell r="N46">
            <v>29</v>
          </cell>
          <cell r="O46">
            <v>21</v>
          </cell>
          <cell r="P46">
            <v>177</v>
          </cell>
          <cell r="Q46">
            <v>24</v>
          </cell>
          <cell r="R46">
            <v>15</v>
          </cell>
          <cell r="S46">
            <v>42</v>
          </cell>
        </row>
        <row r="47">
          <cell r="K47">
            <v>5.0800999999999998</v>
          </cell>
          <cell r="L47">
            <v>9.1999999999999993</v>
          </cell>
          <cell r="M47">
            <v>6.08</v>
          </cell>
          <cell r="N47">
            <v>28</v>
          </cell>
          <cell r="O47">
            <v>21.5</v>
          </cell>
          <cell r="P47">
            <v>178</v>
          </cell>
          <cell r="Q47">
            <v>24.5</v>
          </cell>
          <cell r="R47">
            <v>15.5</v>
          </cell>
          <cell r="S47">
            <v>43</v>
          </cell>
        </row>
        <row r="48">
          <cell r="K48">
            <v>5.1101000000000001</v>
          </cell>
          <cell r="L48">
            <v>9.25</v>
          </cell>
          <cell r="M48">
            <v>6.1</v>
          </cell>
          <cell r="N48">
            <v>27</v>
          </cell>
          <cell r="O48">
            <v>22</v>
          </cell>
          <cell r="P48">
            <v>179</v>
          </cell>
          <cell r="Q48">
            <v>25</v>
          </cell>
          <cell r="R48">
            <v>15.6</v>
          </cell>
          <cell r="S48">
            <v>44</v>
          </cell>
        </row>
        <row r="49">
          <cell r="K49">
            <v>5.1401000000000003</v>
          </cell>
          <cell r="L49">
            <v>9.26</v>
          </cell>
          <cell r="M49">
            <v>6.14</v>
          </cell>
          <cell r="N49">
            <v>26</v>
          </cell>
          <cell r="O49">
            <v>22.5</v>
          </cell>
          <cell r="P49">
            <v>180</v>
          </cell>
          <cell r="Q49">
            <v>25.5</v>
          </cell>
          <cell r="R49">
            <v>15.7</v>
          </cell>
          <cell r="S49">
            <v>45</v>
          </cell>
        </row>
        <row r="50">
          <cell r="K50">
            <v>5.1700999999999997</v>
          </cell>
          <cell r="L50">
            <v>9.3000000000000007</v>
          </cell>
          <cell r="M50">
            <v>6.16</v>
          </cell>
          <cell r="N50">
            <v>25</v>
          </cell>
          <cell r="O50">
            <v>22.6</v>
          </cell>
          <cell r="P50">
            <v>181</v>
          </cell>
          <cell r="Q50">
            <v>25.6</v>
          </cell>
          <cell r="R50">
            <v>16</v>
          </cell>
          <cell r="S50">
            <v>46</v>
          </cell>
        </row>
        <row r="51">
          <cell r="K51">
            <v>5.2000999999999999</v>
          </cell>
          <cell r="L51">
            <v>9.35</v>
          </cell>
          <cell r="M51">
            <v>6.18</v>
          </cell>
          <cell r="N51">
            <v>24</v>
          </cell>
          <cell r="O51">
            <v>23</v>
          </cell>
          <cell r="P51">
            <v>182</v>
          </cell>
          <cell r="Q51">
            <v>26</v>
          </cell>
          <cell r="R51">
            <v>16.5</v>
          </cell>
          <cell r="S51">
            <v>47</v>
          </cell>
        </row>
        <row r="52">
          <cell r="K52">
            <v>5.2401</v>
          </cell>
          <cell r="L52">
            <v>9.36</v>
          </cell>
          <cell r="M52">
            <v>6.2</v>
          </cell>
          <cell r="N52">
            <v>23</v>
          </cell>
          <cell r="O52">
            <v>23.5</v>
          </cell>
          <cell r="P52">
            <v>183</v>
          </cell>
          <cell r="Q52">
            <v>26.5</v>
          </cell>
          <cell r="R52">
            <v>16.600000000000001</v>
          </cell>
          <cell r="S52">
            <v>48</v>
          </cell>
        </row>
        <row r="53">
          <cell r="K53">
            <v>5.2801</v>
          </cell>
          <cell r="L53">
            <v>9.4</v>
          </cell>
          <cell r="M53">
            <v>6.24</v>
          </cell>
          <cell r="N53">
            <v>22</v>
          </cell>
          <cell r="O53">
            <v>23.6</v>
          </cell>
          <cell r="P53">
            <v>184</v>
          </cell>
          <cell r="Q53">
            <v>26.6</v>
          </cell>
          <cell r="R53">
            <v>16.7</v>
          </cell>
          <cell r="S53">
            <v>49</v>
          </cell>
        </row>
        <row r="54">
          <cell r="K54">
            <v>5.3201000000000001</v>
          </cell>
          <cell r="L54">
            <v>9.4499999999999993</v>
          </cell>
          <cell r="M54">
            <v>6.28</v>
          </cell>
          <cell r="N54">
            <v>21</v>
          </cell>
          <cell r="O54">
            <v>24</v>
          </cell>
          <cell r="P54">
            <v>185</v>
          </cell>
          <cell r="Q54">
            <v>27</v>
          </cell>
          <cell r="R54">
            <v>17</v>
          </cell>
          <cell r="S54">
            <v>50</v>
          </cell>
        </row>
        <row r="55">
          <cell r="K55">
            <v>5.3601000000000001</v>
          </cell>
          <cell r="L55">
            <v>9.5</v>
          </cell>
          <cell r="M55">
            <v>6.3</v>
          </cell>
          <cell r="N55">
            <v>20</v>
          </cell>
          <cell r="O55">
            <v>24.5</v>
          </cell>
          <cell r="P55">
            <v>187</v>
          </cell>
          <cell r="Q55">
            <v>27.5</v>
          </cell>
          <cell r="R55">
            <v>17.5</v>
          </cell>
          <cell r="S55">
            <v>51</v>
          </cell>
        </row>
        <row r="56">
          <cell r="K56">
            <v>5.4001000000000001</v>
          </cell>
          <cell r="L56">
            <v>9.5500000000000007</v>
          </cell>
          <cell r="M56">
            <v>6.34</v>
          </cell>
          <cell r="N56">
            <v>19</v>
          </cell>
          <cell r="O56">
            <v>25</v>
          </cell>
          <cell r="P56">
            <v>189</v>
          </cell>
          <cell r="Q56">
            <v>28</v>
          </cell>
          <cell r="R56">
            <v>17.600000000000001</v>
          </cell>
          <cell r="S56">
            <v>52</v>
          </cell>
        </row>
        <row r="57">
          <cell r="K57">
            <v>5.4401000000000002</v>
          </cell>
          <cell r="L57">
            <v>9.6</v>
          </cell>
          <cell r="M57">
            <v>6.38</v>
          </cell>
          <cell r="N57">
            <v>18</v>
          </cell>
          <cell r="O57">
            <v>25.5</v>
          </cell>
          <cell r="P57">
            <v>191</v>
          </cell>
          <cell r="Q57">
            <v>28.5</v>
          </cell>
          <cell r="R57">
            <v>18</v>
          </cell>
          <cell r="S57">
            <v>53</v>
          </cell>
        </row>
        <row r="58">
          <cell r="K58">
            <v>5.4801000000000002</v>
          </cell>
          <cell r="L58">
            <v>9.65</v>
          </cell>
          <cell r="M58">
            <v>6.4</v>
          </cell>
          <cell r="N58">
            <v>17</v>
          </cell>
          <cell r="O58">
            <v>26</v>
          </cell>
          <cell r="P58">
            <v>193</v>
          </cell>
          <cell r="Q58">
            <v>29</v>
          </cell>
          <cell r="R58">
            <v>18.5</v>
          </cell>
          <cell r="S58">
            <v>54</v>
          </cell>
        </row>
        <row r="59">
          <cell r="K59">
            <v>5.5201000000000002</v>
          </cell>
          <cell r="L59">
            <v>9.6999999999999993</v>
          </cell>
          <cell r="M59">
            <v>6.44</v>
          </cell>
          <cell r="N59">
            <v>16</v>
          </cell>
          <cell r="O59">
            <v>26.5</v>
          </cell>
          <cell r="P59">
            <v>195</v>
          </cell>
          <cell r="Q59">
            <v>29.5</v>
          </cell>
          <cell r="R59">
            <v>19</v>
          </cell>
          <cell r="S59">
            <v>55</v>
          </cell>
        </row>
        <row r="60">
          <cell r="K60">
            <v>5.5601000000000003</v>
          </cell>
          <cell r="L60">
            <v>9.75</v>
          </cell>
          <cell r="M60">
            <v>6.48</v>
          </cell>
          <cell r="N60">
            <v>15</v>
          </cell>
          <cell r="O60">
            <v>27</v>
          </cell>
          <cell r="P60">
            <v>197</v>
          </cell>
          <cell r="Q60">
            <v>30</v>
          </cell>
          <cell r="R60">
            <v>19.5</v>
          </cell>
          <cell r="S60">
            <v>56</v>
          </cell>
        </row>
        <row r="61">
          <cell r="K61">
            <v>6.0000999999999998</v>
          </cell>
          <cell r="L61">
            <v>9.8000000000000007</v>
          </cell>
          <cell r="M61">
            <v>6.5</v>
          </cell>
          <cell r="N61">
            <v>14</v>
          </cell>
          <cell r="O61">
            <v>28</v>
          </cell>
          <cell r="P61">
            <v>199</v>
          </cell>
          <cell r="Q61">
            <v>30.5</v>
          </cell>
          <cell r="R61">
            <v>20</v>
          </cell>
          <cell r="S61">
            <v>57</v>
          </cell>
        </row>
        <row r="62">
          <cell r="K62">
            <v>6.0400999999999998</v>
          </cell>
          <cell r="L62">
            <v>9.85</v>
          </cell>
          <cell r="M62">
            <v>6.54</v>
          </cell>
          <cell r="N62">
            <v>13</v>
          </cell>
          <cell r="O62">
            <v>29</v>
          </cell>
          <cell r="P62">
            <v>201</v>
          </cell>
          <cell r="Q62">
            <v>31</v>
          </cell>
          <cell r="R62">
            <v>20.5</v>
          </cell>
          <cell r="S62">
            <v>58</v>
          </cell>
        </row>
        <row r="63">
          <cell r="K63">
            <v>6.0800999999999998</v>
          </cell>
          <cell r="L63">
            <v>9.9</v>
          </cell>
          <cell r="M63">
            <v>6.58</v>
          </cell>
          <cell r="N63">
            <v>12</v>
          </cell>
          <cell r="O63">
            <v>30</v>
          </cell>
          <cell r="P63">
            <v>203</v>
          </cell>
          <cell r="Q63">
            <v>31.5</v>
          </cell>
          <cell r="R63">
            <v>21</v>
          </cell>
          <cell r="S63">
            <v>59</v>
          </cell>
        </row>
        <row r="64">
          <cell r="K64">
            <v>6.1200999999999999</v>
          </cell>
          <cell r="L64">
            <v>9.9499999999999993</v>
          </cell>
          <cell r="M64">
            <v>6.6</v>
          </cell>
          <cell r="N64">
            <v>11</v>
          </cell>
          <cell r="O64">
            <v>31</v>
          </cell>
          <cell r="P64">
            <v>205</v>
          </cell>
          <cell r="Q64">
            <v>32</v>
          </cell>
          <cell r="R64">
            <v>21.5</v>
          </cell>
          <cell r="S64">
            <v>60</v>
          </cell>
        </row>
        <row r="65">
          <cell r="K65">
            <v>6.1600999999999999</v>
          </cell>
          <cell r="L65">
            <v>10</v>
          </cell>
          <cell r="M65">
            <v>6.65</v>
          </cell>
          <cell r="N65">
            <v>10</v>
          </cell>
          <cell r="O65">
            <v>33</v>
          </cell>
          <cell r="P65">
            <v>207</v>
          </cell>
          <cell r="Q65">
            <v>32.5</v>
          </cell>
          <cell r="R65">
            <v>22</v>
          </cell>
          <cell r="S65">
            <v>61</v>
          </cell>
        </row>
        <row r="66">
          <cell r="K66">
            <v>6.2000999999999999</v>
          </cell>
          <cell r="L66">
            <v>10.050000000000001</v>
          </cell>
          <cell r="M66">
            <v>6.7</v>
          </cell>
          <cell r="N66">
            <v>9</v>
          </cell>
          <cell r="O66">
            <v>35</v>
          </cell>
          <cell r="P66">
            <v>209</v>
          </cell>
          <cell r="Q66">
            <v>33</v>
          </cell>
          <cell r="R66">
            <v>22.5</v>
          </cell>
          <cell r="S66">
            <v>62</v>
          </cell>
        </row>
        <row r="67">
          <cell r="K67">
            <v>6.2500999999999998</v>
          </cell>
          <cell r="L67">
            <v>10.1</v>
          </cell>
          <cell r="M67">
            <v>6.75</v>
          </cell>
          <cell r="N67">
            <v>8</v>
          </cell>
          <cell r="O67">
            <v>37</v>
          </cell>
          <cell r="P67">
            <v>211</v>
          </cell>
          <cell r="Q67">
            <v>33.5</v>
          </cell>
          <cell r="R67">
            <v>23</v>
          </cell>
          <cell r="S67">
            <v>63</v>
          </cell>
        </row>
        <row r="68">
          <cell r="K68">
            <v>6.3000999999999996</v>
          </cell>
          <cell r="L68">
            <v>10.199999999999999</v>
          </cell>
          <cell r="M68">
            <v>6.8</v>
          </cell>
          <cell r="N68">
            <v>7</v>
          </cell>
          <cell r="O68">
            <v>39</v>
          </cell>
          <cell r="P68">
            <v>213</v>
          </cell>
          <cell r="Q68">
            <v>34</v>
          </cell>
          <cell r="R68">
            <v>24</v>
          </cell>
          <cell r="S68">
            <v>64</v>
          </cell>
        </row>
        <row r="69">
          <cell r="K69">
            <v>6.3501000000000003</v>
          </cell>
          <cell r="L69">
            <v>10.3</v>
          </cell>
          <cell r="M69">
            <v>6.85</v>
          </cell>
          <cell r="N69">
            <v>6</v>
          </cell>
          <cell r="O69">
            <v>41</v>
          </cell>
          <cell r="P69">
            <v>215</v>
          </cell>
          <cell r="Q69">
            <v>34.5</v>
          </cell>
          <cell r="R69">
            <v>25</v>
          </cell>
          <cell r="S69">
            <v>65</v>
          </cell>
        </row>
        <row r="70">
          <cell r="K70">
            <v>6.4001000000000001</v>
          </cell>
          <cell r="L70">
            <v>10.4</v>
          </cell>
          <cell r="M70">
            <v>6.9</v>
          </cell>
          <cell r="N70">
            <v>5</v>
          </cell>
          <cell r="O70">
            <v>43</v>
          </cell>
          <cell r="P70">
            <v>218</v>
          </cell>
          <cell r="Q70">
            <v>35</v>
          </cell>
          <cell r="R70">
            <v>26</v>
          </cell>
          <cell r="S70">
            <v>66</v>
          </cell>
        </row>
        <row r="71">
          <cell r="K71">
            <v>6.4500999999999999</v>
          </cell>
          <cell r="L71">
            <v>10.5</v>
          </cell>
          <cell r="M71">
            <v>6.95</v>
          </cell>
          <cell r="N71">
            <v>4</v>
          </cell>
          <cell r="O71">
            <v>46</v>
          </cell>
          <cell r="P71">
            <v>221</v>
          </cell>
          <cell r="Q71">
            <v>35.5</v>
          </cell>
          <cell r="R71">
            <v>27</v>
          </cell>
          <cell r="S71">
            <v>67</v>
          </cell>
        </row>
        <row r="72">
          <cell r="K72">
            <v>6.5000999999999998</v>
          </cell>
          <cell r="L72">
            <v>10.6</v>
          </cell>
          <cell r="M72">
            <v>7</v>
          </cell>
          <cell r="N72">
            <v>3</v>
          </cell>
          <cell r="O72">
            <v>49</v>
          </cell>
          <cell r="P72">
            <v>224</v>
          </cell>
          <cell r="Q72">
            <v>36</v>
          </cell>
          <cell r="R72">
            <v>28</v>
          </cell>
          <cell r="S72">
            <v>68</v>
          </cell>
        </row>
        <row r="73">
          <cell r="K73">
            <v>6.5500999999999996</v>
          </cell>
          <cell r="L73">
            <v>10.7</v>
          </cell>
          <cell r="M73">
            <v>7.05</v>
          </cell>
          <cell r="N73">
            <v>2</v>
          </cell>
          <cell r="O73">
            <v>52</v>
          </cell>
          <cell r="P73">
            <v>227</v>
          </cell>
          <cell r="Q73">
            <v>37</v>
          </cell>
          <cell r="R73">
            <v>29</v>
          </cell>
          <cell r="S73">
            <v>69</v>
          </cell>
        </row>
        <row r="74">
          <cell r="K74">
            <v>7.0000999999999998</v>
          </cell>
          <cell r="L74">
            <v>10.8</v>
          </cell>
          <cell r="M74">
            <v>7.1</v>
          </cell>
          <cell r="N74">
            <v>1</v>
          </cell>
          <cell r="O74">
            <v>55</v>
          </cell>
          <cell r="P74">
            <v>230</v>
          </cell>
          <cell r="Q74">
            <v>38</v>
          </cell>
          <cell r="R74">
            <v>30</v>
          </cell>
          <cell r="S74">
            <v>70</v>
          </cell>
        </row>
        <row r="75">
          <cell r="K75">
            <v>7.0500999999999996</v>
          </cell>
          <cell r="L75">
            <v>10.81</v>
          </cell>
          <cell r="M75">
            <v>7.11</v>
          </cell>
          <cell r="N75">
            <v>0</v>
          </cell>
        </row>
      </sheetData>
      <sheetData sheetId="3" refreshError="1">
        <row r="3"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K4">
            <v>1</v>
          </cell>
          <cell r="L4">
            <v>0.1</v>
          </cell>
          <cell r="M4">
            <v>0.1</v>
          </cell>
          <cell r="N4">
            <v>70</v>
          </cell>
          <cell r="O4">
            <v>0</v>
          </cell>
          <cell r="P4">
            <v>0</v>
          </cell>
          <cell r="Q4">
            <v>0</v>
          </cell>
          <cell r="R4">
            <v>-40</v>
          </cell>
          <cell r="S4">
            <v>0</v>
          </cell>
        </row>
        <row r="5">
          <cell r="K5" t="str">
            <v>3.15,0</v>
          </cell>
          <cell r="L5">
            <v>7.2</v>
          </cell>
          <cell r="M5">
            <v>4.5999999999999996</v>
          </cell>
          <cell r="N5">
            <v>70</v>
          </cell>
          <cell r="O5">
            <v>1</v>
          </cell>
          <cell r="P5">
            <v>107</v>
          </cell>
          <cell r="Q5">
            <v>2</v>
          </cell>
          <cell r="R5">
            <v>-3</v>
          </cell>
          <cell r="S5">
            <v>1</v>
          </cell>
        </row>
        <row r="6">
          <cell r="K6" t="str">
            <v>3.18,0</v>
          </cell>
          <cell r="L6">
            <v>7.3</v>
          </cell>
          <cell r="M6">
            <v>4.6500000000000004</v>
          </cell>
          <cell r="N6">
            <v>69</v>
          </cell>
          <cell r="O6">
            <v>2</v>
          </cell>
          <cell r="P6">
            <v>110</v>
          </cell>
          <cell r="Q6">
            <v>3</v>
          </cell>
          <cell r="R6">
            <v>-2</v>
          </cell>
          <cell r="S6">
            <v>2</v>
          </cell>
        </row>
        <row r="7">
          <cell r="K7" t="str">
            <v>3.21,0</v>
          </cell>
          <cell r="L7">
            <v>7.35</v>
          </cell>
          <cell r="M7">
            <v>4.7</v>
          </cell>
          <cell r="N7">
            <v>68</v>
          </cell>
          <cell r="O7">
            <v>3</v>
          </cell>
          <cell r="P7">
            <v>113</v>
          </cell>
          <cell r="Q7">
            <v>4</v>
          </cell>
          <cell r="R7">
            <v>-1</v>
          </cell>
          <cell r="S7">
            <v>3</v>
          </cell>
        </row>
        <row r="8">
          <cell r="K8" t="str">
            <v>3.24,0</v>
          </cell>
          <cell r="L8">
            <v>7.4</v>
          </cell>
          <cell r="M8">
            <v>4.75</v>
          </cell>
          <cell r="N8">
            <v>67</v>
          </cell>
          <cell r="O8">
            <v>4</v>
          </cell>
          <cell r="P8">
            <v>116</v>
          </cell>
          <cell r="Q8">
            <v>5</v>
          </cell>
          <cell r="R8">
            <v>0</v>
          </cell>
          <cell r="S8">
            <v>4</v>
          </cell>
        </row>
        <row r="9">
          <cell r="K9" t="str">
            <v>3.27,0</v>
          </cell>
          <cell r="L9">
            <v>7.45</v>
          </cell>
          <cell r="M9">
            <v>4.8</v>
          </cell>
          <cell r="N9">
            <v>66</v>
          </cell>
          <cell r="O9">
            <v>5</v>
          </cell>
          <cell r="P9">
            <v>119</v>
          </cell>
          <cell r="Q9">
            <v>6</v>
          </cell>
          <cell r="R9">
            <v>1</v>
          </cell>
          <cell r="S9">
            <v>5</v>
          </cell>
        </row>
        <row r="10">
          <cell r="K10" t="str">
            <v>3.30,0</v>
          </cell>
          <cell r="L10">
            <v>7.5</v>
          </cell>
          <cell r="M10">
            <v>4.8499999999999996</v>
          </cell>
          <cell r="N10">
            <v>65</v>
          </cell>
          <cell r="O10">
            <v>6</v>
          </cell>
          <cell r="P10">
            <v>122</v>
          </cell>
          <cell r="Q10">
            <v>7</v>
          </cell>
          <cell r="R10">
            <v>2</v>
          </cell>
          <cell r="S10">
            <v>6</v>
          </cell>
        </row>
        <row r="11">
          <cell r="K11" t="str">
            <v>3.33,0</v>
          </cell>
          <cell r="L11">
            <v>7.55</v>
          </cell>
          <cell r="M11">
            <v>4.9000000000000004</v>
          </cell>
          <cell r="N11">
            <v>64</v>
          </cell>
          <cell r="O11">
            <v>6.5</v>
          </cell>
          <cell r="P11">
            <v>124</v>
          </cell>
          <cell r="Q11">
            <v>8</v>
          </cell>
          <cell r="R11">
            <v>3</v>
          </cell>
          <cell r="S11">
            <v>7</v>
          </cell>
        </row>
        <row r="12">
          <cell r="K12" t="str">
            <v>3.36,0</v>
          </cell>
          <cell r="L12">
            <v>7.6</v>
          </cell>
          <cell r="M12">
            <v>4.95</v>
          </cell>
          <cell r="N12">
            <v>63</v>
          </cell>
          <cell r="O12">
            <v>7</v>
          </cell>
          <cell r="P12">
            <v>126</v>
          </cell>
          <cell r="Q12">
            <v>9</v>
          </cell>
          <cell r="R12">
            <v>3.5</v>
          </cell>
          <cell r="S12">
            <v>8</v>
          </cell>
        </row>
        <row r="13">
          <cell r="K13" t="str">
            <v>3.39,0</v>
          </cell>
          <cell r="L13">
            <v>7.65</v>
          </cell>
          <cell r="M13">
            <v>5</v>
          </cell>
          <cell r="N13">
            <v>62</v>
          </cell>
          <cell r="O13">
            <v>7.5</v>
          </cell>
          <cell r="P13">
            <v>128</v>
          </cell>
          <cell r="Q13">
            <v>10</v>
          </cell>
          <cell r="R13">
            <v>4</v>
          </cell>
          <cell r="S13">
            <v>9</v>
          </cell>
        </row>
        <row r="14">
          <cell r="K14" t="str">
            <v>3.42,0</v>
          </cell>
          <cell r="L14">
            <v>7.7</v>
          </cell>
          <cell r="M14">
            <v>5.04</v>
          </cell>
          <cell r="N14">
            <v>61</v>
          </cell>
          <cell r="O14">
            <v>8</v>
          </cell>
          <cell r="P14">
            <v>130</v>
          </cell>
          <cell r="Q14">
            <v>10.5</v>
          </cell>
          <cell r="R14">
            <v>4.5</v>
          </cell>
          <cell r="S14">
            <v>10</v>
          </cell>
        </row>
        <row r="15">
          <cell r="K15" t="str">
            <v>3.45,0</v>
          </cell>
          <cell r="L15">
            <v>7.75</v>
          </cell>
          <cell r="M15">
            <v>5.08</v>
          </cell>
          <cell r="N15">
            <v>60</v>
          </cell>
          <cell r="O15">
            <v>8.5</v>
          </cell>
          <cell r="P15">
            <v>132</v>
          </cell>
          <cell r="Q15">
            <v>11</v>
          </cell>
          <cell r="R15">
            <v>5</v>
          </cell>
          <cell r="S15">
            <v>11</v>
          </cell>
        </row>
        <row r="16">
          <cell r="K16" t="str">
            <v>3.48,0</v>
          </cell>
          <cell r="L16">
            <v>7.8</v>
          </cell>
          <cell r="M16">
            <v>5.0999999999999996</v>
          </cell>
          <cell r="N16">
            <v>59</v>
          </cell>
          <cell r="O16">
            <v>9</v>
          </cell>
          <cell r="P16">
            <v>134</v>
          </cell>
          <cell r="Q16">
            <v>11.5</v>
          </cell>
          <cell r="R16">
            <v>5.5</v>
          </cell>
          <cell r="S16">
            <v>12</v>
          </cell>
        </row>
        <row r="17">
          <cell r="K17" t="str">
            <v>3.51,0</v>
          </cell>
          <cell r="L17">
            <v>7.85</v>
          </cell>
          <cell r="M17">
            <v>5.14</v>
          </cell>
          <cell r="N17">
            <v>58</v>
          </cell>
          <cell r="O17">
            <v>9.5</v>
          </cell>
          <cell r="P17">
            <v>136</v>
          </cell>
          <cell r="Q17">
            <v>12</v>
          </cell>
          <cell r="R17">
            <v>6</v>
          </cell>
          <cell r="S17">
            <v>13</v>
          </cell>
        </row>
        <row r="18">
          <cell r="K18" t="str">
            <v>3.54,0</v>
          </cell>
          <cell r="L18">
            <v>7.9</v>
          </cell>
          <cell r="M18">
            <v>5.18</v>
          </cell>
          <cell r="N18">
            <v>57</v>
          </cell>
          <cell r="O18">
            <v>10</v>
          </cell>
          <cell r="P18">
            <v>138</v>
          </cell>
          <cell r="Q18">
            <v>12.5</v>
          </cell>
          <cell r="R18">
            <v>6.5</v>
          </cell>
          <cell r="S18">
            <v>14</v>
          </cell>
        </row>
        <row r="19">
          <cell r="K19" t="str">
            <v>3.57,0</v>
          </cell>
          <cell r="L19">
            <v>7.95</v>
          </cell>
          <cell r="M19">
            <v>5.2</v>
          </cell>
          <cell r="N19">
            <v>56</v>
          </cell>
          <cell r="O19">
            <v>10.5</v>
          </cell>
          <cell r="P19">
            <v>140</v>
          </cell>
          <cell r="Q19">
            <v>13</v>
          </cell>
          <cell r="R19">
            <v>7</v>
          </cell>
          <cell r="S19">
            <v>15</v>
          </cell>
        </row>
        <row r="20">
          <cell r="K20" t="str">
            <v>4.00,0</v>
          </cell>
          <cell r="L20">
            <v>8</v>
          </cell>
          <cell r="M20">
            <v>5.24</v>
          </cell>
          <cell r="N20">
            <v>55</v>
          </cell>
          <cell r="O20">
            <v>11</v>
          </cell>
          <cell r="P20">
            <v>142</v>
          </cell>
          <cell r="Q20">
            <v>13.5</v>
          </cell>
          <cell r="R20">
            <v>7.5</v>
          </cell>
          <cell r="S20">
            <v>16</v>
          </cell>
        </row>
        <row r="21">
          <cell r="K21" t="str">
            <v>4.02,0</v>
          </cell>
          <cell r="L21">
            <v>8.0500000000000007</v>
          </cell>
          <cell r="M21">
            <v>5.28</v>
          </cell>
          <cell r="N21">
            <v>54</v>
          </cell>
          <cell r="O21">
            <v>11.5</v>
          </cell>
          <cell r="P21">
            <v>144</v>
          </cell>
          <cell r="Q21">
            <v>14</v>
          </cell>
          <cell r="R21">
            <v>8</v>
          </cell>
          <cell r="S21">
            <v>17</v>
          </cell>
        </row>
        <row r="22">
          <cell r="K22" t="str">
            <v>4.04,0</v>
          </cell>
          <cell r="L22">
            <v>8.1</v>
          </cell>
          <cell r="M22">
            <v>5.3</v>
          </cell>
          <cell r="N22">
            <v>53</v>
          </cell>
          <cell r="O22">
            <v>12</v>
          </cell>
          <cell r="P22">
            <v>146</v>
          </cell>
          <cell r="Q22">
            <v>14.5</v>
          </cell>
          <cell r="R22">
            <v>8.5</v>
          </cell>
          <cell r="S22">
            <v>18</v>
          </cell>
        </row>
        <row r="23">
          <cell r="K23" t="str">
            <v>4.06,0</v>
          </cell>
          <cell r="L23">
            <v>8.15</v>
          </cell>
          <cell r="M23">
            <v>5.34</v>
          </cell>
          <cell r="N23">
            <v>52</v>
          </cell>
          <cell r="O23">
            <v>12.5</v>
          </cell>
          <cell r="P23">
            <v>148</v>
          </cell>
          <cell r="Q23">
            <v>15</v>
          </cell>
          <cell r="R23">
            <v>8.6</v>
          </cell>
          <cell r="S23">
            <v>19</v>
          </cell>
        </row>
        <row r="24">
          <cell r="K24" t="str">
            <v>4.08,0</v>
          </cell>
          <cell r="L24">
            <v>8.16</v>
          </cell>
          <cell r="M24">
            <v>5.38</v>
          </cell>
          <cell r="N24">
            <v>51</v>
          </cell>
          <cell r="O24">
            <v>13</v>
          </cell>
          <cell r="P24">
            <v>150</v>
          </cell>
          <cell r="Q24">
            <v>15.5</v>
          </cell>
          <cell r="R24">
            <v>9</v>
          </cell>
          <cell r="S24">
            <v>20</v>
          </cell>
        </row>
        <row r="25">
          <cell r="K25" t="str">
            <v>4.10,0</v>
          </cell>
          <cell r="L25">
            <v>8.1999999999999993</v>
          </cell>
          <cell r="M25">
            <v>5.4</v>
          </cell>
          <cell r="N25">
            <v>50</v>
          </cell>
          <cell r="O25">
            <v>13.5</v>
          </cell>
          <cell r="P25">
            <v>152</v>
          </cell>
          <cell r="Q25">
            <v>16</v>
          </cell>
          <cell r="R25">
            <v>9.5</v>
          </cell>
          <cell r="S25">
            <v>21</v>
          </cell>
        </row>
        <row r="26">
          <cell r="K26" t="str">
            <v>4.11,0</v>
          </cell>
          <cell r="L26">
            <v>8.25</v>
          </cell>
          <cell r="M26">
            <v>5.42</v>
          </cell>
          <cell r="N26">
            <v>49</v>
          </cell>
          <cell r="O26">
            <v>14</v>
          </cell>
          <cell r="P26">
            <v>154</v>
          </cell>
          <cell r="Q26">
            <v>16.5</v>
          </cell>
          <cell r="R26">
            <v>9.6</v>
          </cell>
          <cell r="S26">
            <v>22</v>
          </cell>
        </row>
        <row r="27">
          <cell r="K27" t="str">
            <v>4.12,0</v>
          </cell>
          <cell r="L27">
            <v>8.26</v>
          </cell>
          <cell r="M27">
            <v>5.44</v>
          </cell>
          <cell r="N27">
            <v>48</v>
          </cell>
          <cell r="O27">
            <v>14.5</v>
          </cell>
          <cell r="P27">
            <v>156</v>
          </cell>
          <cell r="Q27">
            <v>17</v>
          </cell>
          <cell r="R27">
            <v>10</v>
          </cell>
          <cell r="S27">
            <v>23</v>
          </cell>
        </row>
        <row r="28">
          <cell r="K28" t="str">
            <v>4.13,0</v>
          </cell>
          <cell r="L28">
            <v>8.27</v>
          </cell>
          <cell r="M28">
            <v>5.46</v>
          </cell>
          <cell r="N28">
            <v>47</v>
          </cell>
          <cell r="O28">
            <v>15</v>
          </cell>
          <cell r="P28">
            <v>158</v>
          </cell>
          <cell r="Q28">
            <v>17.5</v>
          </cell>
          <cell r="R28">
            <v>10.5</v>
          </cell>
          <cell r="S28">
            <v>24</v>
          </cell>
        </row>
        <row r="29">
          <cell r="K29" t="str">
            <v>4.14,0</v>
          </cell>
          <cell r="L29">
            <v>8.3000000000000007</v>
          </cell>
          <cell r="M29">
            <v>5.48</v>
          </cell>
          <cell r="N29">
            <v>46</v>
          </cell>
          <cell r="O29">
            <v>15.5</v>
          </cell>
          <cell r="P29">
            <v>160</v>
          </cell>
          <cell r="Q29">
            <v>18</v>
          </cell>
          <cell r="R29">
            <v>10.6</v>
          </cell>
          <cell r="S29">
            <v>25</v>
          </cell>
        </row>
        <row r="30">
          <cell r="K30" t="str">
            <v>4.15,0</v>
          </cell>
          <cell r="L30">
            <v>8.35</v>
          </cell>
          <cell r="M30">
            <v>5.5</v>
          </cell>
          <cell r="N30">
            <v>45</v>
          </cell>
          <cell r="O30">
            <v>16</v>
          </cell>
          <cell r="P30">
            <v>162</v>
          </cell>
          <cell r="Q30">
            <v>18.5</v>
          </cell>
          <cell r="R30">
            <v>11</v>
          </cell>
          <cell r="S30">
            <v>26</v>
          </cell>
        </row>
        <row r="31">
          <cell r="K31" t="str">
            <v>4.16,0</v>
          </cell>
          <cell r="L31">
            <v>8.36</v>
          </cell>
          <cell r="M31">
            <v>5.52</v>
          </cell>
          <cell r="N31">
            <v>44</v>
          </cell>
          <cell r="O31">
            <v>16.5</v>
          </cell>
          <cell r="P31">
            <v>164</v>
          </cell>
          <cell r="Q31">
            <v>19</v>
          </cell>
          <cell r="R31">
            <v>11.5</v>
          </cell>
          <cell r="S31">
            <v>27</v>
          </cell>
        </row>
        <row r="32">
          <cell r="K32" t="str">
            <v>4.17,0</v>
          </cell>
          <cell r="L32">
            <v>8.3699999999999992</v>
          </cell>
          <cell r="M32">
            <v>5.54</v>
          </cell>
          <cell r="N32">
            <v>43</v>
          </cell>
          <cell r="O32">
            <v>17</v>
          </cell>
          <cell r="P32">
            <v>166</v>
          </cell>
          <cell r="Q32">
            <v>19.5</v>
          </cell>
          <cell r="R32">
            <v>11.6</v>
          </cell>
          <cell r="S32">
            <v>28</v>
          </cell>
        </row>
        <row r="33">
          <cell r="K33" t="str">
            <v>4.18,0</v>
          </cell>
          <cell r="L33">
            <v>8.4</v>
          </cell>
          <cell r="M33">
            <v>5.56</v>
          </cell>
          <cell r="N33">
            <v>42</v>
          </cell>
          <cell r="O33">
            <v>17.5</v>
          </cell>
          <cell r="P33">
            <v>168</v>
          </cell>
          <cell r="Q33">
            <v>20</v>
          </cell>
          <cell r="R33">
            <v>12</v>
          </cell>
          <cell r="S33">
            <v>29</v>
          </cell>
        </row>
        <row r="34">
          <cell r="K34" t="str">
            <v>4.20,0</v>
          </cell>
          <cell r="L34">
            <v>8.4499999999999993</v>
          </cell>
          <cell r="M34">
            <v>5.58</v>
          </cell>
          <cell r="N34">
            <v>41</v>
          </cell>
          <cell r="O34">
            <v>18</v>
          </cell>
          <cell r="P34">
            <v>170</v>
          </cell>
          <cell r="Q34">
            <v>20.5</v>
          </cell>
          <cell r="R34">
            <v>12.5</v>
          </cell>
          <cell r="S34">
            <v>30</v>
          </cell>
        </row>
        <row r="35">
          <cell r="K35" t="str">
            <v>4.22,0</v>
          </cell>
          <cell r="L35">
            <v>8.4600000000000009</v>
          </cell>
          <cell r="M35">
            <v>5.6</v>
          </cell>
          <cell r="N35">
            <v>40</v>
          </cell>
          <cell r="O35">
            <v>18.5</v>
          </cell>
          <cell r="P35">
            <v>172</v>
          </cell>
          <cell r="Q35">
            <v>21</v>
          </cell>
          <cell r="R35">
            <v>12.6</v>
          </cell>
          <cell r="S35">
            <v>31</v>
          </cell>
        </row>
        <row r="36">
          <cell r="K36" t="str">
            <v>4.24,0</v>
          </cell>
          <cell r="L36">
            <v>8.5</v>
          </cell>
          <cell r="M36">
            <v>5.62</v>
          </cell>
          <cell r="N36">
            <v>39</v>
          </cell>
          <cell r="O36">
            <v>19</v>
          </cell>
          <cell r="P36">
            <v>174</v>
          </cell>
          <cell r="Q36">
            <v>21.5</v>
          </cell>
          <cell r="R36">
            <v>13</v>
          </cell>
          <cell r="S36">
            <v>32</v>
          </cell>
        </row>
        <row r="37">
          <cell r="K37" t="str">
            <v>4.26,0</v>
          </cell>
          <cell r="L37">
            <v>8.5500000000000007</v>
          </cell>
          <cell r="M37">
            <v>5.64</v>
          </cell>
          <cell r="N37">
            <v>38</v>
          </cell>
          <cell r="O37">
            <v>19.5</v>
          </cell>
          <cell r="P37">
            <v>176</v>
          </cell>
          <cell r="Q37">
            <v>22</v>
          </cell>
          <cell r="R37">
            <v>13.5</v>
          </cell>
          <cell r="S37">
            <v>33</v>
          </cell>
        </row>
        <row r="38">
          <cell r="K38" t="str">
            <v>4.29,0</v>
          </cell>
          <cell r="L38">
            <v>8.56</v>
          </cell>
          <cell r="M38">
            <v>5.66</v>
          </cell>
          <cell r="N38">
            <v>37</v>
          </cell>
          <cell r="O38">
            <v>20</v>
          </cell>
          <cell r="P38">
            <v>178</v>
          </cell>
          <cell r="Q38">
            <v>22.5</v>
          </cell>
          <cell r="R38">
            <v>13.6</v>
          </cell>
          <cell r="S38">
            <v>34</v>
          </cell>
        </row>
        <row r="39">
          <cell r="K39" t="str">
            <v>4.32,0</v>
          </cell>
          <cell r="L39">
            <v>8.6</v>
          </cell>
          <cell r="M39">
            <v>5.68</v>
          </cell>
          <cell r="N39">
            <v>36</v>
          </cell>
          <cell r="O39">
            <v>20.5</v>
          </cell>
          <cell r="P39">
            <v>180</v>
          </cell>
          <cell r="Q39">
            <v>23</v>
          </cell>
          <cell r="R39">
            <v>14</v>
          </cell>
          <cell r="S39">
            <v>35</v>
          </cell>
        </row>
        <row r="40">
          <cell r="K40" t="str">
            <v>4.35,0</v>
          </cell>
          <cell r="L40">
            <v>8.65</v>
          </cell>
          <cell r="M40">
            <v>5.7</v>
          </cell>
          <cell r="N40">
            <v>35</v>
          </cell>
          <cell r="O40">
            <v>21</v>
          </cell>
          <cell r="P40">
            <v>182</v>
          </cell>
          <cell r="Q40">
            <v>23.5</v>
          </cell>
          <cell r="R40">
            <v>14.5</v>
          </cell>
          <cell r="S40">
            <v>36</v>
          </cell>
        </row>
        <row r="41">
          <cell r="K41" t="str">
            <v>4.38,0</v>
          </cell>
          <cell r="L41">
            <v>8.66</v>
          </cell>
          <cell r="M41">
            <v>5.72</v>
          </cell>
          <cell r="N41">
            <v>34</v>
          </cell>
          <cell r="O41">
            <v>21.5</v>
          </cell>
          <cell r="P41">
            <v>184</v>
          </cell>
          <cell r="Q41">
            <v>24</v>
          </cell>
          <cell r="R41">
            <v>14.6</v>
          </cell>
          <cell r="S41">
            <v>37</v>
          </cell>
        </row>
        <row r="42">
          <cell r="K42" t="str">
            <v>4.41,0</v>
          </cell>
          <cell r="L42">
            <v>8.6999999999999993</v>
          </cell>
          <cell r="M42">
            <v>5.74</v>
          </cell>
          <cell r="N42">
            <v>33</v>
          </cell>
          <cell r="O42">
            <v>22</v>
          </cell>
          <cell r="P42">
            <v>186</v>
          </cell>
          <cell r="Q42">
            <v>24.5</v>
          </cell>
          <cell r="R42">
            <v>15</v>
          </cell>
          <cell r="S42">
            <v>38</v>
          </cell>
        </row>
        <row r="43">
          <cell r="K43" t="str">
            <v>4.44,0</v>
          </cell>
          <cell r="L43">
            <v>8.75</v>
          </cell>
          <cell r="M43">
            <v>5.76</v>
          </cell>
          <cell r="N43">
            <v>32</v>
          </cell>
          <cell r="O43">
            <v>22.5</v>
          </cell>
          <cell r="P43">
            <v>188</v>
          </cell>
          <cell r="Q43">
            <v>25</v>
          </cell>
          <cell r="R43">
            <v>15.5</v>
          </cell>
          <cell r="S43">
            <v>39</v>
          </cell>
        </row>
        <row r="44">
          <cell r="K44" t="str">
            <v>4.47,0</v>
          </cell>
          <cell r="L44">
            <v>8.76</v>
          </cell>
          <cell r="M44">
            <v>5.78</v>
          </cell>
          <cell r="N44">
            <v>31</v>
          </cell>
          <cell r="O44">
            <v>23</v>
          </cell>
          <cell r="P44">
            <v>190</v>
          </cell>
          <cell r="Q44">
            <v>25.5</v>
          </cell>
          <cell r="R44">
            <v>15.6</v>
          </cell>
          <cell r="S44">
            <v>40</v>
          </cell>
        </row>
        <row r="45">
          <cell r="K45" t="str">
            <v>4.50,0</v>
          </cell>
          <cell r="L45">
            <v>8.8000000000000007</v>
          </cell>
          <cell r="M45">
            <v>5.8</v>
          </cell>
          <cell r="N45">
            <v>30</v>
          </cell>
          <cell r="O45">
            <v>23.5</v>
          </cell>
          <cell r="P45">
            <v>191</v>
          </cell>
          <cell r="Q45">
            <v>26</v>
          </cell>
          <cell r="R45">
            <v>16</v>
          </cell>
          <cell r="S45">
            <v>41</v>
          </cell>
        </row>
        <row r="46">
          <cell r="K46" t="str">
            <v>4.53,0</v>
          </cell>
          <cell r="L46">
            <v>8.86</v>
          </cell>
          <cell r="M46">
            <v>5.84</v>
          </cell>
          <cell r="N46">
            <v>29</v>
          </cell>
          <cell r="O46">
            <v>24</v>
          </cell>
          <cell r="P46">
            <v>192</v>
          </cell>
          <cell r="Q46">
            <v>26.5</v>
          </cell>
          <cell r="R46">
            <v>16.5</v>
          </cell>
          <cell r="S46">
            <v>42</v>
          </cell>
        </row>
        <row r="47">
          <cell r="K47" t="str">
            <v>4.56,0</v>
          </cell>
          <cell r="L47">
            <v>8.8699999999999992</v>
          </cell>
          <cell r="M47">
            <v>5.86</v>
          </cell>
          <cell r="N47">
            <v>28</v>
          </cell>
          <cell r="O47">
            <v>24.5</v>
          </cell>
          <cell r="P47">
            <v>193</v>
          </cell>
          <cell r="Q47">
            <v>26.6</v>
          </cell>
          <cell r="R47">
            <v>16.600000000000001</v>
          </cell>
          <cell r="S47">
            <v>43</v>
          </cell>
        </row>
        <row r="48">
          <cell r="K48" t="str">
            <v>4.59,0</v>
          </cell>
          <cell r="L48">
            <v>8.9</v>
          </cell>
          <cell r="M48">
            <v>5.88</v>
          </cell>
          <cell r="N48">
            <v>27</v>
          </cell>
          <cell r="O48">
            <v>25</v>
          </cell>
          <cell r="P48">
            <v>194</v>
          </cell>
          <cell r="Q48">
            <v>27</v>
          </cell>
          <cell r="R48">
            <v>17</v>
          </cell>
          <cell r="S48">
            <v>44</v>
          </cell>
        </row>
        <row r="49">
          <cell r="K49" t="str">
            <v>5.02,0</v>
          </cell>
          <cell r="L49">
            <v>8.9499999999999993</v>
          </cell>
          <cell r="M49">
            <v>5.9</v>
          </cell>
          <cell r="N49">
            <v>26</v>
          </cell>
          <cell r="O49">
            <v>25.5</v>
          </cell>
          <cell r="P49">
            <v>195</v>
          </cell>
          <cell r="Q49">
            <v>27.5</v>
          </cell>
          <cell r="R49">
            <v>17.5</v>
          </cell>
          <cell r="S49">
            <v>45</v>
          </cell>
        </row>
        <row r="50">
          <cell r="K50" t="str">
            <v>5.05,0</v>
          </cell>
          <cell r="L50">
            <v>8.9600000000000009</v>
          </cell>
          <cell r="M50">
            <v>5.94</v>
          </cell>
          <cell r="N50">
            <v>25</v>
          </cell>
          <cell r="O50">
            <v>26</v>
          </cell>
          <cell r="P50">
            <v>196</v>
          </cell>
          <cell r="Q50">
            <v>27.6</v>
          </cell>
          <cell r="R50">
            <v>17.600000000000001</v>
          </cell>
          <cell r="S50">
            <v>46</v>
          </cell>
        </row>
        <row r="51">
          <cell r="K51" t="str">
            <v>5.08,0</v>
          </cell>
          <cell r="L51">
            <v>9</v>
          </cell>
          <cell r="M51">
            <v>5.96</v>
          </cell>
          <cell r="N51">
            <v>24</v>
          </cell>
          <cell r="O51">
            <v>26.5</v>
          </cell>
          <cell r="P51">
            <v>197</v>
          </cell>
          <cell r="Q51">
            <v>28</v>
          </cell>
          <cell r="R51">
            <v>18</v>
          </cell>
          <cell r="S51">
            <v>47</v>
          </cell>
        </row>
        <row r="52">
          <cell r="K52" t="str">
            <v>5.11,0</v>
          </cell>
          <cell r="L52">
            <v>9.0500000000000007</v>
          </cell>
          <cell r="M52">
            <v>5.98</v>
          </cell>
          <cell r="N52">
            <v>23</v>
          </cell>
          <cell r="O52">
            <v>27</v>
          </cell>
          <cell r="P52">
            <v>198</v>
          </cell>
          <cell r="Q52">
            <v>28.5</v>
          </cell>
          <cell r="R52">
            <v>18.5</v>
          </cell>
          <cell r="S52">
            <v>48</v>
          </cell>
        </row>
        <row r="53">
          <cell r="K53" t="str">
            <v>5.14,0</v>
          </cell>
          <cell r="L53">
            <v>9.1</v>
          </cell>
          <cell r="M53">
            <v>6</v>
          </cell>
          <cell r="N53">
            <v>22</v>
          </cell>
          <cell r="O53">
            <v>27.5</v>
          </cell>
          <cell r="P53">
            <v>199</v>
          </cell>
          <cell r="Q53">
            <v>28.6</v>
          </cell>
          <cell r="R53">
            <v>18.600000000000001</v>
          </cell>
          <cell r="S53">
            <v>49</v>
          </cell>
        </row>
        <row r="54">
          <cell r="K54" t="str">
            <v>5.17,0</v>
          </cell>
          <cell r="L54">
            <v>9.15</v>
          </cell>
          <cell r="M54">
            <v>6.04</v>
          </cell>
          <cell r="N54">
            <v>21</v>
          </cell>
          <cell r="O54">
            <v>28</v>
          </cell>
          <cell r="P54">
            <v>200</v>
          </cell>
          <cell r="Q54">
            <v>29</v>
          </cell>
          <cell r="R54">
            <v>19</v>
          </cell>
          <cell r="S54">
            <v>50</v>
          </cell>
        </row>
        <row r="55">
          <cell r="K55" t="str">
            <v>5.20,0</v>
          </cell>
          <cell r="L55">
            <v>9.1999999999999993</v>
          </cell>
          <cell r="M55">
            <v>6.08</v>
          </cell>
          <cell r="N55">
            <v>20</v>
          </cell>
          <cell r="O55">
            <v>28.5</v>
          </cell>
          <cell r="P55">
            <v>202</v>
          </cell>
          <cell r="Q55">
            <v>29.5</v>
          </cell>
          <cell r="R55">
            <v>19.5</v>
          </cell>
          <cell r="S55">
            <v>51</v>
          </cell>
        </row>
        <row r="56">
          <cell r="K56" t="str">
            <v>5.24,0</v>
          </cell>
          <cell r="L56">
            <v>9.25</v>
          </cell>
          <cell r="M56">
            <v>6.1</v>
          </cell>
          <cell r="N56">
            <v>19</v>
          </cell>
          <cell r="O56">
            <v>29</v>
          </cell>
          <cell r="P56">
            <v>204</v>
          </cell>
          <cell r="Q56">
            <v>30</v>
          </cell>
          <cell r="R56">
            <v>20</v>
          </cell>
          <cell r="S56">
            <v>52</v>
          </cell>
        </row>
        <row r="57">
          <cell r="K57" t="str">
            <v>5.28,0</v>
          </cell>
          <cell r="L57">
            <v>9.3000000000000007</v>
          </cell>
          <cell r="M57">
            <v>6.14</v>
          </cell>
          <cell r="N57">
            <v>18</v>
          </cell>
          <cell r="O57">
            <v>29.5</v>
          </cell>
          <cell r="P57">
            <v>206</v>
          </cell>
          <cell r="Q57">
            <v>30.5</v>
          </cell>
          <cell r="R57">
            <v>20.5</v>
          </cell>
          <cell r="S57">
            <v>53</v>
          </cell>
        </row>
        <row r="58">
          <cell r="K58" t="str">
            <v>5.32,0</v>
          </cell>
          <cell r="L58">
            <v>9.35</v>
          </cell>
          <cell r="M58">
            <v>6.18</v>
          </cell>
          <cell r="N58">
            <v>17</v>
          </cell>
          <cell r="O58">
            <v>30</v>
          </cell>
          <cell r="P58">
            <v>208</v>
          </cell>
          <cell r="Q58">
            <v>31</v>
          </cell>
          <cell r="R58">
            <v>21</v>
          </cell>
          <cell r="S58">
            <v>54</v>
          </cell>
        </row>
        <row r="59">
          <cell r="K59" t="str">
            <v>5.36,0</v>
          </cell>
          <cell r="L59">
            <v>9.4</v>
          </cell>
          <cell r="M59">
            <v>6.2</v>
          </cell>
          <cell r="N59">
            <v>16</v>
          </cell>
          <cell r="O59">
            <v>30.5</v>
          </cell>
          <cell r="P59">
            <v>210</v>
          </cell>
          <cell r="Q59">
            <v>31.5</v>
          </cell>
          <cell r="R59">
            <v>21.5</v>
          </cell>
          <cell r="S59">
            <v>55</v>
          </cell>
        </row>
        <row r="60">
          <cell r="K60" t="str">
            <v>5.40,0</v>
          </cell>
          <cell r="L60">
            <v>9.4499999999999993</v>
          </cell>
          <cell r="M60">
            <v>6.24</v>
          </cell>
          <cell r="N60">
            <v>15</v>
          </cell>
          <cell r="O60">
            <v>31</v>
          </cell>
          <cell r="P60">
            <v>212</v>
          </cell>
          <cell r="Q60">
            <v>32</v>
          </cell>
          <cell r="R60">
            <v>22</v>
          </cell>
          <cell r="S60">
            <v>56</v>
          </cell>
        </row>
        <row r="61">
          <cell r="K61" t="str">
            <v>5.44,0</v>
          </cell>
          <cell r="L61">
            <v>9.5</v>
          </cell>
          <cell r="M61">
            <v>6.28</v>
          </cell>
          <cell r="N61">
            <v>14</v>
          </cell>
          <cell r="O61">
            <v>32</v>
          </cell>
          <cell r="P61">
            <v>214</v>
          </cell>
          <cell r="Q61">
            <v>32.5</v>
          </cell>
          <cell r="R61">
            <v>22.5</v>
          </cell>
          <cell r="S61">
            <v>57</v>
          </cell>
        </row>
        <row r="62">
          <cell r="K62" t="str">
            <v>5.48,0</v>
          </cell>
          <cell r="L62">
            <v>9.5500000000000007</v>
          </cell>
          <cell r="M62">
            <v>6.3</v>
          </cell>
          <cell r="N62">
            <v>13</v>
          </cell>
          <cell r="O62">
            <v>33</v>
          </cell>
          <cell r="P62">
            <v>216</v>
          </cell>
          <cell r="Q62">
            <v>33</v>
          </cell>
          <cell r="R62">
            <v>23</v>
          </cell>
          <cell r="S62">
            <v>58</v>
          </cell>
        </row>
        <row r="63">
          <cell r="K63" t="str">
            <v>5.52,0</v>
          </cell>
          <cell r="L63">
            <v>9.6</v>
          </cell>
          <cell r="M63">
            <v>6.35</v>
          </cell>
          <cell r="N63">
            <v>12</v>
          </cell>
          <cell r="O63">
            <v>34</v>
          </cell>
          <cell r="P63">
            <v>218</v>
          </cell>
          <cell r="Q63">
            <v>33.5</v>
          </cell>
          <cell r="R63">
            <v>23.5</v>
          </cell>
          <cell r="S63">
            <v>59</v>
          </cell>
        </row>
        <row r="64">
          <cell r="K64" t="str">
            <v>5.56,0</v>
          </cell>
          <cell r="L64">
            <v>9.65</v>
          </cell>
          <cell r="M64">
            <v>6.4</v>
          </cell>
          <cell r="N64">
            <v>11</v>
          </cell>
          <cell r="O64">
            <v>36</v>
          </cell>
          <cell r="P64">
            <v>220</v>
          </cell>
          <cell r="Q64">
            <v>34</v>
          </cell>
          <cell r="R64">
            <v>24</v>
          </cell>
          <cell r="S64">
            <v>60</v>
          </cell>
        </row>
        <row r="65">
          <cell r="K65" t="str">
            <v>6.00,0</v>
          </cell>
          <cell r="L65">
            <v>9.6999999999999993</v>
          </cell>
          <cell r="M65">
            <v>6.45</v>
          </cell>
          <cell r="N65">
            <v>10</v>
          </cell>
          <cell r="O65">
            <v>38</v>
          </cell>
          <cell r="P65">
            <v>222</v>
          </cell>
          <cell r="Q65">
            <v>34.5</v>
          </cell>
          <cell r="R65">
            <v>24.5</v>
          </cell>
          <cell r="S65">
            <v>61</v>
          </cell>
        </row>
        <row r="66">
          <cell r="K66" t="str">
            <v>6.05,0</v>
          </cell>
          <cell r="L66">
            <v>9.75</v>
          </cell>
          <cell r="M66">
            <v>6.5</v>
          </cell>
          <cell r="N66">
            <v>9</v>
          </cell>
          <cell r="O66">
            <v>40</v>
          </cell>
          <cell r="P66">
            <v>224</v>
          </cell>
          <cell r="Q66">
            <v>35</v>
          </cell>
          <cell r="R66">
            <v>25</v>
          </cell>
          <cell r="S66">
            <v>62</v>
          </cell>
        </row>
        <row r="67">
          <cell r="K67" t="str">
            <v>6.10,0</v>
          </cell>
          <cell r="L67">
            <v>9.8000000000000007</v>
          </cell>
          <cell r="M67">
            <v>6.55</v>
          </cell>
          <cell r="N67">
            <v>8</v>
          </cell>
          <cell r="O67">
            <v>42</v>
          </cell>
          <cell r="P67">
            <v>226</v>
          </cell>
          <cell r="Q67">
            <v>35.5</v>
          </cell>
          <cell r="R67">
            <v>26</v>
          </cell>
          <cell r="S67">
            <v>63</v>
          </cell>
        </row>
        <row r="68">
          <cell r="K68" t="str">
            <v>6.15,0</v>
          </cell>
          <cell r="L68">
            <v>9.9</v>
          </cell>
          <cell r="M68">
            <v>6.6</v>
          </cell>
          <cell r="N68">
            <v>7</v>
          </cell>
          <cell r="O68">
            <v>44</v>
          </cell>
          <cell r="P68">
            <v>228</v>
          </cell>
          <cell r="Q68">
            <v>36</v>
          </cell>
          <cell r="R68">
            <v>27</v>
          </cell>
          <cell r="S68">
            <v>64</v>
          </cell>
        </row>
        <row r="69">
          <cell r="K69" t="str">
            <v>6.20,0</v>
          </cell>
          <cell r="L69">
            <v>10</v>
          </cell>
          <cell r="M69">
            <v>6.65</v>
          </cell>
          <cell r="N69">
            <v>6</v>
          </cell>
          <cell r="O69">
            <v>46</v>
          </cell>
          <cell r="P69">
            <v>230</v>
          </cell>
          <cell r="Q69">
            <v>36.5</v>
          </cell>
          <cell r="R69">
            <v>28</v>
          </cell>
          <cell r="S69">
            <v>65</v>
          </cell>
        </row>
        <row r="70">
          <cell r="K70" t="str">
            <v>6.25,0</v>
          </cell>
          <cell r="L70">
            <v>10.1</v>
          </cell>
          <cell r="M70">
            <v>6.7</v>
          </cell>
          <cell r="N70">
            <v>5</v>
          </cell>
          <cell r="O70">
            <v>48</v>
          </cell>
          <cell r="P70">
            <v>233</v>
          </cell>
          <cell r="Q70">
            <v>37</v>
          </cell>
          <cell r="R70">
            <v>29</v>
          </cell>
          <cell r="S70">
            <v>66</v>
          </cell>
        </row>
        <row r="71">
          <cell r="K71" t="str">
            <v>6.30,0</v>
          </cell>
          <cell r="L71">
            <v>10.199999999999999</v>
          </cell>
          <cell r="M71">
            <v>6.75</v>
          </cell>
          <cell r="N71">
            <v>4</v>
          </cell>
          <cell r="O71">
            <v>50</v>
          </cell>
          <cell r="P71">
            <v>236</v>
          </cell>
          <cell r="Q71">
            <v>37.5</v>
          </cell>
          <cell r="R71">
            <v>30</v>
          </cell>
          <cell r="S71">
            <v>67</v>
          </cell>
        </row>
        <row r="72">
          <cell r="K72" t="str">
            <v>6.35,0</v>
          </cell>
          <cell r="L72">
            <v>10.3</v>
          </cell>
          <cell r="M72">
            <v>6.8</v>
          </cell>
          <cell r="N72">
            <v>3</v>
          </cell>
          <cell r="O72">
            <v>52</v>
          </cell>
          <cell r="P72">
            <v>239</v>
          </cell>
          <cell r="Q72">
            <v>38</v>
          </cell>
          <cell r="R72">
            <v>31</v>
          </cell>
          <cell r="S72">
            <v>68</v>
          </cell>
        </row>
        <row r="73">
          <cell r="K73" t="str">
            <v>6.40,0</v>
          </cell>
          <cell r="L73">
            <v>10.4</v>
          </cell>
          <cell r="M73">
            <v>6.85</v>
          </cell>
          <cell r="N73">
            <v>2</v>
          </cell>
          <cell r="O73">
            <v>55</v>
          </cell>
          <cell r="P73">
            <v>242</v>
          </cell>
          <cell r="Q73">
            <v>39</v>
          </cell>
          <cell r="R73">
            <v>32</v>
          </cell>
          <cell r="S73">
            <v>69</v>
          </cell>
        </row>
        <row r="74">
          <cell r="K74" t="str">
            <v>6.45,0</v>
          </cell>
          <cell r="L74">
            <v>10.5</v>
          </cell>
          <cell r="M74">
            <v>6.9</v>
          </cell>
          <cell r="N74">
            <v>1</v>
          </cell>
          <cell r="O74">
            <v>58</v>
          </cell>
          <cell r="P74">
            <v>245</v>
          </cell>
          <cell r="Q74">
            <v>40</v>
          </cell>
          <cell r="R74">
            <v>33</v>
          </cell>
          <cell r="S74">
            <v>70</v>
          </cell>
        </row>
        <row r="75">
          <cell r="K75" t="str">
            <v>6.45,1</v>
          </cell>
          <cell r="L75">
            <v>10.51</v>
          </cell>
          <cell r="M75">
            <v>6.91</v>
          </cell>
          <cell r="N75">
            <v>0</v>
          </cell>
        </row>
      </sheetData>
      <sheetData sheetId="4" refreshError="1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</row>
        <row r="4">
          <cell r="L4">
            <v>1</v>
          </cell>
          <cell r="M4">
            <v>0.1</v>
          </cell>
          <cell r="N4">
            <v>0.1</v>
          </cell>
          <cell r="O4">
            <v>0.1</v>
          </cell>
          <cell r="P4">
            <v>70</v>
          </cell>
          <cell r="Q4">
            <v>0</v>
          </cell>
          <cell r="R4">
            <v>0</v>
          </cell>
          <cell r="S4">
            <v>0</v>
          </cell>
          <cell r="T4">
            <v>-40</v>
          </cell>
          <cell r="U4">
            <v>0</v>
          </cell>
        </row>
        <row r="5">
          <cell r="L5" t="str">
            <v>3.10,0</v>
          </cell>
          <cell r="M5">
            <v>6.9</v>
          </cell>
          <cell r="N5">
            <v>4.5</v>
          </cell>
          <cell r="O5">
            <v>8</v>
          </cell>
          <cell r="P5">
            <v>70</v>
          </cell>
          <cell r="Q5">
            <v>2</v>
          </cell>
          <cell r="R5">
            <v>116</v>
          </cell>
          <cell r="S5">
            <v>3</v>
          </cell>
          <cell r="T5">
            <v>-3</v>
          </cell>
          <cell r="U5">
            <v>1</v>
          </cell>
        </row>
        <row r="6">
          <cell r="L6" t="str">
            <v>3.13,0</v>
          </cell>
          <cell r="M6">
            <v>7</v>
          </cell>
          <cell r="N6">
            <v>4.55</v>
          </cell>
          <cell r="O6">
            <v>8.1</v>
          </cell>
          <cell r="P6">
            <v>69</v>
          </cell>
          <cell r="Q6">
            <v>3</v>
          </cell>
          <cell r="R6">
            <v>119</v>
          </cell>
          <cell r="S6">
            <v>4</v>
          </cell>
          <cell r="T6">
            <v>-2</v>
          </cell>
          <cell r="U6">
            <v>2</v>
          </cell>
        </row>
        <row r="7">
          <cell r="L7" t="str">
            <v>3.16,0</v>
          </cell>
          <cell r="M7">
            <v>7.1</v>
          </cell>
          <cell r="N7">
            <v>4.5999999999999996</v>
          </cell>
          <cell r="O7">
            <v>8.1999999999999993</v>
          </cell>
          <cell r="P7">
            <v>68</v>
          </cell>
          <cell r="Q7">
            <v>4</v>
          </cell>
          <cell r="R7">
            <v>122</v>
          </cell>
          <cell r="S7">
            <v>5</v>
          </cell>
          <cell r="T7">
            <v>-1</v>
          </cell>
          <cell r="U7">
            <v>3</v>
          </cell>
        </row>
        <row r="8">
          <cell r="L8" t="str">
            <v>3.19,0</v>
          </cell>
          <cell r="M8">
            <v>7.2</v>
          </cell>
          <cell r="N8">
            <v>4.6500000000000004</v>
          </cell>
          <cell r="O8">
            <v>8.3000000000000007</v>
          </cell>
          <cell r="P8">
            <v>67</v>
          </cell>
          <cell r="Q8">
            <v>5</v>
          </cell>
          <cell r="R8">
            <v>125</v>
          </cell>
          <cell r="S8">
            <v>6</v>
          </cell>
          <cell r="T8">
            <v>0</v>
          </cell>
          <cell r="U8">
            <v>4</v>
          </cell>
        </row>
        <row r="9">
          <cell r="L9" t="str">
            <v>3.22,0</v>
          </cell>
          <cell r="M9">
            <v>7.25</v>
          </cell>
          <cell r="N9">
            <v>4.7</v>
          </cell>
          <cell r="O9">
            <v>8.4</v>
          </cell>
          <cell r="P9">
            <v>66</v>
          </cell>
          <cell r="Q9">
            <v>6</v>
          </cell>
          <cell r="R9">
            <v>128</v>
          </cell>
          <cell r="S9">
            <v>7</v>
          </cell>
          <cell r="T9">
            <v>0.5</v>
          </cell>
          <cell r="U9">
            <v>5</v>
          </cell>
        </row>
        <row r="10">
          <cell r="L10" t="str">
            <v>3.25,0</v>
          </cell>
          <cell r="M10">
            <v>7.3</v>
          </cell>
          <cell r="N10">
            <v>4.75</v>
          </cell>
          <cell r="O10">
            <v>8.5</v>
          </cell>
          <cell r="P10">
            <v>65</v>
          </cell>
          <cell r="Q10">
            <v>7</v>
          </cell>
          <cell r="R10">
            <v>131</v>
          </cell>
          <cell r="S10">
            <v>8</v>
          </cell>
          <cell r="T10">
            <v>1</v>
          </cell>
          <cell r="U10">
            <v>6</v>
          </cell>
        </row>
        <row r="11">
          <cell r="L11" t="str">
            <v>3.28,0</v>
          </cell>
          <cell r="M11">
            <v>7.35</v>
          </cell>
          <cell r="N11">
            <v>4.8</v>
          </cell>
          <cell r="O11">
            <v>8.6</v>
          </cell>
          <cell r="P11">
            <v>64</v>
          </cell>
          <cell r="Q11">
            <v>8</v>
          </cell>
          <cell r="R11">
            <v>134</v>
          </cell>
          <cell r="S11">
            <v>9</v>
          </cell>
          <cell r="T11">
            <v>1.5</v>
          </cell>
          <cell r="U11">
            <v>7</v>
          </cell>
        </row>
        <row r="12">
          <cell r="L12" t="str">
            <v>3.31,0</v>
          </cell>
          <cell r="M12">
            <v>7.4</v>
          </cell>
          <cell r="N12">
            <v>4.84</v>
          </cell>
          <cell r="O12">
            <v>8.6999999999999993</v>
          </cell>
          <cell r="P12">
            <v>63</v>
          </cell>
          <cell r="Q12">
            <v>9</v>
          </cell>
          <cell r="R12">
            <v>137</v>
          </cell>
          <cell r="S12">
            <v>10</v>
          </cell>
          <cell r="T12">
            <v>2</v>
          </cell>
          <cell r="U12">
            <v>8</v>
          </cell>
        </row>
        <row r="13">
          <cell r="L13" t="str">
            <v>3.34,0</v>
          </cell>
          <cell r="M13">
            <v>7.45</v>
          </cell>
          <cell r="N13">
            <v>4.88</v>
          </cell>
          <cell r="O13">
            <v>8.8000000000000007</v>
          </cell>
          <cell r="P13">
            <v>62</v>
          </cell>
          <cell r="Q13">
            <v>10</v>
          </cell>
          <cell r="R13">
            <v>140</v>
          </cell>
          <cell r="S13">
            <v>11</v>
          </cell>
          <cell r="T13">
            <v>2.5</v>
          </cell>
          <cell r="U13">
            <v>9</v>
          </cell>
        </row>
        <row r="14">
          <cell r="L14" t="str">
            <v>3.37,0</v>
          </cell>
          <cell r="M14">
            <v>7.5</v>
          </cell>
          <cell r="N14">
            <v>4.9000000000000004</v>
          </cell>
          <cell r="O14">
            <v>8.85</v>
          </cell>
          <cell r="P14">
            <v>61</v>
          </cell>
          <cell r="Q14">
            <v>11</v>
          </cell>
          <cell r="R14">
            <v>143</v>
          </cell>
          <cell r="S14">
            <v>12</v>
          </cell>
          <cell r="T14">
            <v>3</v>
          </cell>
          <cell r="U14">
            <v>10</v>
          </cell>
        </row>
        <row r="15">
          <cell r="L15" t="str">
            <v>3.40,0</v>
          </cell>
          <cell r="M15">
            <v>7.55</v>
          </cell>
          <cell r="N15">
            <v>4.9400000000000004</v>
          </cell>
          <cell r="O15">
            <v>8.9</v>
          </cell>
          <cell r="P15">
            <v>60</v>
          </cell>
          <cell r="Q15">
            <v>11.5</v>
          </cell>
          <cell r="R15">
            <v>146</v>
          </cell>
          <cell r="S15">
            <v>13</v>
          </cell>
          <cell r="T15">
            <v>3.5</v>
          </cell>
          <cell r="U15">
            <v>11</v>
          </cell>
        </row>
        <row r="16">
          <cell r="L16" t="str">
            <v>3.42,0</v>
          </cell>
          <cell r="M16">
            <v>7.6</v>
          </cell>
          <cell r="N16">
            <v>4.9800000000000004</v>
          </cell>
          <cell r="O16">
            <v>8.9499999999999993</v>
          </cell>
          <cell r="P16">
            <v>59</v>
          </cell>
          <cell r="Q16">
            <v>12</v>
          </cell>
          <cell r="R16">
            <v>148</v>
          </cell>
          <cell r="S16">
            <v>14</v>
          </cell>
          <cell r="T16">
            <v>4</v>
          </cell>
          <cell r="U16">
            <v>12</v>
          </cell>
        </row>
        <row r="17">
          <cell r="L17" t="str">
            <v>3.44,0</v>
          </cell>
          <cell r="M17">
            <v>7.65</v>
          </cell>
          <cell r="N17">
            <v>5</v>
          </cell>
          <cell r="O17">
            <v>9</v>
          </cell>
          <cell r="P17">
            <v>58</v>
          </cell>
          <cell r="Q17">
            <v>12.5</v>
          </cell>
          <cell r="R17">
            <v>150</v>
          </cell>
          <cell r="S17">
            <v>15</v>
          </cell>
          <cell r="T17">
            <v>4.5</v>
          </cell>
          <cell r="U17">
            <v>13</v>
          </cell>
        </row>
        <row r="18">
          <cell r="L18" t="str">
            <v>3.46,0</v>
          </cell>
          <cell r="M18">
            <v>7.66</v>
          </cell>
          <cell r="N18">
            <v>5.04</v>
          </cell>
          <cell r="O18">
            <v>9.0500000000000007</v>
          </cell>
          <cell r="P18">
            <v>57</v>
          </cell>
          <cell r="Q18">
            <v>13</v>
          </cell>
          <cell r="R18">
            <v>152</v>
          </cell>
          <cell r="S18">
            <v>16</v>
          </cell>
          <cell r="T18">
            <v>5</v>
          </cell>
          <cell r="U18">
            <v>14</v>
          </cell>
        </row>
        <row r="19">
          <cell r="L19" t="str">
            <v>3.48,0</v>
          </cell>
          <cell r="M19">
            <v>7.7</v>
          </cell>
          <cell r="N19">
            <v>5.0599999999999996</v>
          </cell>
          <cell r="O19">
            <v>9.1</v>
          </cell>
          <cell r="P19">
            <v>56</v>
          </cell>
          <cell r="Q19">
            <v>13.5</v>
          </cell>
          <cell r="R19">
            <v>154</v>
          </cell>
          <cell r="S19">
            <v>17</v>
          </cell>
          <cell r="T19">
            <v>5.5</v>
          </cell>
          <cell r="U19">
            <v>15</v>
          </cell>
        </row>
        <row r="20">
          <cell r="L20" t="str">
            <v>3.50,0</v>
          </cell>
          <cell r="M20">
            <v>7.75</v>
          </cell>
          <cell r="N20">
            <v>5.08</v>
          </cell>
          <cell r="O20">
            <v>9.15</v>
          </cell>
          <cell r="P20">
            <v>55</v>
          </cell>
          <cell r="Q20">
            <v>14</v>
          </cell>
          <cell r="R20">
            <v>156</v>
          </cell>
          <cell r="S20">
            <v>18</v>
          </cell>
          <cell r="T20">
            <v>6</v>
          </cell>
          <cell r="U20">
            <v>16</v>
          </cell>
        </row>
        <row r="21">
          <cell r="L21" t="str">
            <v>3.52,0</v>
          </cell>
          <cell r="M21">
            <v>7.76</v>
          </cell>
          <cell r="N21">
            <v>5.0999999999999996</v>
          </cell>
          <cell r="O21">
            <v>9.1999999999999993</v>
          </cell>
          <cell r="P21">
            <v>54</v>
          </cell>
          <cell r="Q21">
            <v>14.5</v>
          </cell>
          <cell r="R21">
            <v>158</v>
          </cell>
          <cell r="S21">
            <v>19</v>
          </cell>
          <cell r="T21">
            <v>6.5</v>
          </cell>
          <cell r="U21">
            <v>17</v>
          </cell>
        </row>
        <row r="22">
          <cell r="L22" t="str">
            <v>3.54,0</v>
          </cell>
          <cell r="M22">
            <v>7.8</v>
          </cell>
          <cell r="N22">
            <v>5.14</v>
          </cell>
          <cell r="O22">
            <v>9.25</v>
          </cell>
          <cell r="P22">
            <v>53</v>
          </cell>
          <cell r="Q22">
            <v>15</v>
          </cell>
          <cell r="R22">
            <v>160</v>
          </cell>
          <cell r="S22">
            <v>19.5</v>
          </cell>
          <cell r="T22">
            <v>7</v>
          </cell>
          <cell r="U22">
            <v>18</v>
          </cell>
        </row>
        <row r="23">
          <cell r="L23" t="str">
            <v>3.56,0</v>
          </cell>
          <cell r="M23">
            <v>7.85</v>
          </cell>
          <cell r="N23">
            <v>5.16</v>
          </cell>
          <cell r="O23">
            <v>9.3000000000000007</v>
          </cell>
          <cell r="P23">
            <v>52</v>
          </cell>
          <cell r="Q23">
            <v>15.5</v>
          </cell>
          <cell r="R23">
            <v>162</v>
          </cell>
          <cell r="S23">
            <v>20</v>
          </cell>
          <cell r="T23">
            <v>7.5</v>
          </cell>
          <cell r="U23">
            <v>19</v>
          </cell>
        </row>
        <row r="24">
          <cell r="L24" t="str">
            <v>3.58,0</v>
          </cell>
          <cell r="M24">
            <v>7.86</v>
          </cell>
          <cell r="N24">
            <v>5.18</v>
          </cell>
          <cell r="O24">
            <v>9.35</v>
          </cell>
          <cell r="P24">
            <v>51</v>
          </cell>
          <cell r="Q24">
            <v>16</v>
          </cell>
          <cell r="R24">
            <v>164</v>
          </cell>
          <cell r="S24">
            <v>20.5</v>
          </cell>
          <cell r="T24">
            <v>8</v>
          </cell>
          <cell r="U24">
            <v>20</v>
          </cell>
        </row>
        <row r="25">
          <cell r="L25" t="str">
            <v>4.00,0</v>
          </cell>
          <cell r="M25">
            <v>7.9</v>
          </cell>
          <cell r="N25">
            <v>5.2</v>
          </cell>
          <cell r="O25">
            <v>9.4</v>
          </cell>
          <cell r="P25">
            <v>50</v>
          </cell>
          <cell r="Q25">
            <v>16.5</v>
          </cell>
          <cell r="R25">
            <v>166</v>
          </cell>
          <cell r="S25">
            <v>21</v>
          </cell>
          <cell r="T25">
            <v>8.5</v>
          </cell>
          <cell r="U25">
            <v>21</v>
          </cell>
        </row>
        <row r="26">
          <cell r="L26" t="str">
            <v>4.01,0</v>
          </cell>
          <cell r="M26">
            <v>7.95</v>
          </cell>
          <cell r="N26">
            <v>5.22</v>
          </cell>
          <cell r="O26">
            <v>9.44</v>
          </cell>
          <cell r="P26">
            <v>49</v>
          </cell>
          <cell r="Q26">
            <v>17</v>
          </cell>
          <cell r="R26">
            <v>168</v>
          </cell>
          <cell r="S26">
            <v>21.5</v>
          </cell>
          <cell r="T26">
            <v>9</v>
          </cell>
          <cell r="U26">
            <v>22</v>
          </cell>
        </row>
        <row r="27">
          <cell r="L27" t="str">
            <v>4.02,0</v>
          </cell>
          <cell r="M27">
            <v>7.96</v>
          </cell>
          <cell r="N27">
            <v>5.24</v>
          </cell>
          <cell r="O27">
            <v>9.48</v>
          </cell>
          <cell r="P27">
            <v>48</v>
          </cell>
          <cell r="Q27">
            <v>17.5</v>
          </cell>
          <cell r="R27">
            <v>170</v>
          </cell>
          <cell r="S27">
            <v>22</v>
          </cell>
          <cell r="T27">
            <v>9.5</v>
          </cell>
          <cell r="U27">
            <v>23</v>
          </cell>
        </row>
        <row r="28">
          <cell r="L28" t="str">
            <v>4.03,0</v>
          </cell>
          <cell r="M28">
            <v>7.97</v>
          </cell>
          <cell r="N28">
            <v>5.26</v>
          </cell>
          <cell r="O28">
            <v>9.5</v>
          </cell>
          <cell r="P28">
            <v>47</v>
          </cell>
          <cell r="Q28">
            <v>18</v>
          </cell>
          <cell r="R28">
            <v>172</v>
          </cell>
          <cell r="S28">
            <v>22.5</v>
          </cell>
          <cell r="T28">
            <v>10</v>
          </cell>
          <cell r="U28">
            <v>24</v>
          </cell>
        </row>
        <row r="29">
          <cell r="L29" t="str">
            <v>4.04,0</v>
          </cell>
          <cell r="M29">
            <v>8</v>
          </cell>
          <cell r="N29">
            <v>5.28</v>
          </cell>
          <cell r="O29">
            <v>9.5500000000000007</v>
          </cell>
          <cell r="P29">
            <v>46</v>
          </cell>
          <cell r="Q29">
            <v>18.5</v>
          </cell>
          <cell r="R29">
            <v>174</v>
          </cell>
          <cell r="S29">
            <v>23</v>
          </cell>
          <cell r="T29">
            <v>10.5</v>
          </cell>
          <cell r="U29">
            <v>25</v>
          </cell>
        </row>
        <row r="30">
          <cell r="L30" t="str">
            <v>4.05,0</v>
          </cell>
          <cell r="M30">
            <v>8.0500000000000007</v>
          </cell>
          <cell r="N30">
            <v>5.3</v>
          </cell>
          <cell r="O30">
            <v>9.6</v>
          </cell>
          <cell r="P30">
            <v>45</v>
          </cell>
          <cell r="Q30">
            <v>19</v>
          </cell>
          <cell r="R30">
            <v>176</v>
          </cell>
          <cell r="S30">
            <v>23.5</v>
          </cell>
          <cell r="T30">
            <v>11</v>
          </cell>
          <cell r="U30">
            <v>26</v>
          </cell>
        </row>
        <row r="31">
          <cell r="L31" t="str">
            <v>4.06,0</v>
          </cell>
          <cell r="M31">
            <v>8.06</v>
          </cell>
          <cell r="N31">
            <v>5.32</v>
          </cell>
          <cell r="O31">
            <v>9.65</v>
          </cell>
          <cell r="P31">
            <v>44</v>
          </cell>
          <cell r="Q31">
            <v>19.5</v>
          </cell>
          <cell r="R31">
            <v>178</v>
          </cell>
          <cell r="S31">
            <v>24</v>
          </cell>
          <cell r="T31">
            <v>11.5</v>
          </cell>
          <cell r="U31">
            <v>27</v>
          </cell>
        </row>
        <row r="32">
          <cell r="L32" t="str">
            <v>4.07,0</v>
          </cell>
          <cell r="M32">
            <v>8.07</v>
          </cell>
          <cell r="N32">
            <v>5.34</v>
          </cell>
          <cell r="O32">
            <v>9.6999999999999993</v>
          </cell>
          <cell r="P32">
            <v>43</v>
          </cell>
          <cell r="Q32">
            <v>20</v>
          </cell>
          <cell r="R32">
            <v>180</v>
          </cell>
          <cell r="S32">
            <v>24.5</v>
          </cell>
          <cell r="T32">
            <v>12</v>
          </cell>
          <cell r="U32">
            <v>28</v>
          </cell>
        </row>
        <row r="33">
          <cell r="L33" t="str">
            <v>4.08,0</v>
          </cell>
          <cell r="M33">
            <v>8.1</v>
          </cell>
          <cell r="N33">
            <v>5.36</v>
          </cell>
          <cell r="O33">
            <v>9.75</v>
          </cell>
          <cell r="P33">
            <v>42</v>
          </cell>
          <cell r="Q33">
            <v>20.5</v>
          </cell>
          <cell r="R33">
            <v>182</v>
          </cell>
          <cell r="S33">
            <v>25</v>
          </cell>
          <cell r="T33">
            <v>12.5</v>
          </cell>
          <cell r="U33">
            <v>29</v>
          </cell>
        </row>
        <row r="34">
          <cell r="L34" t="str">
            <v>4.09,0</v>
          </cell>
          <cell r="M34">
            <v>8.15</v>
          </cell>
          <cell r="N34">
            <v>5.38</v>
          </cell>
          <cell r="O34">
            <v>9.8000000000000007</v>
          </cell>
          <cell r="P34">
            <v>41</v>
          </cell>
          <cell r="Q34">
            <v>21</v>
          </cell>
          <cell r="R34">
            <v>184</v>
          </cell>
          <cell r="S34">
            <v>25.5</v>
          </cell>
          <cell r="T34">
            <v>13</v>
          </cell>
          <cell r="U34">
            <v>30</v>
          </cell>
        </row>
        <row r="35">
          <cell r="L35" t="str">
            <v>4.10,0</v>
          </cell>
          <cell r="M35">
            <v>8.16</v>
          </cell>
          <cell r="N35">
            <v>5.4</v>
          </cell>
          <cell r="O35">
            <v>9.85</v>
          </cell>
          <cell r="P35">
            <v>40</v>
          </cell>
          <cell r="Q35">
            <v>21.5</v>
          </cell>
          <cell r="R35">
            <v>186</v>
          </cell>
          <cell r="S35">
            <v>25.6</v>
          </cell>
          <cell r="T35">
            <v>13.5</v>
          </cell>
          <cell r="U35">
            <v>31</v>
          </cell>
        </row>
        <row r="36">
          <cell r="L36" t="str">
            <v>4.12,0</v>
          </cell>
          <cell r="M36">
            <v>8.1999999999999993</v>
          </cell>
          <cell r="N36">
            <v>5.44</v>
          </cell>
          <cell r="O36">
            <v>9.9</v>
          </cell>
          <cell r="P36">
            <v>39</v>
          </cell>
          <cell r="Q36">
            <v>22</v>
          </cell>
          <cell r="R36">
            <v>188</v>
          </cell>
          <cell r="S36">
            <v>26</v>
          </cell>
          <cell r="T36">
            <v>14</v>
          </cell>
          <cell r="U36">
            <v>32</v>
          </cell>
        </row>
        <row r="37">
          <cell r="L37" t="str">
            <v>4.14,0</v>
          </cell>
          <cell r="M37">
            <v>8.25</v>
          </cell>
          <cell r="N37">
            <v>5.46</v>
          </cell>
          <cell r="O37">
            <v>9.9499999999999993</v>
          </cell>
          <cell r="P37">
            <v>38</v>
          </cell>
          <cell r="Q37">
            <v>22.5</v>
          </cell>
          <cell r="R37">
            <v>190</v>
          </cell>
          <cell r="S37">
            <v>26.5</v>
          </cell>
          <cell r="T37">
            <v>14.5</v>
          </cell>
          <cell r="U37">
            <v>33</v>
          </cell>
        </row>
        <row r="38">
          <cell r="L38" t="str">
            <v>4.16,0</v>
          </cell>
          <cell r="M38">
            <v>8.26</v>
          </cell>
          <cell r="N38">
            <v>5.48</v>
          </cell>
          <cell r="O38">
            <v>10</v>
          </cell>
          <cell r="P38">
            <v>37</v>
          </cell>
          <cell r="Q38">
            <v>23</v>
          </cell>
          <cell r="R38">
            <v>192</v>
          </cell>
          <cell r="S38">
            <v>26.6</v>
          </cell>
          <cell r="T38">
            <v>15</v>
          </cell>
          <cell r="U38">
            <v>34</v>
          </cell>
        </row>
        <row r="39">
          <cell r="L39" t="str">
            <v>4.18,0</v>
          </cell>
          <cell r="M39">
            <v>8.3000000000000007</v>
          </cell>
          <cell r="N39">
            <v>5.5</v>
          </cell>
          <cell r="O39">
            <v>10.050000000000001</v>
          </cell>
          <cell r="P39">
            <v>36</v>
          </cell>
          <cell r="Q39">
            <v>23.5</v>
          </cell>
          <cell r="R39">
            <v>194</v>
          </cell>
          <cell r="S39">
            <v>27</v>
          </cell>
          <cell r="T39">
            <v>15.5</v>
          </cell>
          <cell r="U39">
            <v>35</v>
          </cell>
        </row>
        <row r="40">
          <cell r="L40" t="str">
            <v>4.20,0</v>
          </cell>
          <cell r="M40">
            <v>8.35</v>
          </cell>
          <cell r="N40">
            <v>5.54</v>
          </cell>
          <cell r="O40">
            <v>10.1</v>
          </cell>
          <cell r="P40">
            <v>35</v>
          </cell>
          <cell r="Q40">
            <v>24</v>
          </cell>
          <cell r="R40">
            <v>196</v>
          </cell>
          <cell r="S40">
            <v>27.5</v>
          </cell>
          <cell r="T40">
            <v>16</v>
          </cell>
          <cell r="U40">
            <v>36</v>
          </cell>
        </row>
        <row r="41">
          <cell r="L41" t="str">
            <v>4.23,0</v>
          </cell>
          <cell r="M41">
            <v>8.36</v>
          </cell>
          <cell r="N41">
            <v>5.56</v>
          </cell>
          <cell r="O41">
            <v>10.15</v>
          </cell>
          <cell r="P41">
            <v>34</v>
          </cell>
          <cell r="Q41">
            <v>24.5</v>
          </cell>
          <cell r="R41">
            <v>197</v>
          </cell>
          <cell r="S41">
            <v>27.6</v>
          </cell>
          <cell r="T41">
            <v>16.5</v>
          </cell>
          <cell r="U41">
            <v>37</v>
          </cell>
        </row>
        <row r="42">
          <cell r="L42" t="str">
            <v>4.26,0</v>
          </cell>
          <cell r="M42">
            <v>8.4</v>
          </cell>
          <cell r="N42">
            <v>5.58</v>
          </cell>
          <cell r="O42">
            <v>10.199999999999999</v>
          </cell>
          <cell r="P42">
            <v>33</v>
          </cell>
          <cell r="Q42">
            <v>25</v>
          </cell>
          <cell r="R42">
            <v>198</v>
          </cell>
          <cell r="S42">
            <v>28</v>
          </cell>
          <cell r="T42">
            <v>17</v>
          </cell>
          <cell r="U42">
            <v>38</v>
          </cell>
        </row>
        <row r="43">
          <cell r="L43" t="str">
            <v>4.29,0</v>
          </cell>
          <cell r="M43">
            <v>8.4499999999999993</v>
          </cell>
          <cell r="N43">
            <v>5.6</v>
          </cell>
          <cell r="O43">
            <v>10.25</v>
          </cell>
          <cell r="P43">
            <v>32</v>
          </cell>
          <cell r="Q43">
            <v>25.5</v>
          </cell>
          <cell r="R43">
            <v>199</v>
          </cell>
          <cell r="S43">
            <v>28.5</v>
          </cell>
          <cell r="T43">
            <v>17.5</v>
          </cell>
          <cell r="U43">
            <v>39</v>
          </cell>
        </row>
        <row r="44">
          <cell r="L44" t="str">
            <v>4.32,0</v>
          </cell>
          <cell r="M44">
            <v>8.4600000000000009</v>
          </cell>
          <cell r="N44">
            <v>5.64</v>
          </cell>
          <cell r="O44">
            <v>10.3</v>
          </cell>
          <cell r="P44">
            <v>31</v>
          </cell>
          <cell r="Q44">
            <v>26</v>
          </cell>
          <cell r="R44">
            <v>200</v>
          </cell>
          <cell r="S44">
            <v>28.6</v>
          </cell>
          <cell r="T44">
            <v>17.600000000000001</v>
          </cell>
          <cell r="U44">
            <v>40</v>
          </cell>
        </row>
        <row r="45">
          <cell r="L45" t="str">
            <v>4.35,0</v>
          </cell>
          <cell r="M45">
            <v>8.5</v>
          </cell>
          <cell r="N45">
            <v>5.66</v>
          </cell>
          <cell r="O45">
            <v>10.35</v>
          </cell>
          <cell r="P45">
            <v>30</v>
          </cell>
          <cell r="Q45">
            <v>26.5</v>
          </cell>
          <cell r="R45">
            <v>201</v>
          </cell>
          <cell r="S45">
            <v>29</v>
          </cell>
          <cell r="T45">
            <v>18</v>
          </cell>
          <cell r="U45">
            <v>41</v>
          </cell>
        </row>
        <row r="46">
          <cell r="L46" t="str">
            <v>4.38,0</v>
          </cell>
          <cell r="M46">
            <v>8.5500000000000007</v>
          </cell>
          <cell r="N46">
            <v>5.68</v>
          </cell>
          <cell r="O46">
            <v>10.4</v>
          </cell>
          <cell r="P46">
            <v>29</v>
          </cell>
          <cell r="Q46">
            <v>27</v>
          </cell>
          <cell r="R46">
            <v>202</v>
          </cell>
          <cell r="S46">
            <v>29.5</v>
          </cell>
          <cell r="T46">
            <v>18.5</v>
          </cell>
          <cell r="U46">
            <v>42</v>
          </cell>
        </row>
        <row r="47">
          <cell r="L47" t="str">
            <v>4.41,0</v>
          </cell>
          <cell r="M47">
            <v>8.56</v>
          </cell>
          <cell r="N47">
            <v>5.7</v>
          </cell>
          <cell r="O47">
            <v>10.45</v>
          </cell>
          <cell r="P47">
            <v>28</v>
          </cell>
          <cell r="Q47">
            <v>27.5</v>
          </cell>
          <cell r="R47">
            <v>203</v>
          </cell>
          <cell r="S47">
            <v>29.6</v>
          </cell>
          <cell r="T47">
            <v>18.600000000000001</v>
          </cell>
          <cell r="U47">
            <v>43</v>
          </cell>
        </row>
        <row r="48">
          <cell r="L48">
            <v>4.4400000000000004</v>
          </cell>
          <cell r="M48">
            <v>8.6</v>
          </cell>
          <cell r="N48">
            <v>5.74</v>
          </cell>
          <cell r="O48">
            <v>10.5</v>
          </cell>
          <cell r="P48">
            <v>27</v>
          </cell>
          <cell r="Q48">
            <v>28</v>
          </cell>
          <cell r="R48">
            <v>204</v>
          </cell>
          <cell r="S48">
            <v>30</v>
          </cell>
          <cell r="T48">
            <v>19</v>
          </cell>
          <cell r="U48">
            <v>44</v>
          </cell>
        </row>
        <row r="49">
          <cell r="L49" t="str">
            <v>4.47,0</v>
          </cell>
          <cell r="M49">
            <v>8.65</v>
          </cell>
          <cell r="N49">
            <v>5.76</v>
          </cell>
          <cell r="O49">
            <v>10.55</v>
          </cell>
          <cell r="P49">
            <v>26</v>
          </cell>
          <cell r="Q49">
            <v>28.5</v>
          </cell>
          <cell r="R49">
            <v>205</v>
          </cell>
          <cell r="S49">
            <v>30.5</v>
          </cell>
          <cell r="T49">
            <v>19.5</v>
          </cell>
          <cell r="U49">
            <v>45</v>
          </cell>
        </row>
        <row r="50">
          <cell r="L50" t="str">
            <v>4.50,0</v>
          </cell>
          <cell r="M50">
            <v>8.66</v>
          </cell>
          <cell r="N50">
            <v>5.78</v>
          </cell>
          <cell r="O50">
            <v>10.6</v>
          </cell>
          <cell r="P50">
            <v>25</v>
          </cell>
          <cell r="Q50">
            <v>28.6</v>
          </cell>
          <cell r="R50">
            <v>206</v>
          </cell>
          <cell r="S50">
            <v>30.6</v>
          </cell>
          <cell r="T50">
            <v>19.600000000000001</v>
          </cell>
          <cell r="U50">
            <v>46</v>
          </cell>
        </row>
        <row r="51">
          <cell r="L51" t="str">
            <v>4.53,0</v>
          </cell>
          <cell r="M51">
            <v>8.6999999999999993</v>
          </cell>
          <cell r="N51">
            <v>5.8</v>
          </cell>
          <cell r="O51">
            <v>10.65</v>
          </cell>
          <cell r="P51">
            <v>24</v>
          </cell>
          <cell r="Q51">
            <v>29</v>
          </cell>
          <cell r="R51">
            <v>207</v>
          </cell>
          <cell r="S51">
            <v>31</v>
          </cell>
          <cell r="T51">
            <v>20</v>
          </cell>
          <cell r="U51">
            <v>47</v>
          </cell>
        </row>
        <row r="52">
          <cell r="L52" t="str">
            <v>4.56,0</v>
          </cell>
          <cell r="M52">
            <v>8.75</v>
          </cell>
          <cell r="N52">
            <v>5.84</v>
          </cell>
          <cell r="O52">
            <v>10.7</v>
          </cell>
          <cell r="P52">
            <v>23</v>
          </cell>
          <cell r="Q52">
            <v>29.5</v>
          </cell>
          <cell r="R52">
            <v>208</v>
          </cell>
          <cell r="S52">
            <v>31.5</v>
          </cell>
          <cell r="T52">
            <v>20.5</v>
          </cell>
          <cell r="U52">
            <v>48</v>
          </cell>
        </row>
        <row r="53">
          <cell r="L53" t="str">
            <v>4.59,0</v>
          </cell>
          <cell r="M53">
            <v>8.8000000000000007</v>
          </cell>
          <cell r="N53">
            <v>5.88</v>
          </cell>
          <cell r="O53">
            <v>10.75</v>
          </cell>
          <cell r="P53">
            <v>22</v>
          </cell>
          <cell r="Q53">
            <v>29.6</v>
          </cell>
          <cell r="R53">
            <v>209</v>
          </cell>
          <cell r="S53">
            <v>31.6</v>
          </cell>
          <cell r="T53">
            <v>20.6</v>
          </cell>
          <cell r="U53">
            <v>49</v>
          </cell>
        </row>
        <row r="54">
          <cell r="L54" t="str">
            <v>5.02,0</v>
          </cell>
          <cell r="M54">
            <v>8.85</v>
          </cell>
          <cell r="N54">
            <v>5.9</v>
          </cell>
          <cell r="O54">
            <v>10.8</v>
          </cell>
          <cell r="P54">
            <v>21</v>
          </cell>
          <cell r="Q54">
            <v>30</v>
          </cell>
          <cell r="R54">
            <v>210</v>
          </cell>
          <cell r="S54">
            <v>32</v>
          </cell>
          <cell r="T54">
            <v>21</v>
          </cell>
          <cell r="U54">
            <v>50</v>
          </cell>
        </row>
        <row r="55">
          <cell r="L55" t="str">
            <v>5.05,0</v>
          </cell>
          <cell r="M55">
            <v>8.9</v>
          </cell>
          <cell r="N55">
            <v>5.94</v>
          </cell>
          <cell r="O55">
            <v>10.85</v>
          </cell>
          <cell r="P55">
            <v>20</v>
          </cell>
          <cell r="Q55">
            <v>30.5</v>
          </cell>
          <cell r="R55">
            <v>212</v>
          </cell>
          <cell r="S55">
            <v>32.5</v>
          </cell>
          <cell r="T55">
            <v>21.5</v>
          </cell>
          <cell r="U55">
            <v>51</v>
          </cell>
        </row>
        <row r="56">
          <cell r="L56" t="str">
            <v>5.09,0</v>
          </cell>
          <cell r="M56">
            <v>8.9499999999999993</v>
          </cell>
          <cell r="N56">
            <v>5.98</v>
          </cell>
          <cell r="O56">
            <v>10.9</v>
          </cell>
          <cell r="P56">
            <v>19</v>
          </cell>
          <cell r="Q56">
            <v>31</v>
          </cell>
          <cell r="R56">
            <v>214</v>
          </cell>
          <cell r="S56">
            <v>33</v>
          </cell>
          <cell r="T56">
            <v>22</v>
          </cell>
          <cell r="U56">
            <v>52</v>
          </cell>
        </row>
        <row r="57">
          <cell r="L57" t="str">
            <v>5.13,0</v>
          </cell>
          <cell r="M57">
            <v>9</v>
          </cell>
          <cell r="N57">
            <v>6</v>
          </cell>
          <cell r="O57">
            <v>11</v>
          </cell>
          <cell r="P57">
            <v>18</v>
          </cell>
          <cell r="Q57">
            <v>31.6</v>
          </cell>
          <cell r="R57">
            <v>216</v>
          </cell>
          <cell r="S57">
            <v>33.5</v>
          </cell>
          <cell r="T57">
            <v>22.5</v>
          </cell>
          <cell r="U57">
            <v>53</v>
          </cell>
        </row>
        <row r="58">
          <cell r="L58" t="str">
            <v>5.17,0</v>
          </cell>
          <cell r="M58">
            <v>9.0500000000000007</v>
          </cell>
          <cell r="N58">
            <v>6.04</v>
          </cell>
          <cell r="O58">
            <v>11.1</v>
          </cell>
          <cell r="P58">
            <v>17</v>
          </cell>
          <cell r="Q58">
            <v>32</v>
          </cell>
          <cell r="R58">
            <v>218</v>
          </cell>
          <cell r="S58">
            <v>34</v>
          </cell>
          <cell r="T58">
            <v>23</v>
          </cell>
          <cell r="U58">
            <v>54</v>
          </cell>
        </row>
        <row r="59">
          <cell r="L59" t="str">
            <v>5.21,0</v>
          </cell>
          <cell r="M59">
            <v>9.1</v>
          </cell>
          <cell r="N59">
            <v>6.08</v>
          </cell>
          <cell r="O59">
            <v>11.2</v>
          </cell>
          <cell r="P59">
            <v>16</v>
          </cell>
          <cell r="Q59">
            <v>33</v>
          </cell>
          <cell r="R59">
            <v>220</v>
          </cell>
          <cell r="S59">
            <v>34.5</v>
          </cell>
          <cell r="T59">
            <v>23.5</v>
          </cell>
          <cell r="U59">
            <v>55</v>
          </cell>
        </row>
        <row r="60">
          <cell r="L60" t="str">
            <v>5.25,0</v>
          </cell>
          <cell r="M60">
            <v>9.15</v>
          </cell>
          <cell r="N60">
            <v>6.1</v>
          </cell>
          <cell r="O60">
            <v>11.3</v>
          </cell>
          <cell r="P60">
            <v>15</v>
          </cell>
          <cell r="Q60">
            <v>34</v>
          </cell>
          <cell r="R60">
            <v>222</v>
          </cell>
          <cell r="S60">
            <v>35</v>
          </cell>
          <cell r="T60">
            <v>24</v>
          </cell>
          <cell r="U60">
            <v>56</v>
          </cell>
        </row>
        <row r="61">
          <cell r="L61" t="str">
            <v>5.29,0</v>
          </cell>
          <cell r="M61">
            <v>9.1999999999999993</v>
          </cell>
          <cell r="N61">
            <v>6.14</v>
          </cell>
          <cell r="O61">
            <v>11.4</v>
          </cell>
          <cell r="P61">
            <v>14</v>
          </cell>
          <cell r="Q61">
            <v>35</v>
          </cell>
          <cell r="R61">
            <v>224</v>
          </cell>
          <cell r="S61">
            <v>35.5</v>
          </cell>
          <cell r="T61">
            <v>24.5</v>
          </cell>
          <cell r="U61">
            <v>57</v>
          </cell>
        </row>
        <row r="62">
          <cell r="L62" t="str">
            <v>5.33,0</v>
          </cell>
          <cell r="M62">
            <v>9.25</v>
          </cell>
          <cell r="N62">
            <v>6.18</v>
          </cell>
          <cell r="O62">
            <v>11.5</v>
          </cell>
          <cell r="P62">
            <v>13</v>
          </cell>
          <cell r="Q62">
            <v>36</v>
          </cell>
          <cell r="R62">
            <v>226</v>
          </cell>
          <cell r="S62">
            <v>36</v>
          </cell>
          <cell r="T62">
            <v>25</v>
          </cell>
          <cell r="U62">
            <v>58</v>
          </cell>
        </row>
        <row r="63">
          <cell r="L63" t="str">
            <v>5.37,0</v>
          </cell>
          <cell r="M63">
            <v>9.3000000000000007</v>
          </cell>
          <cell r="N63">
            <v>6.2</v>
          </cell>
          <cell r="O63">
            <v>11.6</v>
          </cell>
          <cell r="P63">
            <v>12</v>
          </cell>
          <cell r="Q63">
            <v>37</v>
          </cell>
          <cell r="R63">
            <v>228</v>
          </cell>
          <cell r="S63">
            <v>36.5</v>
          </cell>
          <cell r="T63">
            <v>25.5</v>
          </cell>
          <cell r="U63">
            <v>59</v>
          </cell>
        </row>
        <row r="64">
          <cell r="L64" t="str">
            <v>5.41,0</v>
          </cell>
          <cell r="M64">
            <v>9.35</v>
          </cell>
          <cell r="N64">
            <v>6.24</v>
          </cell>
          <cell r="O64">
            <v>11.7</v>
          </cell>
          <cell r="P64">
            <v>11</v>
          </cell>
          <cell r="Q64">
            <v>38</v>
          </cell>
          <cell r="R64">
            <v>230</v>
          </cell>
          <cell r="S64">
            <v>37</v>
          </cell>
          <cell r="T64">
            <v>26</v>
          </cell>
          <cell r="U64">
            <v>60</v>
          </cell>
        </row>
        <row r="65">
          <cell r="L65" t="str">
            <v>5.45,0</v>
          </cell>
          <cell r="M65">
            <v>9.4</v>
          </cell>
          <cell r="N65">
            <v>6.28</v>
          </cell>
          <cell r="O65">
            <v>11.8</v>
          </cell>
          <cell r="P65">
            <v>10</v>
          </cell>
          <cell r="Q65">
            <v>40</v>
          </cell>
          <cell r="R65">
            <v>232</v>
          </cell>
          <cell r="S65">
            <v>37.5</v>
          </cell>
          <cell r="T65">
            <v>26.5</v>
          </cell>
          <cell r="U65">
            <v>61</v>
          </cell>
        </row>
        <row r="66">
          <cell r="L66" t="str">
            <v>5.50,0</v>
          </cell>
          <cell r="M66">
            <v>9.4499999999999993</v>
          </cell>
          <cell r="N66">
            <v>6.3</v>
          </cell>
          <cell r="O66">
            <v>11.9</v>
          </cell>
          <cell r="P66">
            <v>9</v>
          </cell>
          <cell r="Q66">
            <v>42</v>
          </cell>
          <cell r="R66">
            <v>234</v>
          </cell>
          <cell r="S66">
            <v>38</v>
          </cell>
          <cell r="T66">
            <v>27</v>
          </cell>
          <cell r="U66">
            <v>62</v>
          </cell>
        </row>
        <row r="67">
          <cell r="L67" t="str">
            <v>5.55,0</v>
          </cell>
          <cell r="M67">
            <v>9.5</v>
          </cell>
          <cell r="N67">
            <v>6.35</v>
          </cell>
          <cell r="O67">
            <v>12</v>
          </cell>
          <cell r="P67">
            <v>8</v>
          </cell>
          <cell r="Q67">
            <v>44</v>
          </cell>
          <cell r="R67">
            <v>236</v>
          </cell>
          <cell r="S67">
            <v>38.5</v>
          </cell>
          <cell r="T67">
            <v>28</v>
          </cell>
          <cell r="U67">
            <v>63</v>
          </cell>
        </row>
        <row r="68">
          <cell r="L68" t="str">
            <v>6.00,0</v>
          </cell>
          <cell r="M68">
            <v>9.6</v>
          </cell>
          <cell r="N68">
            <v>6.4</v>
          </cell>
          <cell r="O68">
            <v>12.1</v>
          </cell>
          <cell r="P68">
            <v>7</v>
          </cell>
          <cell r="Q68">
            <v>46</v>
          </cell>
          <cell r="R68">
            <v>238</v>
          </cell>
          <cell r="S68">
            <v>39</v>
          </cell>
          <cell r="T68">
            <v>29</v>
          </cell>
          <cell r="U68">
            <v>64</v>
          </cell>
        </row>
        <row r="69">
          <cell r="L69" t="str">
            <v>6.05,0</v>
          </cell>
          <cell r="M69">
            <v>9.6999999999999993</v>
          </cell>
          <cell r="N69">
            <v>6.45</v>
          </cell>
          <cell r="O69">
            <v>12.11</v>
          </cell>
          <cell r="P69">
            <v>6</v>
          </cell>
          <cell r="Q69">
            <v>48</v>
          </cell>
          <cell r="R69">
            <v>240</v>
          </cell>
          <cell r="S69">
            <v>39.5</v>
          </cell>
          <cell r="T69">
            <v>30</v>
          </cell>
          <cell r="U69">
            <v>65</v>
          </cell>
        </row>
        <row r="70">
          <cell r="L70" t="str">
            <v>6.10,0</v>
          </cell>
          <cell r="M70">
            <v>9.8000000000000007</v>
          </cell>
          <cell r="N70">
            <v>6.5</v>
          </cell>
          <cell r="O70">
            <v>12.31</v>
          </cell>
          <cell r="P70">
            <v>5</v>
          </cell>
          <cell r="Q70">
            <v>50</v>
          </cell>
          <cell r="R70">
            <v>242</v>
          </cell>
          <cell r="S70">
            <v>40</v>
          </cell>
          <cell r="T70">
            <v>31</v>
          </cell>
          <cell r="U70">
            <v>66</v>
          </cell>
        </row>
        <row r="71">
          <cell r="L71" t="str">
            <v>6.15,0</v>
          </cell>
          <cell r="M71">
            <v>9.9</v>
          </cell>
          <cell r="N71">
            <v>6.55</v>
          </cell>
          <cell r="O71">
            <v>12.51</v>
          </cell>
          <cell r="P71">
            <v>4</v>
          </cell>
          <cell r="Q71">
            <v>52</v>
          </cell>
          <cell r="R71">
            <v>244</v>
          </cell>
          <cell r="S71">
            <v>40.5</v>
          </cell>
          <cell r="T71">
            <v>32</v>
          </cell>
          <cell r="U71">
            <v>67</v>
          </cell>
        </row>
        <row r="72">
          <cell r="L72" t="str">
            <v>6.20,0</v>
          </cell>
          <cell r="M72">
            <v>10</v>
          </cell>
          <cell r="N72">
            <v>6.6</v>
          </cell>
          <cell r="O72">
            <v>12.71</v>
          </cell>
          <cell r="P72">
            <v>3</v>
          </cell>
          <cell r="Q72">
            <v>54</v>
          </cell>
          <cell r="R72">
            <v>246</v>
          </cell>
          <cell r="S72">
            <v>41</v>
          </cell>
          <cell r="T72">
            <v>33</v>
          </cell>
          <cell r="U72">
            <v>68</v>
          </cell>
        </row>
        <row r="73">
          <cell r="L73" t="str">
            <v>6.25,0</v>
          </cell>
          <cell r="M73">
            <v>10.1</v>
          </cell>
          <cell r="N73">
            <v>6.65</v>
          </cell>
          <cell r="O73">
            <v>12.91</v>
          </cell>
          <cell r="P73">
            <v>2</v>
          </cell>
          <cell r="Q73">
            <v>57</v>
          </cell>
          <cell r="R73">
            <v>248</v>
          </cell>
          <cell r="S73">
            <v>41.5</v>
          </cell>
          <cell r="T73">
            <v>34</v>
          </cell>
          <cell r="U73">
            <v>69</v>
          </cell>
        </row>
        <row r="74">
          <cell r="L74" t="str">
            <v>6.30,0</v>
          </cell>
          <cell r="M74">
            <v>10.199999999999999</v>
          </cell>
          <cell r="N74">
            <v>6.7</v>
          </cell>
          <cell r="O74">
            <v>13.11</v>
          </cell>
          <cell r="P74">
            <v>1</v>
          </cell>
          <cell r="Q74">
            <v>60</v>
          </cell>
          <cell r="R74">
            <v>250</v>
          </cell>
          <cell r="S74">
            <v>42</v>
          </cell>
          <cell r="T74">
            <v>35</v>
          </cell>
          <cell r="U74">
            <v>70</v>
          </cell>
        </row>
        <row r="75">
          <cell r="L75" t="str">
            <v>6.30,1</v>
          </cell>
          <cell r="M75">
            <v>10.210000000000001</v>
          </cell>
          <cell r="N75">
            <v>6.71</v>
          </cell>
          <cell r="O75">
            <v>13.31</v>
          </cell>
          <cell r="P75">
            <v>0</v>
          </cell>
        </row>
      </sheetData>
      <sheetData sheetId="5" refreshError="1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</row>
        <row r="4">
          <cell r="L4">
            <v>1</v>
          </cell>
          <cell r="M4">
            <v>0.1</v>
          </cell>
          <cell r="N4">
            <v>0.1</v>
          </cell>
          <cell r="O4">
            <v>0.1</v>
          </cell>
          <cell r="P4">
            <v>70</v>
          </cell>
          <cell r="Q4">
            <v>0</v>
          </cell>
          <cell r="R4">
            <v>0</v>
          </cell>
          <cell r="S4">
            <v>0</v>
          </cell>
          <cell r="T4">
            <v>-40</v>
          </cell>
          <cell r="U4">
            <v>0</v>
          </cell>
        </row>
        <row r="5">
          <cell r="L5" t="str">
            <v>3.05,0</v>
          </cell>
          <cell r="M5">
            <v>6.7</v>
          </cell>
          <cell r="N5">
            <v>4.4000000000000004</v>
          </cell>
          <cell r="O5">
            <v>7.8</v>
          </cell>
          <cell r="P5">
            <v>70</v>
          </cell>
          <cell r="Q5">
            <v>3</v>
          </cell>
          <cell r="R5">
            <v>116</v>
          </cell>
          <cell r="S5">
            <v>3</v>
          </cell>
          <cell r="T5">
            <v>-3</v>
          </cell>
          <cell r="U5">
            <v>1</v>
          </cell>
        </row>
        <row r="6">
          <cell r="L6" t="str">
            <v>3.08,0</v>
          </cell>
          <cell r="M6">
            <v>6.8</v>
          </cell>
          <cell r="N6">
            <v>4.45</v>
          </cell>
          <cell r="O6">
            <v>7.9</v>
          </cell>
          <cell r="P6">
            <v>69</v>
          </cell>
          <cell r="Q6">
            <v>4</v>
          </cell>
          <cell r="R6">
            <v>119</v>
          </cell>
          <cell r="S6">
            <v>4</v>
          </cell>
          <cell r="T6">
            <v>-2</v>
          </cell>
          <cell r="U6">
            <v>2</v>
          </cell>
        </row>
        <row r="7">
          <cell r="L7" t="str">
            <v>3.11,0</v>
          </cell>
          <cell r="M7">
            <v>6.9</v>
          </cell>
          <cell r="N7">
            <v>4.5</v>
          </cell>
          <cell r="O7">
            <v>8</v>
          </cell>
          <cell r="P7">
            <v>68</v>
          </cell>
          <cell r="Q7">
            <v>5</v>
          </cell>
          <cell r="R7">
            <v>122</v>
          </cell>
          <cell r="S7">
            <v>5</v>
          </cell>
          <cell r="T7">
            <v>-1</v>
          </cell>
          <cell r="U7">
            <v>3</v>
          </cell>
        </row>
        <row r="8">
          <cell r="L8" t="str">
            <v>3.14,0</v>
          </cell>
          <cell r="M8">
            <v>6.95</v>
          </cell>
          <cell r="N8">
            <v>4.55</v>
          </cell>
          <cell r="O8">
            <v>8.1</v>
          </cell>
          <cell r="P8">
            <v>67</v>
          </cell>
          <cell r="Q8">
            <v>6</v>
          </cell>
          <cell r="R8">
            <v>125</v>
          </cell>
          <cell r="S8">
            <v>6</v>
          </cell>
          <cell r="T8">
            <v>0</v>
          </cell>
          <cell r="U8">
            <v>4</v>
          </cell>
        </row>
        <row r="9">
          <cell r="L9" t="str">
            <v>3.17,0</v>
          </cell>
          <cell r="M9">
            <v>7</v>
          </cell>
          <cell r="N9">
            <v>4.5999999999999996</v>
          </cell>
          <cell r="O9">
            <v>8.1999999999999993</v>
          </cell>
          <cell r="P9">
            <v>66</v>
          </cell>
          <cell r="Q9">
            <v>7</v>
          </cell>
          <cell r="R9">
            <v>128</v>
          </cell>
          <cell r="S9">
            <v>7</v>
          </cell>
          <cell r="T9">
            <v>0.5</v>
          </cell>
          <cell r="U9">
            <v>5</v>
          </cell>
        </row>
        <row r="10">
          <cell r="L10" t="str">
            <v>3.20,0</v>
          </cell>
          <cell r="M10">
            <v>7.05</v>
          </cell>
          <cell r="N10">
            <v>4.6500000000000004</v>
          </cell>
          <cell r="O10">
            <v>8.3000000000000007</v>
          </cell>
          <cell r="P10">
            <v>65</v>
          </cell>
          <cell r="Q10">
            <v>8</v>
          </cell>
          <cell r="R10">
            <v>131</v>
          </cell>
          <cell r="S10">
            <v>8</v>
          </cell>
          <cell r="T10">
            <v>1</v>
          </cell>
          <cell r="U10">
            <v>6</v>
          </cell>
        </row>
        <row r="11">
          <cell r="L11" t="str">
            <v>3.22,0</v>
          </cell>
          <cell r="M11">
            <v>7.1</v>
          </cell>
          <cell r="N11">
            <v>4.7</v>
          </cell>
          <cell r="O11">
            <v>8.4</v>
          </cell>
          <cell r="P11">
            <v>64</v>
          </cell>
          <cell r="Q11">
            <v>9</v>
          </cell>
          <cell r="R11">
            <v>134</v>
          </cell>
          <cell r="S11">
            <v>9</v>
          </cell>
          <cell r="T11">
            <v>1.5</v>
          </cell>
          <cell r="U11">
            <v>7</v>
          </cell>
        </row>
        <row r="12">
          <cell r="L12" t="str">
            <v>3.24,0</v>
          </cell>
          <cell r="M12">
            <v>7.15</v>
          </cell>
          <cell r="N12">
            <v>4.74</v>
          </cell>
          <cell r="O12">
            <v>8.5</v>
          </cell>
          <cell r="P12">
            <v>63</v>
          </cell>
          <cell r="Q12">
            <v>10</v>
          </cell>
          <cell r="R12">
            <v>137</v>
          </cell>
          <cell r="S12">
            <v>10</v>
          </cell>
          <cell r="T12">
            <v>2</v>
          </cell>
          <cell r="U12">
            <v>8</v>
          </cell>
        </row>
        <row r="13">
          <cell r="L13" t="str">
            <v>3.26,0</v>
          </cell>
          <cell r="M13">
            <v>7.2</v>
          </cell>
          <cell r="N13">
            <v>4.78</v>
          </cell>
          <cell r="O13">
            <v>8.6</v>
          </cell>
          <cell r="P13">
            <v>62</v>
          </cell>
          <cell r="Q13">
            <v>11</v>
          </cell>
          <cell r="R13">
            <v>140</v>
          </cell>
          <cell r="S13">
            <v>11</v>
          </cell>
          <cell r="T13">
            <v>2.5</v>
          </cell>
          <cell r="U13">
            <v>9</v>
          </cell>
        </row>
        <row r="14">
          <cell r="L14" t="str">
            <v>3.28,0</v>
          </cell>
          <cell r="M14">
            <v>7.25</v>
          </cell>
          <cell r="N14">
            <v>4.8</v>
          </cell>
          <cell r="O14">
            <v>8.65</v>
          </cell>
          <cell r="P14">
            <v>61</v>
          </cell>
          <cell r="Q14">
            <v>12</v>
          </cell>
          <cell r="R14">
            <v>143</v>
          </cell>
          <cell r="S14">
            <v>12</v>
          </cell>
          <cell r="T14">
            <v>3</v>
          </cell>
          <cell r="U14">
            <v>10</v>
          </cell>
        </row>
        <row r="15">
          <cell r="L15" t="str">
            <v>3.30,0</v>
          </cell>
          <cell r="M15">
            <v>7.3</v>
          </cell>
          <cell r="N15">
            <v>4.84</v>
          </cell>
          <cell r="O15">
            <v>8.6999999999999993</v>
          </cell>
          <cell r="P15">
            <v>60</v>
          </cell>
          <cell r="Q15">
            <v>12.5</v>
          </cell>
          <cell r="R15">
            <v>146</v>
          </cell>
          <cell r="S15">
            <v>13</v>
          </cell>
          <cell r="T15">
            <v>3.5</v>
          </cell>
          <cell r="U15">
            <v>11</v>
          </cell>
        </row>
        <row r="16">
          <cell r="L16" t="str">
            <v>3.32,0</v>
          </cell>
          <cell r="M16">
            <v>7.35</v>
          </cell>
          <cell r="N16">
            <v>4.88</v>
          </cell>
          <cell r="O16">
            <v>8.75</v>
          </cell>
          <cell r="P16">
            <v>59</v>
          </cell>
          <cell r="Q16">
            <v>13</v>
          </cell>
          <cell r="R16">
            <v>148</v>
          </cell>
          <cell r="S16">
            <v>14</v>
          </cell>
          <cell r="T16">
            <v>4</v>
          </cell>
          <cell r="U16">
            <v>12</v>
          </cell>
        </row>
        <row r="17">
          <cell r="L17" t="str">
            <v>3.34,0</v>
          </cell>
          <cell r="M17">
            <v>7.4</v>
          </cell>
          <cell r="N17">
            <v>4.9000000000000004</v>
          </cell>
          <cell r="O17">
            <v>8.8000000000000007</v>
          </cell>
          <cell r="P17">
            <v>58</v>
          </cell>
          <cell r="Q17">
            <v>13.5</v>
          </cell>
          <cell r="R17">
            <v>150</v>
          </cell>
          <cell r="S17">
            <v>15</v>
          </cell>
          <cell r="T17">
            <v>4.5</v>
          </cell>
          <cell r="U17">
            <v>13</v>
          </cell>
        </row>
        <row r="18">
          <cell r="L18" t="str">
            <v>3.36,0</v>
          </cell>
          <cell r="M18">
            <v>7.45</v>
          </cell>
          <cell r="N18">
            <v>4.9400000000000004</v>
          </cell>
          <cell r="O18">
            <v>8.85</v>
          </cell>
          <cell r="P18">
            <v>57</v>
          </cell>
          <cell r="Q18">
            <v>14</v>
          </cell>
          <cell r="R18">
            <v>152</v>
          </cell>
          <cell r="S18">
            <v>16</v>
          </cell>
          <cell r="T18">
            <v>5</v>
          </cell>
          <cell r="U18">
            <v>14</v>
          </cell>
        </row>
        <row r="19">
          <cell r="L19" t="str">
            <v>3.38,0</v>
          </cell>
          <cell r="M19">
            <v>7.5</v>
          </cell>
          <cell r="N19">
            <v>4.96</v>
          </cell>
          <cell r="O19">
            <v>8.9</v>
          </cell>
          <cell r="P19">
            <v>56</v>
          </cell>
          <cell r="Q19">
            <v>14.5</v>
          </cell>
          <cell r="R19">
            <v>154</v>
          </cell>
          <cell r="S19">
            <v>17</v>
          </cell>
          <cell r="T19">
            <v>5.5</v>
          </cell>
          <cell r="U19">
            <v>15</v>
          </cell>
        </row>
        <row r="20">
          <cell r="L20" t="str">
            <v>3.40,0</v>
          </cell>
          <cell r="M20">
            <v>7.55</v>
          </cell>
          <cell r="N20">
            <v>4.9800000000000004</v>
          </cell>
          <cell r="O20">
            <v>8.9499999999999993</v>
          </cell>
          <cell r="P20">
            <v>55</v>
          </cell>
          <cell r="Q20">
            <v>15</v>
          </cell>
          <cell r="R20">
            <v>156</v>
          </cell>
          <cell r="S20">
            <v>18</v>
          </cell>
          <cell r="T20">
            <v>6</v>
          </cell>
          <cell r="U20">
            <v>16</v>
          </cell>
        </row>
        <row r="21">
          <cell r="L21" t="str">
            <v>3.42,0</v>
          </cell>
          <cell r="M21">
            <v>7.56</v>
          </cell>
          <cell r="N21">
            <v>5</v>
          </cell>
          <cell r="O21">
            <v>9</v>
          </cell>
          <cell r="P21">
            <v>54</v>
          </cell>
          <cell r="Q21">
            <v>15.5</v>
          </cell>
          <cell r="R21">
            <v>158</v>
          </cell>
          <cell r="S21">
            <v>19</v>
          </cell>
          <cell r="T21">
            <v>6.5</v>
          </cell>
          <cell r="U21">
            <v>17</v>
          </cell>
        </row>
        <row r="22">
          <cell r="L22" t="str">
            <v>3.44,0</v>
          </cell>
          <cell r="M22">
            <v>7.6</v>
          </cell>
          <cell r="N22">
            <v>5.04</v>
          </cell>
          <cell r="O22">
            <v>9.0500000000000007</v>
          </cell>
          <cell r="P22">
            <v>53</v>
          </cell>
          <cell r="Q22">
            <v>16</v>
          </cell>
          <cell r="R22">
            <v>160</v>
          </cell>
          <cell r="S22">
            <v>19.5</v>
          </cell>
          <cell r="T22">
            <v>7</v>
          </cell>
          <cell r="U22">
            <v>18</v>
          </cell>
        </row>
        <row r="23">
          <cell r="L23" t="str">
            <v>3.46,0</v>
          </cell>
          <cell r="M23">
            <v>7.65</v>
          </cell>
          <cell r="N23">
            <v>5.0599999999999996</v>
          </cell>
          <cell r="O23">
            <v>9.1</v>
          </cell>
          <cell r="P23">
            <v>52</v>
          </cell>
          <cell r="Q23">
            <v>16.5</v>
          </cell>
          <cell r="R23">
            <v>162</v>
          </cell>
          <cell r="S23">
            <v>20</v>
          </cell>
          <cell r="T23">
            <v>7.5</v>
          </cell>
          <cell r="U23">
            <v>19</v>
          </cell>
        </row>
        <row r="24">
          <cell r="L24" t="str">
            <v>3.48,0</v>
          </cell>
          <cell r="M24">
            <v>7.66</v>
          </cell>
          <cell r="N24">
            <v>5.08</v>
          </cell>
          <cell r="O24">
            <v>9.15</v>
          </cell>
          <cell r="P24">
            <v>51</v>
          </cell>
          <cell r="Q24">
            <v>17</v>
          </cell>
          <cell r="R24">
            <v>164</v>
          </cell>
          <cell r="S24">
            <v>20.5</v>
          </cell>
          <cell r="T24">
            <v>8</v>
          </cell>
          <cell r="U24">
            <v>20</v>
          </cell>
        </row>
        <row r="25">
          <cell r="L25" t="str">
            <v>3.50,0</v>
          </cell>
          <cell r="M25">
            <v>7.7</v>
          </cell>
          <cell r="N25">
            <v>5.0999999999999996</v>
          </cell>
          <cell r="O25">
            <v>9.1999999999999993</v>
          </cell>
          <cell r="P25">
            <v>50</v>
          </cell>
          <cell r="Q25">
            <v>17.5</v>
          </cell>
          <cell r="R25">
            <v>166</v>
          </cell>
          <cell r="S25">
            <v>21</v>
          </cell>
          <cell r="T25">
            <v>8.5</v>
          </cell>
          <cell r="U25">
            <v>21</v>
          </cell>
        </row>
        <row r="26">
          <cell r="L26" t="str">
            <v>3.51,0</v>
          </cell>
          <cell r="M26">
            <v>7.75</v>
          </cell>
          <cell r="N26">
            <v>5.12</v>
          </cell>
          <cell r="O26">
            <v>9.24</v>
          </cell>
          <cell r="P26">
            <v>49</v>
          </cell>
          <cell r="Q26">
            <v>18</v>
          </cell>
          <cell r="R26">
            <v>168</v>
          </cell>
          <cell r="S26">
            <v>21.5</v>
          </cell>
          <cell r="T26">
            <v>9</v>
          </cell>
          <cell r="U26">
            <v>22</v>
          </cell>
        </row>
        <row r="27">
          <cell r="L27" t="str">
            <v>3.52,0</v>
          </cell>
          <cell r="M27">
            <v>7.76</v>
          </cell>
          <cell r="N27">
            <v>5.14</v>
          </cell>
          <cell r="O27">
            <v>9.2799999999999994</v>
          </cell>
          <cell r="P27">
            <v>48</v>
          </cell>
          <cell r="Q27">
            <v>18.5</v>
          </cell>
          <cell r="R27">
            <v>170</v>
          </cell>
          <cell r="S27">
            <v>22</v>
          </cell>
          <cell r="T27">
            <v>9.5</v>
          </cell>
          <cell r="U27">
            <v>23</v>
          </cell>
        </row>
        <row r="28">
          <cell r="L28" t="str">
            <v>3.53,0</v>
          </cell>
          <cell r="M28">
            <v>7.77</v>
          </cell>
          <cell r="N28">
            <v>5.16</v>
          </cell>
          <cell r="O28">
            <v>9.3000000000000007</v>
          </cell>
          <cell r="P28">
            <v>47</v>
          </cell>
          <cell r="Q28">
            <v>19</v>
          </cell>
          <cell r="R28">
            <v>172</v>
          </cell>
          <cell r="S28">
            <v>22.5</v>
          </cell>
          <cell r="T28">
            <v>10</v>
          </cell>
          <cell r="U28">
            <v>24</v>
          </cell>
        </row>
        <row r="29">
          <cell r="L29" t="str">
            <v>3.54,0</v>
          </cell>
          <cell r="M29">
            <v>7.8</v>
          </cell>
          <cell r="N29">
            <v>5.18</v>
          </cell>
          <cell r="O29">
            <v>9.34</v>
          </cell>
          <cell r="P29">
            <v>46</v>
          </cell>
          <cell r="Q29">
            <v>19.5</v>
          </cell>
          <cell r="R29">
            <v>174</v>
          </cell>
          <cell r="S29">
            <v>23</v>
          </cell>
          <cell r="T29">
            <v>10.5</v>
          </cell>
          <cell r="U29">
            <v>25</v>
          </cell>
        </row>
        <row r="30">
          <cell r="L30" t="str">
            <v>3.55,0</v>
          </cell>
          <cell r="M30">
            <v>7.85</v>
          </cell>
          <cell r="N30">
            <v>5.2</v>
          </cell>
          <cell r="O30">
            <v>9.3800000000000008</v>
          </cell>
          <cell r="P30">
            <v>45</v>
          </cell>
          <cell r="Q30">
            <v>20</v>
          </cell>
          <cell r="R30">
            <v>176</v>
          </cell>
          <cell r="S30">
            <v>23.5</v>
          </cell>
          <cell r="T30">
            <v>11</v>
          </cell>
          <cell r="U30">
            <v>26</v>
          </cell>
        </row>
        <row r="31">
          <cell r="L31" t="str">
            <v>3.57,0</v>
          </cell>
          <cell r="M31">
            <v>7.86</v>
          </cell>
          <cell r="N31">
            <v>5.22</v>
          </cell>
          <cell r="O31">
            <v>9.4</v>
          </cell>
          <cell r="P31">
            <v>44</v>
          </cell>
          <cell r="Q31">
            <v>20.5</v>
          </cell>
          <cell r="R31">
            <v>178</v>
          </cell>
          <cell r="S31">
            <v>24</v>
          </cell>
          <cell r="T31">
            <v>11.5</v>
          </cell>
          <cell r="U31">
            <v>27</v>
          </cell>
        </row>
        <row r="32">
          <cell r="L32" t="str">
            <v>3.59,0</v>
          </cell>
          <cell r="M32">
            <v>7.87</v>
          </cell>
          <cell r="N32">
            <v>5.24</v>
          </cell>
          <cell r="O32">
            <v>9.44</v>
          </cell>
          <cell r="P32">
            <v>43</v>
          </cell>
          <cell r="Q32">
            <v>21</v>
          </cell>
          <cell r="R32">
            <v>180</v>
          </cell>
          <cell r="S32">
            <v>24.5</v>
          </cell>
          <cell r="T32">
            <v>12</v>
          </cell>
          <cell r="U32">
            <v>28</v>
          </cell>
        </row>
        <row r="33">
          <cell r="L33" t="str">
            <v>4.01,0</v>
          </cell>
          <cell r="M33">
            <v>7.9</v>
          </cell>
          <cell r="N33">
            <v>5.26</v>
          </cell>
          <cell r="O33">
            <v>9.48</v>
          </cell>
          <cell r="P33">
            <v>42</v>
          </cell>
          <cell r="Q33">
            <v>21.5</v>
          </cell>
          <cell r="R33">
            <v>182</v>
          </cell>
          <cell r="S33">
            <v>25</v>
          </cell>
          <cell r="T33">
            <v>12.5</v>
          </cell>
          <cell r="U33">
            <v>29</v>
          </cell>
        </row>
        <row r="34">
          <cell r="L34" t="str">
            <v>4.03,0</v>
          </cell>
          <cell r="M34">
            <v>7.95</v>
          </cell>
          <cell r="N34">
            <v>5.28</v>
          </cell>
          <cell r="O34">
            <v>9.5</v>
          </cell>
          <cell r="P34">
            <v>41</v>
          </cell>
          <cell r="Q34">
            <v>22</v>
          </cell>
          <cell r="R34">
            <v>184</v>
          </cell>
          <cell r="S34">
            <v>25.5</v>
          </cell>
          <cell r="T34">
            <v>13</v>
          </cell>
          <cell r="U34">
            <v>30</v>
          </cell>
        </row>
        <row r="35">
          <cell r="L35" t="str">
            <v>4.05,0</v>
          </cell>
          <cell r="M35">
            <v>7.96</v>
          </cell>
          <cell r="N35">
            <v>5.3</v>
          </cell>
          <cell r="O35">
            <v>9.5500000000000007</v>
          </cell>
          <cell r="P35">
            <v>40</v>
          </cell>
          <cell r="Q35">
            <v>22.5</v>
          </cell>
          <cell r="R35">
            <v>186</v>
          </cell>
          <cell r="S35">
            <v>25.6</v>
          </cell>
          <cell r="T35">
            <v>13.5</v>
          </cell>
          <cell r="U35">
            <v>31</v>
          </cell>
        </row>
        <row r="36">
          <cell r="L36" t="str">
            <v>4.07,0</v>
          </cell>
          <cell r="M36">
            <v>8</v>
          </cell>
          <cell r="N36">
            <v>5.32</v>
          </cell>
          <cell r="O36">
            <v>9.6</v>
          </cell>
          <cell r="P36">
            <v>39</v>
          </cell>
          <cell r="Q36">
            <v>23</v>
          </cell>
          <cell r="R36">
            <v>188</v>
          </cell>
          <cell r="S36">
            <v>26</v>
          </cell>
          <cell r="T36">
            <v>14</v>
          </cell>
          <cell r="U36">
            <v>32</v>
          </cell>
        </row>
        <row r="37">
          <cell r="L37" t="str">
            <v>4.09,0</v>
          </cell>
          <cell r="M37">
            <v>8.0500000000000007</v>
          </cell>
          <cell r="N37">
            <v>5.34</v>
          </cell>
          <cell r="O37">
            <v>9.65</v>
          </cell>
          <cell r="P37">
            <v>38</v>
          </cell>
          <cell r="Q37">
            <v>23.5</v>
          </cell>
          <cell r="R37">
            <v>190</v>
          </cell>
          <cell r="S37">
            <v>26.5</v>
          </cell>
          <cell r="T37">
            <v>14.5</v>
          </cell>
          <cell r="U37">
            <v>33</v>
          </cell>
        </row>
        <row r="38">
          <cell r="L38" t="str">
            <v>4.11,0</v>
          </cell>
          <cell r="M38">
            <v>8.06</v>
          </cell>
          <cell r="N38">
            <v>5.36</v>
          </cell>
          <cell r="O38">
            <v>9.6999999999999993</v>
          </cell>
          <cell r="P38">
            <v>37</v>
          </cell>
          <cell r="Q38">
            <v>24</v>
          </cell>
          <cell r="R38">
            <v>192</v>
          </cell>
          <cell r="S38">
            <v>26.6</v>
          </cell>
          <cell r="T38">
            <v>15</v>
          </cell>
          <cell r="U38">
            <v>34</v>
          </cell>
        </row>
        <row r="39">
          <cell r="L39" t="str">
            <v>4.13,0</v>
          </cell>
          <cell r="M39">
            <v>8.1</v>
          </cell>
          <cell r="N39">
            <v>5.38</v>
          </cell>
          <cell r="O39">
            <v>9.75</v>
          </cell>
          <cell r="P39">
            <v>36</v>
          </cell>
          <cell r="Q39">
            <v>24.5</v>
          </cell>
          <cell r="R39">
            <v>194</v>
          </cell>
          <cell r="S39">
            <v>27</v>
          </cell>
          <cell r="T39">
            <v>15.5</v>
          </cell>
          <cell r="U39">
            <v>35</v>
          </cell>
        </row>
        <row r="40">
          <cell r="L40" t="str">
            <v>4.15,0</v>
          </cell>
          <cell r="M40">
            <v>8.15</v>
          </cell>
          <cell r="N40">
            <v>5.4</v>
          </cell>
          <cell r="O40">
            <v>9.8000000000000007</v>
          </cell>
          <cell r="P40">
            <v>35</v>
          </cell>
          <cell r="Q40">
            <v>25</v>
          </cell>
          <cell r="R40">
            <v>196</v>
          </cell>
          <cell r="S40">
            <v>27.5</v>
          </cell>
          <cell r="T40">
            <v>16</v>
          </cell>
          <cell r="U40">
            <v>36</v>
          </cell>
        </row>
        <row r="41">
          <cell r="L41" t="str">
            <v>4.18,0</v>
          </cell>
          <cell r="M41">
            <v>8.16</v>
          </cell>
          <cell r="N41">
            <v>5.44</v>
          </cell>
          <cell r="O41">
            <v>9.85</v>
          </cell>
          <cell r="P41">
            <v>34</v>
          </cell>
          <cell r="Q41">
            <v>25.5</v>
          </cell>
          <cell r="R41">
            <v>197</v>
          </cell>
          <cell r="S41">
            <v>27.6</v>
          </cell>
          <cell r="T41">
            <v>16.5</v>
          </cell>
          <cell r="U41">
            <v>37</v>
          </cell>
        </row>
        <row r="42">
          <cell r="L42" t="str">
            <v>4.21,0</v>
          </cell>
          <cell r="M42">
            <v>8.1999999999999993</v>
          </cell>
          <cell r="N42">
            <v>5.46</v>
          </cell>
          <cell r="O42">
            <v>9.9</v>
          </cell>
          <cell r="P42">
            <v>33</v>
          </cell>
          <cell r="Q42">
            <v>26</v>
          </cell>
          <cell r="R42">
            <v>198</v>
          </cell>
          <cell r="S42">
            <v>28</v>
          </cell>
          <cell r="T42">
            <v>17</v>
          </cell>
          <cell r="U42">
            <v>38</v>
          </cell>
        </row>
        <row r="43">
          <cell r="L43" t="str">
            <v>4.24,0</v>
          </cell>
          <cell r="M43">
            <v>8.25</v>
          </cell>
          <cell r="N43">
            <v>5.48</v>
          </cell>
          <cell r="O43">
            <v>9.9499999999999993</v>
          </cell>
          <cell r="P43">
            <v>32</v>
          </cell>
          <cell r="Q43">
            <v>26.5</v>
          </cell>
          <cell r="R43">
            <v>199</v>
          </cell>
          <cell r="S43">
            <v>28.5</v>
          </cell>
          <cell r="T43">
            <v>17.5</v>
          </cell>
          <cell r="U43">
            <v>39</v>
          </cell>
        </row>
        <row r="44">
          <cell r="L44" t="str">
            <v>4.27,0</v>
          </cell>
          <cell r="M44">
            <v>8.26</v>
          </cell>
          <cell r="N44">
            <v>5.5</v>
          </cell>
          <cell r="O44">
            <v>10</v>
          </cell>
          <cell r="P44">
            <v>31</v>
          </cell>
          <cell r="Q44">
            <v>27</v>
          </cell>
          <cell r="R44">
            <v>200</v>
          </cell>
          <cell r="S44">
            <v>28.6</v>
          </cell>
          <cell r="T44">
            <v>17.600000000000001</v>
          </cell>
          <cell r="U44">
            <v>40</v>
          </cell>
        </row>
        <row r="45">
          <cell r="L45" t="str">
            <v>4.30,0</v>
          </cell>
          <cell r="M45">
            <v>8.3000000000000007</v>
          </cell>
          <cell r="N45">
            <v>5.54</v>
          </cell>
          <cell r="O45">
            <v>10.050000000000001</v>
          </cell>
          <cell r="P45">
            <v>30</v>
          </cell>
          <cell r="Q45">
            <v>27.5</v>
          </cell>
          <cell r="R45">
            <v>201</v>
          </cell>
          <cell r="S45">
            <v>29</v>
          </cell>
          <cell r="T45">
            <v>18</v>
          </cell>
          <cell r="U45">
            <v>41</v>
          </cell>
        </row>
        <row r="46">
          <cell r="L46" t="str">
            <v>4.33,0</v>
          </cell>
          <cell r="M46">
            <v>8.35</v>
          </cell>
          <cell r="N46">
            <v>5.56</v>
          </cell>
          <cell r="O46">
            <v>10.1</v>
          </cell>
          <cell r="P46">
            <v>29</v>
          </cell>
          <cell r="Q46">
            <v>28</v>
          </cell>
          <cell r="R46">
            <v>202</v>
          </cell>
          <cell r="S46">
            <v>29.5</v>
          </cell>
          <cell r="T46">
            <v>18.5</v>
          </cell>
          <cell r="U46">
            <v>42</v>
          </cell>
        </row>
        <row r="47">
          <cell r="L47" t="str">
            <v>4.36,0</v>
          </cell>
          <cell r="M47">
            <v>8.36</v>
          </cell>
          <cell r="N47">
            <v>5.58</v>
          </cell>
          <cell r="O47">
            <v>10.15</v>
          </cell>
          <cell r="P47">
            <v>28</v>
          </cell>
          <cell r="Q47">
            <v>28.5</v>
          </cell>
          <cell r="R47">
            <v>203</v>
          </cell>
          <cell r="S47">
            <v>29.6</v>
          </cell>
          <cell r="T47">
            <v>18.600000000000001</v>
          </cell>
          <cell r="U47">
            <v>43</v>
          </cell>
        </row>
        <row r="48">
          <cell r="L48" t="str">
            <v>4.39,0</v>
          </cell>
          <cell r="M48">
            <v>8.4</v>
          </cell>
          <cell r="N48">
            <v>5.6</v>
          </cell>
          <cell r="O48">
            <v>10.199999999999999</v>
          </cell>
          <cell r="P48">
            <v>27</v>
          </cell>
          <cell r="Q48">
            <v>29</v>
          </cell>
          <cell r="R48">
            <v>204</v>
          </cell>
          <cell r="S48">
            <v>30</v>
          </cell>
          <cell r="T48">
            <v>19</v>
          </cell>
          <cell r="U48">
            <v>44</v>
          </cell>
        </row>
        <row r="49">
          <cell r="L49" t="str">
            <v>4.42,0</v>
          </cell>
          <cell r="M49">
            <v>8.4499999999999993</v>
          </cell>
          <cell r="N49">
            <v>5.64</v>
          </cell>
          <cell r="O49">
            <v>10.25</v>
          </cell>
          <cell r="P49">
            <v>26</v>
          </cell>
          <cell r="Q49">
            <v>29.5</v>
          </cell>
          <cell r="R49">
            <v>205</v>
          </cell>
          <cell r="S49">
            <v>30.5</v>
          </cell>
          <cell r="T49">
            <v>19.5</v>
          </cell>
          <cell r="U49">
            <v>45</v>
          </cell>
        </row>
        <row r="50">
          <cell r="L50" t="str">
            <v>4.45,0</v>
          </cell>
          <cell r="M50">
            <v>8.5</v>
          </cell>
          <cell r="N50">
            <v>5.66</v>
          </cell>
          <cell r="O50">
            <v>10.3</v>
          </cell>
          <cell r="P50">
            <v>25</v>
          </cell>
          <cell r="Q50">
            <v>29.6</v>
          </cell>
          <cell r="R50">
            <v>206</v>
          </cell>
          <cell r="S50">
            <v>30.6</v>
          </cell>
          <cell r="T50">
            <v>19.600000000000001</v>
          </cell>
          <cell r="U50">
            <v>46</v>
          </cell>
        </row>
        <row r="51">
          <cell r="L51" t="str">
            <v>4.48,0</v>
          </cell>
          <cell r="M51">
            <v>8.5500000000000007</v>
          </cell>
          <cell r="N51">
            <v>5.68</v>
          </cell>
          <cell r="O51">
            <v>10.35</v>
          </cell>
          <cell r="P51">
            <v>24</v>
          </cell>
          <cell r="Q51">
            <v>30</v>
          </cell>
          <cell r="R51">
            <v>207</v>
          </cell>
          <cell r="S51">
            <v>31</v>
          </cell>
          <cell r="T51">
            <v>20</v>
          </cell>
          <cell r="U51">
            <v>47</v>
          </cell>
        </row>
        <row r="52">
          <cell r="L52" t="str">
            <v>4.51,0</v>
          </cell>
          <cell r="M52">
            <v>8.6</v>
          </cell>
          <cell r="N52">
            <v>5.7</v>
          </cell>
          <cell r="O52">
            <v>10.4</v>
          </cell>
          <cell r="P52">
            <v>23</v>
          </cell>
          <cell r="Q52">
            <v>30.5</v>
          </cell>
          <cell r="R52">
            <v>208</v>
          </cell>
          <cell r="S52">
            <v>31.5</v>
          </cell>
          <cell r="T52">
            <v>20.5</v>
          </cell>
          <cell r="U52">
            <v>48</v>
          </cell>
        </row>
        <row r="53">
          <cell r="L53" t="str">
            <v>4.54,0</v>
          </cell>
          <cell r="M53">
            <v>8.65</v>
          </cell>
          <cell r="N53">
            <v>5.74</v>
          </cell>
          <cell r="O53">
            <v>10.45</v>
          </cell>
          <cell r="P53">
            <v>22</v>
          </cell>
          <cell r="Q53">
            <v>30.6</v>
          </cell>
          <cell r="R53">
            <v>209</v>
          </cell>
          <cell r="S53">
            <v>31.6</v>
          </cell>
          <cell r="T53">
            <v>20.6</v>
          </cell>
          <cell r="U53">
            <v>49</v>
          </cell>
        </row>
        <row r="54">
          <cell r="L54" t="str">
            <v>4.57,0</v>
          </cell>
          <cell r="M54">
            <v>8.6999999999999993</v>
          </cell>
          <cell r="N54">
            <v>5.76</v>
          </cell>
          <cell r="O54">
            <v>10.5</v>
          </cell>
          <cell r="P54">
            <v>21</v>
          </cell>
          <cell r="Q54">
            <v>31</v>
          </cell>
          <cell r="R54">
            <v>210</v>
          </cell>
          <cell r="S54">
            <v>32</v>
          </cell>
          <cell r="T54">
            <v>21</v>
          </cell>
          <cell r="U54">
            <v>50</v>
          </cell>
        </row>
        <row r="55">
          <cell r="L55" t="str">
            <v>5.00,0</v>
          </cell>
          <cell r="M55">
            <v>8.75</v>
          </cell>
          <cell r="N55">
            <v>5.78</v>
          </cell>
          <cell r="O55">
            <v>10.6</v>
          </cell>
          <cell r="P55">
            <v>20</v>
          </cell>
          <cell r="Q55">
            <v>31.5</v>
          </cell>
          <cell r="R55">
            <v>212</v>
          </cell>
          <cell r="S55">
            <v>32.5</v>
          </cell>
          <cell r="T55">
            <v>21.5</v>
          </cell>
          <cell r="U55">
            <v>51</v>
          </cell>
        </row>
        <row r="56">
          <cell r="L56" t="str">
            <v>5.03,0</v>
          </cell>
          <cell r="M56">
            <v>8.8000000000000007</v>
          </cell>
          <cell r="N56">
            <v>5.8</v>
          </cell>
          <cell r="O56">
            <v>10.7</v>
          </cell>
          <cell r="P56">
            <v>19</v>
          </cell>
          <cell r="Q56">
            <v>32</v>
          </cell>
          <cell r="R56">
            <v>214</v>
          </cell>
          <cell r="S56">
            <v>33</v>
          </cell>
          <cell r="T56">
            <v>22</v>
          </cell>
          <cell r="U56">
            <v>52</v>
          </cell>
        </row>
        <row r="57">
          <cell r="L57" t="str">
            <v>5.06,0</v>
          </cell>
          <cell r="M57">
            <v>8.85</v>
          </cell>
          <cell r="N57">
            <v>5.84</v>
          </cell>
          <cell r="O57">
            <v>10.8</v>
          </cell>
          <cell r="P57">
            <v>18</v>
          </cell>
          <cell r="Q57">
            <v>32.5</v>
          </cell>
          <cell r="R57">
            <v>216</v>
          </cell>
          <cell r="S57">
            <v>33.5</v>
          </cell>
          <cell r="T57">
            <v>22.5</v>
          </cell>
          <cell r="U57">
            <v>53</v>
          </cell>
        </row>
        <row r="58">
          <cell r="L58" t="str">
            <v>5.09,0</v>
          </cell>
          <cell r="M58">
            <v>8.9</v>
          </cell>
          <cell r="N58">
            <v>5.88</v>
          </cell>
          <cell r="O58">
            <v>10.9</v>
          </cell>
          <cell r="P58">
            <v>17</v>
          </cell>
          <cell r="Q58">
            <v>33</v>
          </cell>
          <cell r="R58">
            <v>218</v>
          </cell>
          <cell r="S58">
            <v>34</v>
          </cell>
          <cell r="T58">
            <v>23</v>
          </cell>
          <cell r="U58">
            <v>54</v>
          </cell>
        </row>
        <row r="59">
          <cell r="L59" t="str">
            <v>5.12,0</v>
          </cell>
          <cell r="M59">
            <v>8.9499999999999993</v>
          </cell>
          <cell r="N59">
            <v>5.9</v>
          </cell>
          <cell r="O59">
            <v>11</v>
          </cell>
          <cell r="P59">
            <v>16</v>
          </cell>
          <cell r="Q59">
            <v>33.5</v>
          </cell>
          <cell r="R59">
            <v>220</v>
          </cell>
          <cell r="S59">
            <v>34.5</v>
          </cell>
          <cell r="T59">
            <v>23.5</v>
          </cell>
          <cell r="U59">
            <v>55</v>
          </cell>
        </row>
        <row r="60">
          <cell r="L60" t="str">
            <v>5.15,0</v>
          </cell>
          <cell r="M60">
            <v>9</v>
          </cell>
          <cell r="N60">
            <v>5.94</v>
          </cell>
          <cell r="O60">
            <v>11.1</v>
          </cell>
          <cell r="P60">
            <v>15</v>
          </cell>
          <cell r="Q60">
            <v>34</v>
          </cell>
          <cell r="R60">
            <v>222</v>
          </cell>
          <cell r="S60">
            <v>35</v>
          </cell>
          <cell r="T60">
            <v>24</v>
          </cell>
          <cell r="U60">
            <v>56</v>
          </cell>
        </row>
        <row r="61">
          <cell r="L61" t="str">
            <v>5.19,0</v>
          </cell>
          <cell r="M61">
            <v>9.0500000000000007</v>
          </cell>
          <cell r="N61">
            <v>5.98</v>
          </cell>
          <cell r="O61">
            <v>11.2</v>
          </cell>
          <cell r="P61">
            <v>14</v>
          </cell>
          <cell r="Q61">
            <v>35</v>
          </cell>
          <cell r="R61">
            <v>224</v>
          </cell>
          <cell r="S61">
            <v>35.5</v>
          </cell>
          <cell r="T61">
            <v>24.5</v>
          </cell>
          <cell r="U61">
            <v>57</v>
          </cell>
        </row>
        <row r="62">
          <cell r="L62" t="str">
            <v>5.23,0</v>
          </cell>
          <cell r="M62">
            <v>9.1</v>
          </cell>
          <cell r="N62">
            <v>6</v>
          </cell>
          <cell r="O62">
            <v>11.3</v>
          </cell>
          <cell r="P62">
            <v>13</v>
          </cell>
          <cell r="Q62">
            <v>36</v>
          </cell>
          <cell r="R62">
            <v>226</v>
          </cell>
          <cell r="S62">
            <v>36</v>
          </cell>
          <cell r="T62">
            <v>25</v>
          </cell>
          <cell r="U62">
            <v>58</v>
          </cell>
        </row>
        <row r="63">
          <cell r="L63" t="str">
            <v>5.27,0</v>
          </cell>
          <cell r="M63">
            <v>9.15</v>
          </cell>
          <cell r="N63">
            <v>6.04</v>
          </cell>
          <cell r="O63">
            <v>11.4</v>
          </cell>
          <cell r="P63">
            <v>12</v>
          </cell>
          <cell r="Q63">
            <v>37</v>
          </cell>
          <cell r="R63">
            <v>228</v>
          </cell>
          <cell r="S63">
            <v>36.5</v>
          </cell>
          <cell r="T63">
            <v>25.5</v>
          </cell>
          <cell r="U63">
            <v>59</v>
          </cell>
        </row>
        <row r="64">
          <cell r="L64" t="str">
            <v>5.31,0</v>
          </cell>
          <cell r="M64">
            <v>9.1999999999999993</v>
          </cell>
          <cell r="N64">
            <v>6.08</v>
          </cell>
          <cell r="O64">
            <v>11.5</v>
          </cell>
          <cell r="P64">
            <v>11</v>
          </cell>
          <cell r="Q64">
            <v>38</v>
          </cell>
          <cell r="R64">
            <v>230</v>
          </cell>
          <cell r="S64">
            <v>37</v>
          </cell>
          <cell r="T64">
            <v>26</v>
          </cell>
          <cell r="U64">
            <v>60</v>
          </cell>
        </row>
        <row r="65">
          <cell r="L65" t="str">
            <v>5.35,0</v>
          </cell>
          <cell r="M65">
            <v>9.25</v>
          </cell>
          <cell r="N65">
            <v>6.1</v>
          </cell>
          <cell r="O65">
            <v>11.6</v>
          </cell>
          <cell r="P65">
            <v>10</v>
          </cell>
          <cell r="Q65">
            <v>40</v>
          </cell>
          <cell r="R65">
            <v>232</v>
          </cell>
          <cell r="S65">
            <v>37.5</v>
          </cell>
          <cell r="T65">
            <v>26.5</v>
          </cell>
          <cell r="U65">
            <v>61</v>
          </cell>
        </row>
        <row r="66">
          <cell r="L66" t="str">
            <v>5.39,0</v>
          </cell>
          <cell r="M66">
            <v>9.3000000000000007</v>
          </cell>
          <cell r="N66">
            <v>6.14</v>
          </cell>
          <cell r="O66">
            <v>11.7</v>
          </cell>
          <cell r="P66">
            <v>9</v>
          </cell>
          <cell r="Q66">
            <v>42</v>
          </cell>
          <cell r="R66">
            <v>234</v>
          </cell>
          <cell r="S66">
            <v>38</v>
          </cell>
          <cell r="T66">
            <v>27</v>
          </cell>
          <cell r="U66">
            <v>62</v>
          </cell>
        </row>
        <row r="67">
          <cell r="L67" t="str">
            <v>5.43,0</v>
          </cell>
          <cell r="M67">
            <v>9.35</v>
          </cell>
          <cell r="N67">
            <v>6.18</v>
          </cell>
          <cell r="O67">
            <v>11.8</v>
          </cell>
          <cell r="P67">
            <v>8</v>
          </cell>
          <cell r="Q67">
            <v>44</v>
          </cell>
          <cell r="R67">
            <v>236</v>
          </cell>
          <cell r="S67">
            <v>38.5</v>
          </cell>
          <cell r="T67">
            <v>28</v>
          </cell>
          <cell r="U67">
            <v>63</v>
          </cell>
        </row>
        <row r="68">
          <cell r="L68" t="str">
            <v>5.47,0</v>
          </cell>
          <cell r="M68">
            <v>9.4</v>
          </cell>
          <cell r="N68">
            <v>6.2</v>
          </cell>
          <cell r="O68">
            <v>11.9</v>
          </cell>
          <cell r="P68">
            <v>7</v>
          </cell>
          <cell r="Q68">
            <v>46</v>
          </cell>
          <cell r="R68">
            <v>238</v>
          </cell>
          <cell r="S68">
            <v>39</v>
          </cell>
          <cell r="T68">
            <v>29</v>
          </cell>
          <cell r="U68">
            <v>64</v>
          </cell>
        </row>
        <row r="69">
          <cell r="L69" t="str">
            <v>5.51,0</v>
          </cell>
          <cell r="M69">
            <v>9.4499999999999993</v>
          </cell>
          <cell r="N69">
            <v>6.25</v>
          </cell>
          <cell r="O69">
            <v>12</v>
          </cell>
          <cell r="P69">
            <v>6</v>
          </cell>
          <cell r="Q69">
            <v>48</v>
          </cell>
          <cell r="R69">
            <v>240</v>
          </cell>
          <cell r="S69">
            <v>39.5</v>
          </cell>
          <cell r="T69">
            <v>30</v>
          </cell>
          <cell r="U69">
            <v>65</v>
          </cell>
        </row>
        <row r="70">
          <cell r="L70" t="str">
            <v>5.55,0</v>
          </cell>
          <cell r="M70">
            <v>9.5</v>
          </cell>
          <cell r="N70">
            <v>6.3</v>
          </cell>
          <cell r="O70">
            <v>12.1</v>
          </cell>
          <cell r="P70">
            <v>5</v>
          </cell>
          <cell r="Q70">
            <v>51</v>
          </cell>
          <cell r="R70">
            <v>243</v>
          </cell>
          <cell r="S70">
            <v>40</v>
          </cell>
          <cell r="T70">
            <v>31</v>
          </cell>
          <cell r="U70">
            <v>66</v>
          </cell>
        </row>
        <row r="71">
          <cell r="L71" t="str">
            <v>6.00,0</v>
          </cell>
          <cell r="M71">
            <v>9.5500000000000007</v>
          </cell>
          <cell r="N71">
            <v>6.35</v>
          </cell>
          <cell r="O71">
            <v>12.11</v>
          </cell>
          <cell r="P71">
            <v>4</v>
          </cell>
          <cell r="Q71">
            <v>54</v>
          </cell>
          <cell r="R71">
            <v>246</v>
          </cell>
          <cell r="S71">
            <v>40.5</v>
          </cell>
          <cell r="T71">
            <v>32</v>
          </cell>
          <cell r="U71">
            <v>67</v>
          </cell>
        </row>
        <row r="72">
          <cell r="L72" t="str">
            <v>6.05,0</v>
          </cell>
          <cell r="M72">
            <v>9.6</v>
          </cell>
          <cell r="N72">
            <v>6.4</v>
          </cell>
          <cell r="O72">
            <v>12.31</v>
          </cell>
          <cell r="P72">
            <v>3</v>
          </cell>
          <cell r="Q72">
            <v>57</v>
          </cell>
          <cell r="R72">
            <v>249</v>
          </cell>
          <cell r="S72">
            <v>41</v>
          </cell>
          <cell r="T72">
            <v>33</v>
          </cell>
          <cell r="U72">
            <v>68</v>
          </cell>
        </row>
        <row r="73">
          <cell r="L73" t="str">
            <v>6.10,0</v>
          </cell>
          <cell r="M73">
            <v>9.6999999999999993</v>
          </cell>
          <cell r="N73">
            <v>6.45</v>
          </cell>
          <cell r="O73">
            <v>12.51</v>
          </cell>
          <cell r="P73">
            <v>2</v>
          </cell>
          <cell r="Q73">
            <v>60</v>
          </cell>
          <cell r="R73">
            <v>252</v>
          </cell>
          <cell r="S73">
            <v>42</v>
          </cell>
          <cell r="T73">
            <v>34</v>
          </cell>
          <cell r="U73">
            <v>69</v>
          </cell>
        </row>
        <row r="74">
          <cell r="L74" t="str">
            <v>6.15,0</v>
          </cell>
          <cell r="M74">
            <v>9.8000000000000007</v>
          </cell>
          <cell r="N74">
            <v>6.5</v>
          </cell>
          <cell r="O74">
            <v>12.71</v>
          </cell>
          <cell r="P74">
            <v>1</v>
          </cell>
          <cell r="Q74">
            <v>63</v>
          </cell>
          <cell r="R74">
            <v>255</v>
          </cell>
          <cell r="S74">
            <v>43</v>
          </cell>
          <cell r="T74">
            <v>35</v>
          </cell>
          <cell r="U74">
            <v>70</v>
          </cell>
        </row>
        <row r="75">
          <cell r="L75" t="str">
            <v>6.15,1</v>
          </cell>
          <cell r="M75">
            <v>9.81</v>
          </cell>
          <cell r="N75">
            <v>6.51</v>
          </cell>
          <cell r="O75">
            <v>12.91</v>
          </cell>
          <cell r="P75">
            <v>0</v>
          </cell>
        </row>
      </sheetData>
      <sheetData sheetId="6" refreshError="1">
        <row r="3"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K4">
            <v>1</v>
          </cell>
          <cell r="L4">
            <v>0.1</v>
          </cell>
          <cell r="M4">
            <v>0.1</v>
          </cell>
          <cell r="N4">
            <v>70</v>
          </cell>
          <cell r="O4">
            <v>0</v>
          </cell>
          <cell r="P4">
            <v>0</v>
          </cell>
          <cell r="Q4">
            <v>0</v>
          </cell>
          <cell r="R4">
            <v>-40</v>
          </cell>
          <cell r="S4">
            <v>0</v>
          </cell>
        </row>
        <row r="5">
          <cell r="K5" t="str">
            <v>3.05,0</v>
          </cell>
          <cell r="L5">
            <v>6.6</v>
          </cell>
          <cell r="M5">
            <v>7.8</v>
          </cell>
          <cell r="N5">
            <v>70</v>
          </cell>
          <cell r="O5">
            <v>3</v>
          </cell>
          <cell r="P5">
            <v>116</v>
          </cell>
          <cell r="Q5">
            <v>4</v>
          </cell>
          <cell r="R5">
            <v>-3</v>
          </cell>
          <cell r="S5">
            <v>1</v>
          </cell>
        </row>
        <row r="6">
          <cell r="K6" t="str">
            <v>3.08,0</v>
          </cell>
          <cell r="L6">
            <v>6.7</v>
          </cell>
          <cell r="M6">
            <v>7.9</v>
          </cell>
          <cell r="N6">
            <v>69</v>
          </cell>
          <cell r="O6">
            <v>4</v>
          </cell>
          <cell r="P6">
            <v>119</v>
          </cell>
          <cell r="Q6">
            <v>5</v>
          </cell>
          <cell r="R6">
            <v>-2</v>
          </cell>
          <cell r="S6">
            <v>2</v>
          </cell>
        </row>
        <row r="7">
          <cell r="K7" t="str">
            <v>3.11,0</v>
          </cell>
          <cell r="L7">
            <v>6.75</v>
          </cell>
          <cell r="M7">
            <v>8</v>
          </cell>
          <cell r="N7">
            <v>68</v>
          </cell>
          <cell r="O7">
            <v>5</v>
          </cell>
          <cell r="P7">
            <v>122</v>
          </cell>
          <cell r="Q7">
            <v>6</v>
          </cell>
          <cell r="R7">
            <v>-1</v>
          </cell>
          <cell r="S7">
            <v>3</v>
          </cell>
        </row>
        <row r="8">
          <cell r="K8" t="str">
            <v>3.14,0</v>
          </cell>
          <cell r="L8">
            <v>6.8</v>
          </cell>
          <cell r="M8">
            <v>8.1</v>
          </cell>
          <cell r="N8">
            <v>67</v>
          </cell>
          <cell r="O8">
            <v>6</v>
          </cell>
          <cell r="P8">
            <v>125</v>
          </cell>
          <cell r="Q8">
            <v>7</v>
          </cell>
          <cell r="R8">
            <v>0</v>
          </cell>
          <cell r="S8">
            <v>4</v>
          </cell>
        </row>
        <row r="9">
          <cell r="K9" t="str">
            <v>3.17,0</v>
          </cell>
          <cell r="L9">
            <v>6.85</v>
          </cell>
          <cell r="M9">
            <v>8.1999999999999993</v>
          </cell>
          <cell r="N9">
            <v>66</v>
          </cell>
          <cell r="O9">
            <v>7</v>
          </cell>
          <cell r="P9">
            <v>128</v>
          </cell>
          <cell r="Q9">
            <v>8</v>
          </cell>
          <cell r="R9">
            <v>1</v>
          </cell>
          <cell r="S9">
            <v>5</v>
          </cell>
        </row>
        <row r="10">
          <cell r="K10" t="str">
            <v>3.20,0</v>
          </cell>
          <cell r="L10">
            <v>6.9</v>
          </cell>
          <cell r="M10">
            <v>8.3000000000000007</v>
          </cell>
          <cell r="N10">
            <v>65</v>
          </cell>
          <cell r="O10">
            <v>8</v>
          </cell>
          <cell r="P10">
            <v>131</v>
          </cell>
          <cell r="Q10">
            <v>9</v>
          </cell>
          <cell r="R10">
            <v>2</v>
          </cell>
          <cell r="S10">
            <v>6</v>
          </cell>
        </row>
        <row r="11">
          <cell r="K11" t="str">
            <v>3.22,0</v>
          </cell>
          <cell r="L11">
            <v>6.95</v>
          </cell>
          <cell r="M11">
            <v>8.4</v>
          </cell>
          <cell r="N11">
            <v>64</v>
          </cell>
          <cell r="O11">
            <v>9</v>
          </cell>
          <cell r="P11">
            <v>134</v>
          </cell>
          <cell r="Q11">
            <v>10</v>
          </cell>
          <cell r="R11">
            <v>3</v>
          </cell>
          <cell r="S11">
            <v>7</v>
          </cell>
        </row>
        <row r="12">
          <cell r="K12" t="str">
            <v>3.24,0</v>
          </cell>
          <cell r="L12">
            <v>7</v>
          </cell>
          <cell r="M12">
            <v>8.5</v>
          </cell>
          <cell r="N12">
            <v>63</v>
          </cell>
          <cell r="O12">
            <v>10</v>
          </cell>
          <cell r="P12">
            <v>137</v>
          </cell>
          <cell r="Q12">
            <v>11</v>
          </cell>
          <cell r="R12">
            <v>4</v>
          </cell>
          <cell r="S12">
            <v>8</v>
          </cell>
        </row>
        <row r="13">
          <cell r="K13" t="str">
            <v>3.26,0</v>
          </cell>
          <cell r="L13">
            <v>7.05</v>
          </cell>
          <cell r="M13">
            <v>8.6</v>
          </cell>
          <cell r="N13">
            <v>62</v>
          </cell>
          <cell r="O13">
            <v>11</v>
          </cell>
          <cell r="P13">
            <v>140</v>
          </cell>
          <cell r="Q13">
            <v>12</v>
          </cell>
          <cell r="R13">
            <v>4.5</v>
          </cell>
          <cell r="S13">
            <v>9</v>
          </cell>
        </row>
        <row r="14">
          <cell r="K14" t="str">
            <v>3.28,0</v>
          </cell>
          <cell r="L14">
            <v>7.1</v>
          </cell>
          <cell r="M14">
            <v>8.65</v>
          </cell>
          <cell r="N14">
            <v>61</v>
          </cell>
          <cell r="O14">
            <v>12</v>
          </cell>
          <cell r="P14">
            <v>143</v>
          </cell>
          <cell r="Q14">
            <v>13</v>
          </cell>
          <cell r="R14">
            <v>5</v>
          </cell>
          <cell r="S14">
            <v>10</v>
          </cell>
        </row>
        <row r="15">
          <cell r="K15" t="str">
            <v>3.30,0</v>
          </cell>
          <cell r="L15">
            <v>7.15</v>
          </cell>
          <cell r="M15">
            <v>8.6999999999999993</v>
          </cell>
          <cell r="N15">
            <v>60</v>
          </cell>
          <cell r="O15">
            <v>12.5</v>
          </cell>
          <cell r="P15">
            <v>146</v>
          </cell>
          <cell r="Q15">
            <v>14</v>
          </cell>
          <cell r="R15">
            <v>5.5</v>
          </cell>
          <cell r="S15">
            <v>11</v>
          </cell>
        </row>
        <row r="16">
          <cell r="K16" t="str">
            <v>3.32,0</v>
          </cell>
          <cell r="L16">
            <v>7.2</v>
          </cell>
          <cell r="M16">
            <v>8.75</v>
          </cell>
          <cell r="N16">
            <v>59</v>
          </cell>
          <cell r="O16">
            <v>13</v>
          </cell>
          <cell r="P16">
            <v>148</v>
          </cell>
          <cell r="Q16">
            <v>15</v>
          </cell>
          <cell r="R16">
            <v>6</v>
          </cell>
          <cell r="S16">
            <v>12</v>
          </cell>
        </row>
        <row r="17">
          <cell r="K17" t="str">
            <v>3.34,0</v>
          </cell>
          <cell r="L17">
            <v>7.25</v>
          </cell>
          <cell r="M17">
            <v>8.8000000000000007</v>
          </cell>
          <cell r="N17">
            <v>58</v>
          </cell>
          <cell r="O17">
            <v>13.5</v>
          </cell>
          <cell r="P17">
            <v>150</v>
          </cell>
          <cell r="Q17">
            <v>16</v>
          </cell>
          <cell r="R17">
            <v>6.5</v>
          </cell>
          <cell r="S17">
            <v>13</v>
          </cell>
        </row>
        <row r="18">
          <cell r="K18" t="str">
            <v>3.36,0</v>
          </cell>
          <cell r="L18">
            <v>7.26</v>
          </cell>
          <cell r="M18">
            <v>8.85</v>
          </cell>
          <cell r="N18">
            <v>57</v>
          </cell>
          <cell r="O18">
            <v>14</v>
          </cell>
          <cell r="P18">
            <v>152</v>
          </cell>
          <cell r="Q18">
            <v>17</v>
          </cell>
          <cell r="R18">
            <v>7</v>
          </cell>
          <cell r="S18">
            <v>14</v>
          </cell>
        </row>
        <row r="19">
          <cell r="K19" t="str">
            <v>3.38,0</v>
          </cell>
          <cell r="L19">
            <v>7.3</v>
          </cell>
          <cell r="M19">
            <v>8.9</v>
          </cell>
          <cell r="N19">
            <v>56</v>
          </cell>
          <cell r="O19">
            <v>14.5</v>
          </cell>
          <cell r="P19">
            <v>154</v>
          </cell>
          <cell r="Q19">
            <v>18</v>
          </cell>
          <cell r="R19">
            <v>7.5</v>
          </cell>
          <cell r="S19">
            <v>15</v>
          </cell>
        </row>
        <row r="20">
          <cell r="K20" t="str">
            <v>3.40,0</v>
          </cell>
          <cell r="L20">
            <v>7.35</v>
          </cell>
          <cell r="M20">
            <v>8.9499999999999993</v>
          </cell>
          <cell r="N20">
            <v>55</v>
          </cell>
          <cell r="O20">
            <v>15</v>
          </cell>
          <cell r="P20">
            <v>156</v>
          </cell>
          <cell r="Q20">
            <v>19</v>
          </cell>
          <cell r="R20">
            <v>8</v>
          </cell>
          <cell r="S20">
            <v>16</v>
          </cell>
        </row>
        <row r="21">
          <cell r="K21" t="str">
            <v>3.42,0</v>
          </cell>
          <cell r="L21">
            <v>7.36</v>
          </cell>
          <cell r="M21">
            <v>9</v>
          </cell>
          <cell r="N21">
            <v>54</v>
          </cell>
          <cell r="O21">
            <v>15.5</v>
          </cell>
          <cell r="P21">
            <v>158</v>
          </cell>
          <cell r="Q21">
            <v>20</v>
          </cell>
          <cell r="R21">
            <v>8.5</v>
          </cell>
          <cell r="S21">
            <v>17</v>
          </cell>
        </row>
        <row r="22">
          <cell r="K22" t="str">
            <v>3.44,0</v>
          </cell>
          <cell r="L22">
            <v>7.4</v>
          </cell>
          <cell r="M22">
            <v>9.0500000000000007</v>
          </cell>
          <cell r="N22">
            <v>53</v>
          </cell>
          <cell r="O22">
            <v>16</v>
          </cell>
          <cell r="P22">
            <v>160</v>
          </cell>
          <cell r="Q22">
            <v>20.5</v>
          </cell>
          <cell r="R22">
            <v>9</v>
          </cell>
          <cell r="S22">
            <v>18</v>
          </cell>
        </row>
        <row r="23">
          <cell r="K23" t="str">
            <v>3.46,0</v>
          </cell>
          <cell r="L23">
            <v>7.45</v>
          </cell>
          <cell r="M23">
            <v>9.1</v>
          </cell>
          <cell r="N23">
            <v>52</v>
          </cell>
          <cell r="O23">
            <v>16.5</v>
          </cell>
          <cell r="P23">
            <v>162</v>
          </cell>
          <cell r="Q23">
            <v>21</v>
          </cell>
          <cell r="R23">
            <v>9.5</v>
          </cell>
          <cell r="S23">
            <v>19</v>
          </cell>
        </row>
        <row r="24">
          <cell r="K24" t="str">
            <v>3.48,0</v>
          </cell>
          <cell r="L24">
            <v>7.46</v>
          </cell>
          <cell r="M24">
            <v>9.15</v>
          </cell>
          <cell r="N24">
            <v>51</v>
          </cell>
          <cell r="O24">
            <v>17</v>
          </cell>
          <cell r="P24">
            <v>164</v>
          </cell>
          <cell r="Q24">
            <v>21.5</v>
          </cell>
          <cell r="R24">
            <v>10</v>
          </cell>
          <cell r="S24">
            <v>20</v>
          </cell>
        </row>
        <row r="25">
          <cell r="K25" t="str">
            <v>3.50,0</v>
          </cell>
          <cell r="L25">
            <v>7.5</v>
          </cell>
          <cell r="M25">
            <v>9.1999999999999993</v>
          </cell>
          <cell r="N25">
            <v>50</v>
          </cell>
          <cell r="O25">
            <v>17.5</v>
          </cell>
          <cell r="P25">
            <v>166</v>
          </cell>
          <cell r="Q25">
            <v>22</v>
          </cell>
          <cell r="R25">
            <v>10.5</v>
          </cell>
          <cell r="S25">
            <v>21</v>
          </cell>
        </row>
        <row r="26">
          <cell r="K26" t="str">
            <v>3.51,0</v>
          </cell>
          <cell r="L26">
            <v>7.55</v>
          </cell>
          <cell r="M26">
            <v>9.24</v>
          </cell>
          <cell r="N26">
            <v>49</v>
          </cell>
          <cell r="O26">
            <v>18</v>
          </cell>
          <cell r="P26">
            <v>168</v>
          </cell>
          <cell r="Q26">
            <v>22.5</v>
          </cell>
          <cell r="R26">
            <v>11</v>
          </cell>
          <cell r="S26">
            <v>22</v>
          </cell>
        </row>
        <row r="27">
          <cell r="K27" t="str">
            <v>3.52,0</v>
          </cell>
          <cell r="L27">
            <v>7.56</v>
          </cell>
          <cell r="M27">
            <v>9.2799999999999994</v>
          </cell>
          <cell r="N27">
            <v>48</v>
          </cell>
          <cell r="O27">
            <v>18.5</v>
          </cell>
          <cell r="P27">
            <v>170</v>
          </cell>
          <cell r="Q27">
            <v>23</v>
          </cell>
          <cell r="R27">
            <v>11.5</v>
          </cell>
          <cell r="S27">
            <v>23</v>
          </cell>
        </row>
        <row r="28">
          <cell r="K28" t="str">
            <v>3.53,0</v>
          </cell>
          <cell r="L28">
            <v>7.57</v>
          </cell>
          <cell r="M28">
            <v>9.3000000000000007</v>
          </cell>
          <cell r="N28">
            <v>47</v>
          </cell>
          <cell r="O28">
            <v>19</v>
          </cell>
          <cell r="P28">
            <v>172</v>
          </cell>
          <cell r="Q28">
            <v>23.5</v>
          </cell>
          <cell r="R28">
            <v>12</v>
          </cell>
          <cell r="S28">
            <v>24</v>
          </cell>
        </row>
        <row r="29">
          <cell r="K29" t="str">
            <v>3.54,0</v>
          </cell>
          <cell r="L29">
            <v>7.6</v>
          </cell>
          <cell r="M29">
            <v>9.34</v>
          </cell>
          <cell r="N29">
            <v>46</v>
          </cell>
          <cell r="O29">
            <v>19.5</v>
          </cell>
          <cell r="P29">
            <v>174</v>
          </cell>
          <cell r="Q29">
            <v>24</v>
          </cell>
          <cell r="R29">
            <v>12.5</v>
          </cell>
          <cell r="S29">
            <v>25</v>
          </cell>
        </row>
        <row r="30">
          <cell r="K30" t="str">
            <v>3.55,0</v>
          </cell>
          <cell r="L30">
            <v>7.65</v>
          </cell>
          <cell r="M30">
            <v>9.3800000000000008</v>
          </cell>
          <cell r="N30">
            <v>45</v>
          </cell>
          <cell r="O30">
            <v>20</v>
          </cell>
          <cell r="P30">
            <v>176</v>
          </cell>
          <cell r="Q30">
            <v>24.5</v>
          </cell>
          <cell r="R30">
            <v>13</v>
          </cell>
          <cell r="S30">
            <v>26</v>
          </cell>
        </row>
        <row r="31">
          <cell r="K31" t="str">
            <v>3.57,0</v>
          </cell>
          <cell r="L31">
            <v>7.66</v>
          </cell>
          <cell r="M31">
            <v>9.4</v>
          </cell>
          <cell r="N31">
            <v>44</v>
          </cell>
          <cell r="O31">
            <v>20.5</v>
          </cell>
          <cell r="P31">
            <v>178</v>
          </cell>
          <cell r="Q31">
            <v>25</v>
          </cell>
          <cell r="R31">
            <v>13.5</v>
          </cell>
          <cell r="S31">
            <v>27</v>
          </cell>
        </row>
        <row r="32">
          <cell r="K32" t="str">
            <v>3.59,0</v>
          </cell>
          <cell r="L32">
            <v>7.67</v>
          </cell>
          <cell r="M32">
            <v>9.44</v>
          </cell>
          <cell r="N32">
            <v>43</v>
          </cell>
          <cell r="O32">
            <v>21</v>
          </cell>
          <cell r="P32">
            <v>180</v>
          </cell>
          <cell r="Q32">
            <v>25.5</v>
          </cell>
          <cell r="R32">
            <v>13.6</v>
          </cell>
          <cell r="S32">
            <v>28</v>
          </cell>
        </row>
        <row r="33">
          <cell r="K33" t="str">
            <v>4.01,0</v>
          </cell>
          <cell r="L33">
            <v>7.7</v>
          </cell>
          <cell r="M33">
            <v>9.48</v>
          </cell>
          <cell r="N33">
            <v>42</v>
          </cell>
          <cell r="O33">
            <v>21.5</v>
          </cell>
          <cell r="P33">
            <v>182</v>
          </cell>
          <cell r="Q33">
            <v>26</v>
          </cell>
          <cell r="R33">
            <v>14</v>
          </cell>
          <cell r="S33">
            <v>29</v>
          </cell>
        </row>
        <row r="34">
          <cell r="K34" t="str">
            <v>4.03,0</v>
          </cell>
          <cell r="L34">
            <v>7.75</v>
          </cell>
          <cell r="M34">
            <v>9.5</v>
          </cell>
          <cell r="N34">
            <v>41</v>
          </cell>
          <cell r="O34">
            <v>22</v>
          </cell>
          <cell r="P34">
            <v>184</v>
          </cell>
          <cell r="Q34">
            <v>26.5</v>
          </cell>
          <cell r="R34">
            <v>14.5</v>
          </cell>
          <cell r="S34">
            <v>30</v>
          </cell>
        </row>
        <row r="35">
          <cell r="K35" t="str">
            <v>4.05,0</v>
          </cell>
          <cell r="L35">
            <v>7.76</v>
          </cell>
          <cell r="M35">
            <v>9.5500000000000007</v>
          </cell>
          <cell r="N35">
            <v>40</v>
          </cell>
          <cell r="O35">
            <v>22.5</v>
          </cell>
          <cell r="P35">
            <v>186</v>
          </cell>
          <cell r="Q35">
            <v>26.6</v>
          </cell>
          <cell r="R35">
            <v>14.6</v>
          </cell>
          <cell r="S35">
            <v>31</v>
          </cell>
        </row>
        <row r="36">
          <cell r="K36" t="str">
            <v>4.07,0</v>
          </cell>
          <cell r="L36">
            <v>7.77</v>
          </cell>
          <cell r="M36">
            <v>9.6</v>
          </cell>
          <cell r="N36">
            <v>39</v>
          </cell>
          <cell r="O36">
            <v>23</v>
          </cell>
          <cell r="P36">
            <v>188</v>
          </cell>
          <cell r="Q36">
            <v>27</v>
          </cell>
          <cell r="R36">
            <v>15</v>
          </cell>
          <cell r="S36">
            <v>32</v>
          </cell>
        </row>
        <row r="37">
          <cell r="K37" t="str">
            <v>4.09,0</v>
          </cell>
          <cell r="L37">
            <v>7.8</v>
          </cell>
          <cell r="M37">
            <v>9.65</v>
          </cell>
          <cell r="N37">
            <v>38</v>
          </cell>
          <cell r="O37">
            <v>23.5</v>
          </cell>
          <cell r="P37">
            <v>190</v>
          </cell>
          <cell r="Q37">
            <v>27.5</v>
          </cell>
          <cell r="R37">
            <v>15.5</v>
          </cell>
          <cell r="S37">
            <v>33</v>
          </cell>
        </row>
        <row r="38">
          <cell r="K38" t="str">
            <v>4.11,0</v>
          </cell>
          <cell r="L38">
            <v>7.85</v>
          </cell>
          <cell r="M38">
            <v>9.6999999999999993</v>
          </cell>
          <cell r="N38">
            <v>37</v>
          </cell>
          <cell r="O38">
            <v>24</v>
          </cell>
          <cell r="P38">
            <v>192</v>
          </cell>
          <cell r="Q38">
            <v>27.6</v>
          </cell>
          <cell r="R38">
            <v>15.6</v>
          </cell>
          <cell r="S38">
            <v>34</v>
          </cell>
        </row>
        <row r="39">
          <cell r="K39" t="str">
            <v>4.13,0</v>
          </cell>
          <cell r="L39">
            <v>7.86</v>
          </cell>
          <cell r="M39">
            <v>9.75</v>
          </cell>
          <cell r="N39">
            <v>36</v>
          </cell>
          <cell r="O39">
            <v>24.5</v>
          </cell>
          <cell r="P39">
            <v>194</v>
          </cell>
          <cell r="Q39">
            <v>28</v>
          </cell>
          <cell r="R39">
            <v>16</v>
          </cell>
          <cell r="S39">
            <v>35</v>
          </cell>
        </row>
        <row r="40">
          <cell r="K40" t="str">
            <v>4.15,0</v>
          </cell>
          <cell r="L40">
            <v>7.9</v>
          </cell>
          <cell r="M40">
            <v>9.8000000000000007</v>
          </cell>
          <cell r="N40">
            <v>35</v>
          </cell>
          <cell r="O40">
            <v>25</v>
          </cell>
          <cell r="P40">
            <v>196</v>
          </cell>
          <cell r="Q40">
            <v>28.5</v>
          </cell>
          <cell r="R40">
            <v>16.5</v>
          </cell>
          <cell r="S40">
            <v>36</v>
          </cell>
        </row>
        <row r="41">
          <cell r="K41" t="str">
            <v>4.18,0</v>
          </cell>
          <cell r="L41">
            <v>7.95</v>
          </cell>
          <cell r="M41">
            <v>9.85</v>
          </cell>
          <cell r="N41">
            <v>34</v>
          </cell>
          <cell r="O41">
            <v>25.5</v>
          </cell>
          <cell r="P41">
            <v>197</v>
          </cell>
          <cell r="Q41">
            <v>28.6</v>
          </cell>
          <cell r="R41">
            <v>16.600000000000001</v>
          </cell>
          <cell r="S41">
            <v>37</v>
          </cell>
        </row>
        <row r="42">
          <cell r="K42" t="str">
            <v>4.21,0</v>
          </cell>
          <cell r="L42">
            <v>7.96</v>
          </cell>
          <cell r="M42">
            <v>9.9</v>
          </cell>
          <cell r="N42">
            <v>33</v>
          </cell>
          <cell r="O42">
            <v>26</v>
          </cell>
          <cell r="P42">
            <v>198</v>
          </cell>
          <cell r="Q42">
            <v>29</v>
          </cell>
          <cell r="R42">
            <v>17</v>
          </cell>
          <cell r="S42">
            <v>38</v>
          </cell>
        </row>
        <row r="43">
          <cell r="K43" t="str">
            <v>4.24,0</v>
          </cell>
          <cell r="L43">
            <v>8</v>
          </cell>
          <cell r="M43">
            <v>9.9499999999999993</v>
          </cell>
          <cell r="N43">
            <v>32</v>
          </cell>
          <cell r="O43">
            <v>26.5</v>
          </cell>
          <cell r="P43">
            <v>199</v>
          </cell>
          <cell r="Q43">
            <v>29.5</v>
          </cell>
          <cell r="R43">
            <v>17.5</v>
          </cell>
          <cell r="S43">
            <v>39</v>
          </cell>
        </row>
        <row r="44">
          <cell r="K44" t="str">
            <v>4.27,0</v>
          </cell>
          <cell r="L44">
            <v>8.0500000000000007</v>
          </cell>
          <cell r="M44">
            <v>10</v>
          </cell>
          <cell r="N44">
            <v>31</v>
          </cell>
          <cell r="O44">
            <v>27</v>
          </cell>
          <cell r="P44">
            <v>200</v>
          </cell>
          <cell r="Q44">
            <v>29.6</v>
          </cell>
          <cell r="R44">
            <v>17.600000000000001</v>
          </cell>
          <cell r="S44">
            <v>40</v>
          </cell>
        </row>
        <row r="45">
          <cell r="K45" t="str">
            <v>4.30,0</v>
          </cell>
          <cell r="L45">
            <v>8.06</v>
          </cell>
          <cell r="M45">
            <v>10.050000000000001</v>
          </cell>
          <cell r="N45">
            <v>30</v>
          </cell>
          <cell r="O45">
            <v>27.5</v>
          </cell>
          <cell r="P45">
            <v>201</v>
          </cell>
          <cell r="Q45">
            <v>30</v>
          </cell>
          <cell r="R45">
            <v>18</v>
          </cell>
          <cell r="S45">
            <v>41</v>
          </cell>
        </row>
        <row r="46">
          <cell r="K46" t="str">
            <v>4.33,0</v>
          </cell>
          <cell r="L46">
            <v>8.1</v>
          </cell>
          <cell r="M46">
            <v>10.1</v>
          </cell>
          <cell r="N46">
            <v>29</v>
          </cell>
          <cell r="O46">
            <v>28</v>
          </cell>
          <cell r="P46">
            <v>202</v>
          </cell>
          <cell r="Q46">
            <v>30.5</v>
          </cell>
          <cell r="R46">
            <v>18.5</v>
          </cell>
          <cell r="S46">
            <v>42</v>
          </cell>
        </row>
        <row r="47">
          <cell r="K47" t="str">
            <v>4.36,0</v>
          </cell>
          <cell r="L47">
            <v>8.15</v>
          </cell>
          <cell r="M47">
            <v>10.15</v>
          </cell>
          <cell r="N47">
            <v>28</v>
          </cell>
          <cell r="O47">
            <v>28.5</v>
          </cell>
          <cell r="P47">
            <v>203</v>
          </cell>
          <cell r="Q47">
            <v>30.6</v>
          </cell>
          <cell r="R47">
            <v>18.600000000000001</v>
          </cell>
          <cell r="S47">
            <v>43</v>
          </cell>
        </row>
        <row r="48">
          <cell r="K48" t="str">
            <v>4.39,0</v>
          </cell>
          <cell r="L48">
            <v>8.16</v>
          </cell>
          <cell r="M48">
            <v>10.199999999999999</v>
          </cell>
          <cell r="N48">
            <v>27</v>
          </cell>
          <cell r="O48">
            <v>29</v>
          </cell>
          <cell r="P48">
            <v>204</v>
          </cell>
          <cell r="Q48">
            <v>31</v>
          </cell>
          <cell r="R48">
            <v>19</v>
          </cell>
          <cell r="S48">
            <v>44</v>
          </cell>
        </row>
        <row r="49">
          <cell r="K49" t="str">
            <v>4.42,0</v>
          </cell>
          <cell r="L49">
            <v>8.1999999999999993</v>
          </cell>
          <cell r="M49">
            <v>10.25</v>
          </cell>
          <cell r="N49">
            <v>26</v>
          </cell>
          <cell r="O49">
            <v>29.5</v>
          </cell>
          <cell r="P49">
            <v>205</v>
          </cell>
          <cell r="Q49">
            <v>31.5</v>
          </cell>
          <cell r="R49">
            <v>19.5</v>
          </cell>
          <cell r="S49">
            <v>45</v>
          </cell>
        </row>
        <row r="50">
          <cell r="K50" t="str">
            <v>4.45,0</v>
          </cell>
          <cell r="L50">
            <v>8.25</v>
          </cell>
          <cell r="M50">
            <v>10.3</v>
          </cell>
          <cell r="N50">
            <v>25</v>
          </cell>
          <cell r="O50">
            <v>29.6</v>
          </cell>
          <cell r="P50">
            <v>206</v>
          </cell>
          <cell r="Q50">
            <v>31.6</v>
          </cell>
          <cell r="R50">
            <v>19.600000000000001</v>
          </cell>
          <cell r="S50">
            <v>46</v>
          </cell>
        </row>
        <row r="51">
          <cell r="K51" t="str">
            <v>4.48,0</v>
          </cell>
          <cell r="L51">
            <v>8.26</v>
          </cell>
          <cell r="M51">
            <v>10.35</v>
          </cell>
          <cell r="N51">
            <v>24</v>
          </cell>
          <cell r="O51">
            <v>30</v>
          </cell>
          <cell r="P51">
            <v>207</v>
          </cell>
          <cell r="Q51">
            <v>32</v>
          </cell>
          <cell r="R51">
            <v>20</v>
          </cell>
          <cell r="S51">
            <v>47</v>
          </cell>
        </row>
        <row r="52">
          <cell r="K52" t="str">
            <v>4.51,0</v>
          </cell>
          <cell r="L52">
            <v>8.3000000000000007</v>
          </cell>
          <cell r="M52">
            <v>10.4</v>
          </cell>
          <cell r="N52">
            <v>23</v>
          </cell>
          <cell r="O52">
            <v>30.5</v>
          </cell>
          <cell r="P52">
            <v>208</v>
          </cell>
          <cell r="Q52">
            <v>32.5</v>
          </cell>
          <cell r="R52">
            <v>20.5</v>
          </cell>
          <cell r="S52">
            <v>48</v>
          </cell>
        </row>
        <row r="53">
          <cell r="K53" t="str">
            <v>4.54,0</v>
          </cell>
          <cell r="L53">
            <v>8.35</v>
          </cell>
          <cell r="M53">
            <v>10.45</v>
          </cell>
          <cell r="N53">
            <v>22</v>
          </cell>
          <cell r="O53">
            <v>30.6</v>
          </cell>
          <cell r="P53">
            <v>209</v>
          </cell>
          <cell r="Q53">
            <v>32.6</v>
          </cell>
          <cell r="R53">
            <v>20.6</v>
          </cell>
          <cell r="S53">
            <v>49</v>
          </cell>
        </row>
        <row r="54">
          <cell r="K54" t="str">
            <v>4.57,0</v>
          </cell>
          <cell r="L54">
            <v>8.36</v>
          </cell>
          <cell r="M54">
            <v>10.5</v>
          </cell>
          <cell r="N54">
            <v>21</v>
          </cell>
          <cell r="O54">
            <v>31</v>
          </cell>
          <cell r="P54">
            <v>210</v>
          </cell>
          <cell r="Q54">
            <v>33</v>
          </cell>
          <cell r="R54">
            <v>21</v>
          </cell>
          <cell r="S54">
            <v>50</v>
          </cell>
        </row>
        <row r="55">
          <cell r="K55" t="str">
            <v>5.00,0</v>
          </cell>
          <cell r="L55">
            <v>8.4</v>
          </cell>
          <cell r="M55">
            <v>10.6</v>
          </cell>
          <cell r="N55">
            <v>20</v>
          </cell>
          <cell r="O55">
            <v>31.5</v>
          </cell>
          <cell r="P55">
            <v>212</v>
          </cell>
          <cell r="Q55">
            <v>33.5</v>
          </cell>
          <cell r="R55">
            <v>21.5</v>
          </cell>
          <cell r="S55">
            <v>51</v>
          </cell>
        </row>
        <row r="56">
          <cell r="K56" t="str">
            <v>5.03,0</v>
          </cell>
          <cell r="L56">
            <v>8.4499999999999993</v>
          </cell>
          <cell r="M56">
            <v>10.7</v>
          </cell>
          <cell r="N56">
            <v>19</v>
          </cell>
          <cell r="O56">
            <v>32</v>
          </cell>
          <cell r="P56">
            <v>214</v>
          </cell>
          <cell r="Q56">
            <v>34</v>
          </cell>
          <cell r="R56">
            <v>22</v>
          </cell>
          <cell r="S56">
            <v>52</v>
          </cell>
        </row>
        <row r="57">
          <cell r="K57" t="str">
            <v>5.06,0</v>
          </cell>
          <cell r="L57">
            <v>8.4600000000000009</v>
          </cell>
          <cell r="M57">
            <v>10.8</v>
          </cell>
          <cell r="N57">
            <v>18</v>
          </cell>
          <cell r="O57">
            <v>32.6</v>
          </cell>
          <cell r="P57">
            <v>216</v>
          </cell>
          <cell r="Q57">
            <v>34.5</v>
          </cell>
          <cell r="R57">
            <v>22.5</v>
          </cell>
          <cell r="S57">
            <v>53</v>
          </cell>
        </row>
        <row r="58">
          <cell r="K58" t="str">
            <v>5.09,0</v>
          </cell>
          <cell r="L58">
            <v>8.5</v>
          </cell>
          <cell r="M58">
            <v>10.9</v>
          </cell>
          <cell r="N58">
            <v>17</v>
          </cell>
          <cell r="O58">
            <v>33</v>
          </cell>
          <cell r="P58">
            <v>218</v>
          </cell>
          <cell r="Q58">
            <v>35</v>
          </cell>
          <cell r="R58">
            <v>23</v>
          </cell>
          <cell r="S58">
            <v>54</v>
          </cell>
        </row>
        <row r="59">
          <cell r="K59" t="str">
            <v>5.12,0</v>
          </cell>
          <cell r="L59">
            <v>8.5500000000000007</v>
          </cell>
          <cell r="M59">
            <v>11</v>
          </cell>
          <cell r="N59">
            <v>16</v>
          </cell>
          <cell r="O59">
            <v>33.5</v>
          </cell>
          <cell r="P59">
            <v>220</v>
          </cell>
          <cell r="Q59">
            <v>35.5</v>
          </cell>
          <cell r="R59">
            <v>23.5</v>
          </cell>
          <cell r="S59">
            <v>55</v>
          </cell>
        </row>
        <row r="60">
          <cell r="K60" t="str">
            <v>5.15,0</v>
          </cell>
          <cell r="L60">
            <v>8.6</v>
          </cell>
          <cell r="M60">
            <v>11.1</v>
          </cell>
          <cell r="N60">
            <v>15</v>
          </cell>
          <cell r="O60">
            <v>34</v>
          </cell>
          <cell r="P60">
            <v>222</v>
          </cell>
          <cell r="Q60">
            <v>36</v>
          </cell>
          <cell r="R60">
            <v>24</v>
          </cell>
          <cell r="S60">
            <v>56</v>
          </cell>
        </row>
        <row r="61">
          <cell r="K61" t="str">
            <v>5.19,0</v>
          </cell>
          <cell r="L61">
            <v>8.65</v>
          </cell>
          <cell r="M61">
            <v>11.2</v>
          </cell>
          <cell r="N61">
            <v>14</v>
          </cell>
          <cell r="O61">
            <v>35</v>
          </cell>
          <cell r="P61">
            <v>224</v>
          </cell>
          <cell r="Q61">
            <v>36.5</v>
          </cell>
          <cell r="R61">
            <v>24.5</v>
          </cell>
          <cell r="S61">
            <v>57</v>
          </cell>
        </row>
        <row r="62">
          <cell r="K62" t="str">
            <v>5.23,0</v>
          </cell>
          <cell r="L62">
            <v>8.6999999999999993</v>
          </cell>
          <cell r="M62">
            <v>11.3</v>
          </cell>
          <cell r="N62">
            <v>13</v>
          </cell>
          <cell r="O62">
            <v>36</v>
          </cell>
          <cell r="P62">
            <v>226</v>
          </cell>
          <cell r="Q62">
            <v>37</v>
          </cell>
          <cell r="R62">
            <v>25</v>
          </cell>
          <cell r="S62">
            <v>58</v>
          </cell>
        </row>
        <row r="63">
          <cell r="K63" t="str">
            <v>5.27,0</v>
          </cell>
          <cell r="L63">
            <v>8.75</v>
          </cell>
          <cell r="M63">
            <v>11.4</v>
          </cell>
          <cell r="N63">
            <v>12</v>
          </cell>
          <cell r="O63">
            <v>37</v>
          </cell>
          <cell r="P63">
            <v>228</v>
          </cell>
          <cell r="Q63">
            <v>37.5</v>
          </cell>
          <cell r="R63">
            <v>25.5</v>
          </cell>
          <cell r="S63">
            <v>59</v>
          </cell>
        </row>
        <row r="64">
          <cell r="K64" t="str">
            <v>5.31,0</v>
          </cell>
          <cell r="L64">
            <v>8.8000000000000007</v>
          </cell>
          <cell r="M64">
            <v>11.5</v>
          </cell>
          <cell r="N64">
            <v>11</v>
          </cell>
          <cell r="O64">
            <v>38</v>
          </cell>
          <cell r="P64">
            <v>230</v>
          </cell>
          <cell r="Q64">
            <v>38</v>
          </cell>
          <cell r="R64">
            <v>26</v>
          </cell>
          <cell r="S64">
            <v>60</v>
          </cell>
        </row>
        <row r="65">
          <cell r="K65" t="str">
            <v>5.35,0</v>
          </cell>
          <cell r="L65">
            <v>8.85</v>
          </cell>
          <cell r="M65">
            <v>11.6</v>
          </cell>
          <cell r="N65">
            <v>10</v>
          </cell>
          <cell r="O65">
            <v>40</v>
          </cell>
          <cell r="P65">
            <v>232</v>
          </cell>
          <cell r="Q65">
            <v>38.5</v>
          </cell>
          <cell r="R65">
            <v>26.5</v>
          </cell>
          <cell r="S65">
            <v>61</v>
          </cell>
        </row>
        <row r="66">
          <cell r="K66" t="str">
            <v>5.39,0</v>
          </cell>
          <cell r="L66">
            <v>8.9</v>
          </cell>
          <cell r="M66">
            <v>11.7</v>
          </cell>
          <cell r="N66">
            <v>9</v>
          </cell>
          <cell r="O66">
            <v>42</v>
          </cell>
          <cell r="P66">
            <v>234</v>
          </cell>
          <cell r="Q66">
            <v>39</v>
          </cell>
          <cell r="R66">
            <v>27</v>
          </cell>
          <cell r="S66">
            <v>62</v>
          </cell>
        </row>
        <row r="67">
          <cell r="K67" t="str">
            <v>5.43,0</v>
          </cell>
          <cell r="L67">
            <v>8.9499999999999993</v>
          </cell>
          <cell r="M67">
            <v>11.8</v>
          </cell>
          <cell r="N67">
            <v>8</v>
          </cell>
          <cell r="O67">
            <v>44</v>
          </cell>
          <cell r="P67">
            <v>236</v>
          </cell>
          <cell r="Q67">
            <v>39.5</v>
          </cell>
          <cell r="R67">
            <v>28</v>
          </cell>
          <cell r="S67">
            <v>63</v>
          </cell>
        </row>
        <row r="68">
          <cell r="K68" t="str">
            <v>5.47,0</v>
          </cell>
          <cell r="L68">
            <v>9</v>
          </cell>
          <cell r="M68">
            <v>11.9</v>
          </cell>
          <cell r="N68">
            <v>7</v>
          </cell>
          <cell r="O68">
            <v>46</v>
          </cell>
          <cell r="P68">
            <v>238</v>
          </cell>
          <cell r="Q68">
            <v>40</v>
          </cell>
          <cell r="R68">
            <v>29</v>
          </cell>
          <cell r="S68">
            <v>64</v>
          </cell>
        </row>
        <row r="69">
          <cell r="K69" t="str">
            <v>5.51,0</v>
          </cell>
          <cell r="L69">
            <v>9.0500000000000007</v>
          </cell>
          <cell r="M69">
            <v>12</v>
          </cell>
          <cell r="N69">
            <v>6</v>
          </cell>
          <cell r="O69">
            <v>48</v>
          </cell>
          <cell r="P69">
            <v>240</v>
          </cell>
          <cell r="Q69">
            <v>40.5</v>
          </cell>
          <cell r="R69">
            <v>30</v>
          </cell>
          <cell r="S69">
            <v>65</v>
          </cell>
        </row>
        <row r="70">
          <cell r="K70" t="str">
            <v>5.55,0</v>
          </cell>
          <cell r="L70">
            <v>9.1</v>
          </cell>
          <cell r="M70">
            <v>12.1</v>
          </cell>
          <cell r="N70">
            <v>5</v>
          </cell>
          <cell r="O70">
            <v>51</v>
          </cell>
          <cell r="P70">
            <v>243</v>
          </cell>
          <cell r="Q70">
            <v>41</v>
          </cell>
          <cell r="R70">
            <v>31</v>
          </cell>
          <cell r="S70">
            <v>66</v>
          </cell>
        </row>
        <row r="71">
          <cell r="K71" t="str">
            <v>6.00,0</v>
          </cell>
          <cell r="L71">
            <v>9.1999999999999993</v>
          </cell>
          <cell r="M71">
            <v>12.3</v>
          </cell>
          <cell r="N71">
            <v>4</v>
          </cell>
          <cell r="O71">
            <v>54</v>
          </cell>
          <cell r="P71">
            <v>246</v>
          </cell>
          <cell r="Q71">
            <v>41.5</v>
          </cell>
          <cell r="R71">
            <v>32</v>
          </cell>
          <cell r="S71">
            <v>67</v>
          </cell>
        </row>
        <row r="72">
          <cell r="K72" t="str">
            <v>6.05,0</v>
          </cell>
          <cell r="L72">
            <v>9.3000000000000007</v>
          </cell>
          <cell r="M72">
            <v>12.5</v>
          </cell>
          <cell r="N72">
            <v>3</v>
          </cell>
          <cell r="O72">
            <v>57</v>
          </cell>
          <cell r="P72">
            <v>249</v>
          </cell>
          <cell r="Q72">
            <v>42</v>
          </cell>
          <cell r="R72">
            <v>33</v>
          </cell>
          <cell r="S72">
            <v>68</v>
          </cell>
        </row>
        <row r="73">
          <cell r="K73" t="str">
            <v>6.10,0</v>
          </cell>
          <cell r="L73">
            <v>9.4</v>
          </cell>
          <cell r="M73">
            <v>12.7</v>
          </cell>
          <cell r="N73">
            <v>2</v>
          </cell>
          <cell r="O73">
            <v>60</v>
          </cell>
          <cell r="P73">
            <v>252</v>
          </cell>
          <cell r="Q73">
            <v>42.5</v>
          </cell>
          <cell r="R73">
            <v>34</v>
          </cell>
          <cell r="S73">
            <v>69</v>
          </cell>
        </row>
        <row r="74">
          <cell r="K74" t="str">
            <v>6.15,0</v>
          </cell>
          <cell r="L74">
            <v>9.5</v>
          </cell>
          <cell r="M74">
            <v>12.9</v>
          </cell>
          <cell r="N74">
            <v>1</v>
          </cell>
          <cell r="O74">
            <v>63</v>
          </cell>
          <cell r="P74">
            <v>255</v>
          </cell>
          <cell r="Q74">
            <v>43</v>
          </cell>
          <cell r="R74">
            <v>35</v>
          </cell>
          <cell r="S74">
            <v>70</v>
          </cell>
        </row>
        <row r="75">
          <cell r="K75" t="str">
            <v>6.15,1</v>
          </cell>
          <cell r="L75">
            <v>9.51</v>
          </cell>
          <cell r="M75">
            <v>12.91</v>
          </cell>
          <cell r="N75">
            <v>0</v>
          </cell>
        </row>
      </sheetData>
      <sheetData sheetId="7" refreshError="1">
        <row r="3"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K4">
            <v>1</v>
          </cell>
          <cell r="L4">
            <v>0.1</v>
          </cell>
          <cell r="M4">
            <v>0.1</v>
          </cell>
          <cell r="N4">
            <v>70</v>
          </cell>
          <cell r="O4">
            <v>0</v>
          </cell>
          <cell r="P4">
            <v>0</v>
          </cell>
          <cell r="Q4">
            <v>0</v>
          </cell>
          <cell r="R4">
            <v>-40</v>
          </cell>
          <cell r="S4">
            <v>0</v>
          </cell>
        </row>
        <row r="5">
          <cell r="K5" t="str">
            <v>3.00,0</v>
          </cell>
          <cell r="L5">
            <v>6.5</v>
          </cell>
          <cell r="M5">
            <v>12.2</v>
          </cell>
          <cell r="N5">
            <v>70</v>
          </cell>
          <cell r="O5">
            <v>4</v>
          </cell>
          <cell r="P5">
            <v>132</v>
          </cell>
          <cell r="Q5">
            <v>5</v>
          </cell>
          <cell r="R5">
            <v>-3</v>
          </cell>
          <cell r="S5">
            <v>1</v>
          </cell>
        </row>
        <row r="6">
          <cell r="K6" t="str">
            <v>3.03,0</v>
          </cell>
          <cell r="L6">
            <v>6.6</v>
          </cell>
          <cell r="M6">
            <v>12.4</v>
          </cell>
          <cell r="N6">
            <v>69</v>
          </cell>
          <cell r="O6">
            <v>5</v>
          </cell>
          <cell r="P6">
            <v>135</v>
          </cell>
          <cell r="Q6">
            <v>6</v>
          </cell>
          <cell r="R6">
            <v>-2</v>
          </cell>
          <cell r="S6">
            <v>2</v>
          </cell>
        </row>
        <row r="7">
          <cell r="K7" t="str">
            <v>3.06,0</v>
          </cell>
          <cell r="L7">
            <v>6.7</v>
          </cell>
          <cell r="M7">
            <v>12.6</v>
          </cell>
          <cell r="N7">
            <v>68</v>
          </cell>
          <cell r="O7">
            <v>6</v>
          </cell>
          <cell r="P7">
            <v>138</v>
          </cell>
          <cell r="Q7">
            <v>7</v>
          </cell>
          <cell r="R7">
            <v>-1</v>
          </cell>
          <cell r="S7">
            <v>3</v>
          </cell>
        </row>
        <row r="8">
          <cell r="K8" t="str">
            <v>3.09,0</v>
          </cell>
          <cell r="L8">
            <v>6.75</v>
          </cell>
          <cell r="M8">
            <v>12.8</v>
          </cell>
          <cell r="N8">
            <v>67</v>
          </cell>
          <cell r="O8">
            <v>7</v>
          </cell>
          <cell r="P8">
            <v>141</v>
          </cell>
          <cell r="Q8">
            <v>8</v>
          </cell>
          <cell r="R8">
            <v>0</v>
          </cell>
          <cell r="S8">
            <v>4</v>
          </cell>
        </row>
        <row r="9">
          <cell r="K9" t="str">
            <v>3.12,0</v>
          </cell>
          <cell r="L9">
            <v>6.8</v>
          </cell>
          <cell r="M9">
            <v>13</v>
          </cell>
          <cell r="N9">
            <v>66</v>
          </cell>
          <cell r="O9">
            <v>8</v>
          </cell>
          <cell r="P9">
            <v>144</v>
          </cell>
          <cell r="Q9">
            <v>9</v>
          </cell>
          <cell r="R9">
            <v>1</v>
          </cell>
          <cell r="S9">
            <v>5</v>
          </cell>
        </row>
        <row r="10">
          <cell r="K10" t="str">
            <v>3.15,0</v>
          </cell>
          <cell r="L10">
            <v>6.85</v>
          </cell>
          <cell r="M10">
            <v>13.2</v>
          </cell>
          <cell r="N10">
            <v>65</v>
          </cell>
          <cell r="O10">
            <v>9</v>
          </cell>
          <cell r="P10">
            <v>147</v>
          </cell>
          <cell r="Q10">
            <v>10</v>
          </cell>
          <cell r="R10">
            <v>2</v>
          </cell>
          <cell r="S10">
            <v>6</v>
          </cell>
        </row>
        <row r="11">
          <cell r="K11" t="str">
            <v>3.17,0</v>
          </cell>
          <cell r="L11">
            <v>6.9</v>
          </cell>
          <cell r="M11">
            <v>13.4</v>
          </cell>
          <cell r="N11">
            <v>64</v>
          </cell>
          <cell r="O11">
            <v>10</v>
          </cell>
          <cell r="P11">
            <v>149</v>
          </cell>
          <cell r="Q11">
            <v>11</v>
          </cell>
          <cell r="R11">
            <v>3</v>
          </cell>
          <cell r="S11">
            <v>7</v>
          </cell>
        </row>
        <row r="12">
          <cell r="K12" t="str">
            <v>3.19,0</v>
          </cell>
          <cell r="L12">
            <v>6.95</v>
          </cell>
          <cell r="M12">
            <v>13.6</v>
          </cell>
          <cell r="N12">
            <v>63</v>
          </cell>
          <cell r="O12">
            <v>11</v>
          </cell>
          <cell r="P12">
            <v>151</v>
          </cell>
          <cell r="Q12">
            <v>12</v>
          </cell>
          <cell r="R12">
            <v>4</v>
          </cell>
          <cell r="S12">
            <v>8</v>
          </cell>
        </row>
        <row r="13">
          <cell r="K13" t="str">
            <v>3.21,0</v>
          </cell>
          <cell r="L13">
            <v>7</v>
          </cell>
          <cell r="M13">
            <v>13.8</v>
          </cell>
          <cell r="N13">
            <v>62</v>
          </cell>
          <cell r="O13">
            <v>12</v>
          </cell>
          <cell r="P13">
            <v>153</v>
          </cell>
          <cell r="Q13">
            <v>13</v>
          </cell>
          <cell r="R13">
            <v>4.5</v>
          </cell>
          <cell r="S13">
            <v>9</v>
          </cell>
        </row>
        <row r="14">
          <cell r="K14" t="str">
            <v>3.23,0</v>
          </cell>
          <cell r="L14">
            <v>7.05</v>
          </cell>
          <cell r="M14">
            <v>13.9</v>
          </cell>
          <cell r="N14">
            <v>61</v>
          </cell>
          <cell r="O14">
            <v>13</v>
          </cell>
          <cell r="P14">
            <v>155</v>
          </cell>
          <cell r="Q14">
            <v>14</v>
          </cell>
          <cell r="R14">
            <v>5</v>
          </cell>
          <cell r="S14">
            <v>10</v>
          </cell>
        </row>
        <row r="15">
          <cell r="K15" t="str">
            <v>3.25,0</v>
          </cell>
          <cell r="L15">
            <v>7.06</v>
          </cell>
          <cell r="M15">
            <v>14</v>
          </cell>
          <cell r="N15">
            <v>60</v>
          </cell>
          <cell r="O15">
            <v>13.5</v>
          </cell>
          <cell r="P15">
            <v>157</v>
          </cell>
          <cell r="Q15">
            <v>15</v>
          </cell>
          <cell r="R15">
            <v>5.5</v>
          </cell>
          <cell r="S15">
            <v>11</v>
          </cell>
        </row>
        <row r="16">
          <cell r="K16" t="str">
            <v>3.27,0</v>
          </cell>
          <cell r="L16">
            <v>7.1</v>
          </cell>
          <cell r="M16">
            <v>14.1</v>
          </cell>
          <cell r="N16">
            <v>59</v>
          </cell>
          <cell r="O16">
            <v>14</v>
          </cell>
          <cell r="P16">
            <v>159</v>
          </cell>
          <cell r="Q16">
            <v>16</v>
          </cell>
          <cell r="R16">
            <v>6</v>
          </cell>
          <cell r="S16">
            <v>12</v>
          </cell>
        </row>
        <row r="17">
          <cell r="K17" t="str">
            <v>3.29,0</v>
          </cell>
          <cell r="L17">
            <v>7.15</v>
          </cell>
          <cell r="M17">
            <v>14.2</v>
          </cell>
          <cell r="N17">
            <v>58</v>
          </cell>
          <cell r="O17">
            <v>14.5</v>
          </cell>
          <cell r="P17">
            <v>161</v>
          </cell>
          <cell r="Q17">
            <v>17</v>
          </cell>
          <cell r="R17">
            <v>6.5</v>
          </cell>
          <cell r="S17">
            <v>13</v>
          </cell>
        </row>
        <row r="18">
          <cell r="K18" t="str">
            <v>3.31,0</v>
          </cell>
          <cell r="L18">
            <v>7.16</v>
          </cell>
          <cell r="M18">
            <v>14.3</v>
          </cell>
          <cell r="N18">
            <v>57</v>
          </cell>
          <cell r="O18">
            <v>15</v>
          </cell>
          <cell r="P18">
            <v>163</v>
          </cell>
          <cell r="Q18">
            <v>18</v>
          </cell>
          <cell r="R18">
            <v>7</v>
          </cell>
          <cell r="S18">
            <v>14</v>
          </cell>
        </row>
        <row r="19">
          <cell r="K19" t="str">
            <v>3.33,0</v>
          </cell>
          <cell r="L19">
            <v>7.2</v>
          </cell>
          <cell r="M19">
            <v>14.4</v>
          </cell>
          <cell r="N19">
            <v>56</v>
          </cell>
          <cell r="O19">
            <v>15.5</v>
          </cell>
          <cell r="P19">
            <v>165</v>
          </cell>
          <cell r="Q19">
            <v>19</v>
          </cell>
          <cell r="R19">
            <v>7.5</v>
          </cell>
          <cell r="S19">
            <v>15</v>
          </cell>
        </row>
        <row r="20">
          <cell r="K20" t="str">
            <v>3.35,0</v>
          </cell>
          <cell r="L20">
            <v>7.25</v>
          </cell>
          <cell r="M20">
            <v>14.5</v>
          </cell>
          <cell r="N20">
            <v>55</v>
          </cell>
          <cell r="O20">
            <v>16</v>
          </cell>
          <cell r="P20">
            <v>167</v>
          </cell>
          <cell r="Q20">
            <v>20</v>
          </cell>
          <cell r="R20">
            <v>8</v>
          </cell>
          <cell r="S20">
            <v>16</v>
          </cell>
        </row>
        <row r="21">
          <cell r="K21" t="str">
            <v>3.37,0</v>
          </cell>
          <cell r="L21">
            <v>7.26</v>
          </cell>
          <cell r="M21">
            <v>14.6</v>
          </cell>
          <cell r="N21">
            <v>54</v>
          </cell>
          <cell r="O21">
            <v>16.5</v>
          </cell>
          <cell r="P21">
            <v>169</v>
          </cell>
          <cell r="Q21">
            <v>20.5</v>
          </cell>
          <cell r="R21">
            <v>8.5</v>
          </cell>
          <cell r="S21">
            <v>17</v>
          </cell>
        </row>
        <row r="22">
          <cell r="K22" t="str">
            <v>3.39,0</v>
          </cell>
          <cell r="L22">
            <v>7.3</v>
          </cell>
          <cell r="M22">
            <v>14.7</v>
          </cell>
          <cell r="N22">
            <v>53</v>
          </cell>
          <cell r="O22">
            <v>17</v>
          </cell>
          <cell r="P22">
            <v>171</v>
          </cell>
          <cell r="Q22">
            <v>21</v>
          </cell>
          <cell r="R22">
            <v>9</v>
          </cell>
          <cell r="S22">
            <v>18</v>
          </cell>
        </row>
        <row r="23">
          <cell r="K23" t="str">
            <v>3.41,0</v>
          </cell>
          <cell r="L23">
            <v>7.35</v>
          </cell>
          <cell r="M23">
            <v>14.8</v>
          </cell>
          <cell r="N23">
            <v>52</v>
          </cell>
          <cell r="O23">
            <v>17.5</v>
          </cell>
          <cell r="P23">
            <v>173</v>
          </cell>
          <cell r="Q23">
            <v>21.5</v>
          </cell>
          <cell r="R23">
            <v>9.5</v>
          </cell>
          <cell r="S23">
            <v>19</v>
          </cell>
        </row>
        <row r="24">
          <cell r="K24" t="str">
            <v>3.43,0</v>
          </cell>
          <cell r="L24">
            <v>7.36</v>
          </cell>
          <cell r="M24">
            <v>14.9</v>
          </cell>
          <cell r="N24">
            <v>51</v>
          </cell>
          <cell r="O24">
            <v>18</v>
          </cell>
          <cell r="P24">
            <v>175</v>
          </cell>
          <cell r="Q24">
            <v>22</v>
          </cell>
          <cell r="R24">
            <v>10</v>
          </cell>
          <cell r="S24">
            <v>20</v>
          </cell>
        </row>
        <row r="25">
          <cell r="K25" t="str">
            <v>3.45,0</v>
          </cell>
          <cell r="L25">
            <v>7.4</v>
          </cell>
          <cell r="M25">
            <v>15</v>
          </cell>
          <cell r="N25">
            <v>50</v>
          </cell>
          <cell r="O25">
            <v>18.5</v>
          </cell>
          <cell r="P25">
            <v>177</v>
          </cell>
          <cell r="Q25">
            <v>22.5</v>
          </cell>
          <cell r="R25">
            <v>10.5</v>
          </cell>
          <cell r="S25">
            <v>21</v>
          </cell>
        </row>
        <row r="26">
          <cell r="K26" t="str">
            <v>3.46,0</v>
          </cell>
          <cell r="L26">
            <v>7.45</v>
          </cell>
          <cell r="M26">
            <v>15.05</v>
          </cell>
          <cell r="N26">
            <v>49</v>
          </cell>
          <cell r="O26">
            <v>19</v>
          </cell>
          <cell r="P26">
            <v>179</v>
          </cell>
          <cell r="Q26">
            <v>23</v>
          </cell>
          <cell r="R26">
            <v>11</v>
          </cell>
          <cell r="S26">
            <v>22</v>
          </cell>
        </row>
        <row r="27">
          <cell r="K27" t="str">
            <v>3.47,0</v>
          </cell>
          <cell r="L27">
            <v>7.46</v>
          </cell>
          <cell r="M27">
            <v>15.1</v>
          </cell>
          <cell r="N27">
            <v>48</v>
          </cell>
          <cell r="O27">
            <v>19.5</v>
          </cell>
          <cell r="P27">
            <v>181</v>
          </cell>
          <cell r="Q27">
            <v>23.5</v>
          </cell>
          <cell r="R27">
            <v>11.5</v>
          </cell>
          <cell r="S27">
            <v>23</v>
          </cell>
        </row>
        <row r="28">
          <cell r="K28" t="str">
            <v>3.48,0</v>
          </cell>
          <cell r="L28">
            <v>7.47</v>
          </cell>
          <cell r="M28">
            <v>15.15</v>
          </cell>
          <cell r="N28">
            <v>47</v>
          </cell>
          <cell r="O28">
            <v>20</v>
          </cell>
          <cell r="P28">
            <v>183</v>
          </cell>
          <cell r="Q28">
            <v>24</v>
          </cell>
          <cell r="R28">
            <v>12</v>
          </cell>
          <cell r="S28">
            <v>24</v>
          </cell>
        </row>
        <row r="29">
          <cell r="K29" t="str">
            <v>3.49,0</v>
          </cell>
          <cell r="L29">
            <v>7.5</v>
          </cell>
          <cell r="M29">
            <v>15.2</v>
          </cell>
          <cell r="N29">
            <v>46</v>
          </cell>
          <cell r="O29">
            <v>20.5</v>
          </cell>
          <cell r="P29">
            <v>185</v>
          </cell>
          <cell r="Q29">
            <v>24.5</v>
          </cell>
          <cell r="R29">
            <v>12.5</v>
          </cell>
          <cell r="S29">
            <v>25</v>
          </cell>
        </row>
        <row r="30">
          <cell r="K30" t="str">
            <v>3.50,0</v>
          </cell>
          <cell r="L30">
            <v>7.55</v>
          </cell>
          <cell r="M30">
            <v>15.25</v>
          </cell>
          <cell r="N30">
            <v>45</v>
          </cell>
          <cell r="O30">
            <v>21</v>
          </cell>
          <cell r="P30">
            <v>187</v>
          </cell>
          <cell r="Q30">
            <v>25</v>
          </cell>
          <cell r="R30">
            <v>13</v>
          </cell>
          <cell r="S30">
            <v>26</v>
          </cell>
        </row>
        <row r="31">
          <cell r="K31" t="str">
            <v>3.52,0</v>
          </cell>
          <cell r="L31">
            <v>7.56</v>
          </cell>
          <cell r="M31">
            <v>15.3</v>
          </cell>
          <cell r="N31">
            <v>44</v>
          </cell>
          <cell r="O31">
            <v>21.5</v>
          </cell>
          <cell r="P31">
            <v>189</v>
          </cell>
          <cell r="Q31">
            <v>25.5</v>
          </cell>
          <cell r="R31">
            <v>13.5</v>
          </cell>
          <cell r="S31">
            <v>27</v>
          </cell>
        </row>
        <row r="32">
          <cell r="K32" t="str">
            <v>3.54,0</v>
          </cell>
          <cell r="L32">
            <v>7.57</v>
          </cell>
          <cell r="M32">
            <v>15.35</v>
          </cell>
          <cell r="N32">
            <v>43</v>
          </cell>
          <cell r="O32">
            <v>22</v>
          </cell>
          <cell r="P32">
            <v>191</v>
          </cell>
          <cell r="Q32">
            <v>26</v>
          </cell>
          <cell r="R32">
            <v>13.6</v>
          </cell>
          <cell r="S32">
            <v>28</v>
          </cell>
        </row>
        <row r="33">
          <cell r="K33" t="str">
            <v>3.56,0</v>
          </cell>
          <cell r="L33">
            <v>7.6</v>
          </cell>
          <cell r="M33">
            <v>15.4</v>
          </cell>
          <cell r="N33">
            <v>42</v>
          </cell>
          <cell r="O33">
            <v>22.5</v>
          </cell>
          <cell r="P33">
            <v>193</v>
          </cell>
          <cell r="Q33">
            <v>26.5</v>
          </cell>
          <cell r="R33">
            <v>14</v>
          </cell>
          <cell r="S33">
            <v>29</v>
          </cell>
        </row>
        <row r="34">
          <cell r="K34" t="str">
            <v>3.58,0</v>
          </cell>
          <cell r="L34">
            <v>7.65</v>
          </cell>
          <cell r="M34">
            <v>15.45</v>
          </cell>
          <cell r="N34">
            <v>41</v>
          </cell>
          <cell r="O34">
            <v>23</v>
          </cell>
          <cell r="P34">
            <v>195</v>
          </cell>
          <cell r="Q34">
            <v>27</v>
          </cell>
          <cell r="R34">
            <v>14.5</v>
          </cell>
          <cell r="S34">
            <v>30</v>
          </cell>
        </row>
        <row r="35">
          <cell r="K35" t="str">
            <v>4.00,0</v>
          </cell>
          <cell r="L35">
            <v>7.66</v>
          </cell>
          <cell r="M35">
            <v>15.5</v>
          </cell>
          <cell r="N35">
            <v>40</v>
          </cell>
          <cell r="O35">
            <v>23.5</v>
          </cell>
          <cell r="P35">
            <v>197</v>
          </cell>
          <cell r="Q35">
            <v>27.5</v>
          </cell>
          <cell r="R35">
            <v>14.6</v>
          </cell>
          <cell r="S35">
            <v>31</v>
          </cell>
        </row>
        <row r="36">
          <cell r="K36" t="str">
            <v>4.02,0</v>
          </cell>
          <cell r="L36">
            <v>7.67</v>
          </cell>
          <cell r="M36">
            <v>15.55</v>
          </cell>
          <cell r="N36">
            <v>39</v>
          </cell>
          <cell r="O36">
            <v>24</v>
          </cell>
          <cell r="P36">
            <v>199</v>
          </cell>
          <cell r="Q36">
            <v>28</v>
          </cell>
          <cell r="R36">
            <v>15</v>
          </cell>
          <cell r="S36">
            <v>32</v>
          </cell>
        </row>
        <row r="37">
          <cell r="K37" t="str">
            <v>4.04,0</v>
          </cell>
          <cell r="L37">
            <v>7.7</v>
          </cell>
          <cell r="M37">
            <v>15.6</v>
          </cell>
          <cell r="N37">
            <v>38</v>
          </cell>
          <cell r="O37">
            <v>24.5</v>
          </cell>
          <cell r="P37">
            <v>201</v>
          </cell>
          <cell r="Q37">
            <v>28.5</v>
          </cell>
          <cell r="R37">
            <v>15.5</v>
          </cell>
          <cell r="S37">
            <v>33</v>
          </cell>
        </row>
        <row r="38">
          <cell r="K38" t="str">
            <v>4.06,0</v>
          </cell>
          <cell r="L38">
            <v>7.75</v>
          </cell>
          <cell r="M38">
            <v>15.7</v>
          </cell>
          <cell r="N38">
            <v>37</v>
          </cell>
          <cell r="O38">
            <v>25</v>
          </cell>
          <cell r="P38">
            <v>203</v>
          </cell>
          <cell r="Q38">
            <v>28.6</v>
          </cell>
          <cell r="R38">
            <v>15.6</v>
          </cell>
          <cell r="S38">
            <v>34</v>
          </cell>
        </row>
        <row r="39">
          <cell r="K39" t="str">
            <v>4.08,0</v>
          </cell>
          <cell r="L39">
            <v>7.76</v>
          </cell>
          <cell r="M39">
            <v>15.8</v>
          </cell>
          <cell r="N39">
            <v>36</v>
          </cell>
          <cell r="O39">
            <v>25.5</v>
          </cell>
          <cell r="P39">
            <v>205</v>
          </cell>
          <cell r="Q39">
            <v>29</v>
          </cell>
          <cell r="R39">
            <v>16</v>
          </cell>
          <cell r="S39">
            <v>35</v>
          </cell>
        </row>
        <row r="40">
          <cell r="K40" t="str">
            <v>4.10,0</v>
          </cell>
          <cell r="L40">
            <v>7.77</v>
          </cell>
          <cell r="M40">
            <v>15.9</v>
          </cell>
          <cell r="N40">
            <v>35</v>
          </cell>
          <cell r="O40">
            <v>26</v>
          </cell>
          <cell r="P40">
            <v>206</v>
          </cell>
          <cell r="Q40">
            <v>29.5</v>
          </cell>
          <cell r="R40">
            <v>16.5</v>
          </cell>
          <cell r="S40">
            <v>36</v>
          </cell>
        </row>
        <row r="41">
          <cell r="K41" t="str">
            <v>4.12,0</v>
          </cell>
          <cell r="L41">
            <v>7.8</v>
          </cell>
          <cell r="M41">
            <v>16</v>
          </cell>
          <cell r="N41">
            <v>34</v>
          </cell>
          <cell r="O41">
            <v>26.5</v>
          </cell>
          <cell r="P41">
            <v>207</v>
          </cell>
          <cell r="Q41">
            <v>29.6</v>
          </cell>
          <cell r="R41">
            <v>16.600000000000001</v>
          </cell>
          <cell r="S41">
            <v>37</v>
          </cell>
        </row>
        <row r="42">
          <cell r="K42" t="str">
            <v>4.14,0</v>
          </cell>
          <cell r="L42">
            <v>7.85</v>
          </cell>
          <cell r="M42">
            <v>16.100000000000001</v>
          </cell>
          <cell r="N42">
            <v>33</v>
          </cell>
          <cell r="O42">
            <v>27</v>
          </cell>
          <cell r="P42">
            <v>208</v>
          </cell>
          <cell r="Q42">
            <v>30</v>
          </cell>
          <cell r="R42">
            <v>17</v>
          </cell>
          <cell r="S42">
            <v>38</v>
          </cell>
        </row>
        <row r="43">
          <cell r="K43" t="str">
            <v>4.16,0</v>
          </cell>
          <cell r="L43">
            <v>7.86</v>
          </cell>
          <cell r="M43">
            <v>16.2</v>
          </cell>
          <cell r="N43">
            <v>32</v>
          </cell>
          <cell r="O43">
            <v>27.5</v>
          </cell>
          <cell r="P43">
            <v>209</v>
          </cell>
          <cell r="Q43">
            <v>30.5</v>
          </cell>
          <cell r="R43">
            <v>17.5</v>
          </cell>
          <cell r="S43">
            <v>39</v>
          </cell>
        </row>
        <row r="44">
          <cell r="K44" t="str">
            <v>4.18,0</v>
          </cell>
          <cell r="L44">
            <v>7.9</v>
          </cell>
          <cell r="M44">
            <v>16.3</v>
          </cell>
          <cell r="N44">
            <v>31</v>
          </cell>
          <cell r="O44">
            <v>28</v>
          </cell>
          <cell r="P44">
            <v>210</v>
          </cell>
          <cell r="Q44">
            <v>30.6</v>
          </cell>
          <cell r="R44">
            <v>17.600000000000001</v>
          </cell>
          <cell r="S44">
            <v>40</v>
          </cell>
        </row>
        <row r="45">
          <cell r="K45" t="str">
            <v>4.20,0</v>
          </cell>
          <cell r="L45">
            <v>7.95</v>
          </cell>
          <cell r="M45">
            <v>16.399999999999999</v>
          </cell>
          <cell r="N45">
            <v>30</v>
          </cell>
          <cell r="O45">
            <v>28.5</v>
          </cell>
          <cell r="P45">
            <v>211</v>
          </cell>
          <cell r="Q45">
            <v>31</v>
          </cell>
          <cell r="R45">
            <v>18</v>
          </cell>
          <cell r="S45">
            <v>41</v>
          </cell>
        </row>
        <row r="46">
          <cell r="K46" t="str">
            <v>4.23,0</v>
          </cell>
          <cell r="L46">
            <v>7.96</v>
          </cell>
          <cell r="M46">
            <v>16.5</v>
          </cell>
          <cell r="N46">
            <v>29</v>
          </cell>
          <cell r="O46">
            <v>29</v>
          </cell>
          <cell r="P46">
            <v>212</v>
          </cell>
          <cell r="Q46">
            <v>31.5</v>
          </cell>
          <cell r="R46">
            <v>18.5</v>
          </cell>
          <cell r="S46">
            <v>42</v>
          </cell>
        </row>
        <row r="47">
          <cell r="K47" t="str">
            <v>4.26,0</v>
          </cell>
          <cell r="L47">
            <v>8</v>
          </cell>
          <cell r="M47">
            <v>16.600000000000001</v>
          </cell>
          <cell r="N47">
            <v>28</v>
          </cell>
          <cell r="O47">
            <v>29.5</v>
          </cell>
          <cell r="P47">
            <v>213</v>
          </cell>
          <cell r="Q47">
            <v>31.6</v>
          </cell>
          <cell r="R47">
            <v>18.600000000000001</v>
          </cell>
          <cell r="S47">
            <v>43</v>
          </cell>
        </row>
        <row r="48">
          <cell r="K48" t="str">
            <v>4.29,0</v>
          </cell>
          <cell r="L48">
            <v>8.0500000000000007</v>
          </cell>
          <cell r="M48">
            <v>16.7</v>
          </cell>
          <cell r="N48">
            <v>27</v>
          </cell>
          <cell r="O48">
            <v>30</v>
          </cell>
          <cell r="P48">
            <v>214</v>
          </cell>
          <cell r="Q48">
            <v>32</v>
          </cell>
          <cell r="R48">
            <v>19</v>
          </cell>
          <cell r="S48">
            <v>44</v>
          </cell>
        </row>
        <row r="49">
          <cell r="K49" t="str">
            <v>4.32,0</v>
          </cell>
          <cell r="L49">
            <v>8.06</v>
          </cell>
          <cell r="M49">
            <v>16.8</v>
          </cell>
          <cell r="N49">
            <v>26</v>
          </cell>
          <cell r="O49">
            <v>30.5</v>
          </cell>
          <cell r="P49">
            <v>215</v>
          </cell>
          <cell r="Q49">
            <v>32.5</v>
          </cell>
          <cell r="R49">
            <v>19.5</v>
          </cell>
          <cell r="S49">
            <v>45</v>
          </cell>
        </row>
        <row r="50">
          <cell r="K50" t="str">
            <v>4.35,0</v>
          </cell>
          <cell r="L50">
            <v>8.1</v>
          </cell>
          <cell r="M50">
            <v>16.899999999999999</v>
          </cell>
          <cell r="N50">
            <v>25</v>
          </cell>
          <cell r="O50">
            <v>30.6</v>
          </cell>
          <cell r="P50">
            <v>216</v>
          </cell>
          <cell r="Q50">
            <v>32.6</v>
          </cell>
          <cell r="R50">
            <v>19.600000000000001</v>
          </cell>
          <cell r="S50">
            <v>46</v>
          </cell>
        </row>
        <row r="51">
          <cell r="K51" t="str">
            <v>4.38,0</v>
          </cell>
          <cell r="L51">
            <v>8.15</v>
          </cell>
          <cell r="M51">
            <v>17</v>
          </cell>
          <cell r="N51">
            <v>24</v>
          </cell>
          <cell r="O51">
            <v>31</v>
          </cell>
          <cell r="P51">
            <v>217</v>
          </cell>
          <cell r="Q51">
            <v>33</v>
          </cell>
          <cell r="R51">
            <v>20</v>
          </cell>
          <cell r="S51">
            <v>47</v>
          </cell>
        </row>
        <row r="52">
          <cell r="K52" t="str">
            <v>4.41,0</v>
          </cell>
          <cell r="L52">
            <v>8.16</v>
          </cell>
          <cell r="M52">
            <v>17.100000000000001</v>
          </cell>
          <cell r="N52">
            <v>23</v>
          </cell>
          <cell r="O52">
            <v>31.5</v>
          </cell>
          <cell r="P52">
            <v>218</v>
          </cell>
          <cell r="Q52">
            <v>33.5</v>
          </cell>
          <cell r="R52">
            <v>20.5</v>
          </cell>
          <cell r="S52">
            <v>48</v>
          </cell>
        </row>
        <row r="53">
          <cell r="K53" t="str">
            <v>4.44,0</v>
          </cell>
          <cell r="L53">
            <v>8.1999999999999993</v>
          </cell>
          <cell r="M53">
            <v>17.2</v>
          </cell>
          <cell r="N53">
            <v>22</v>
          </cell>
          <cell r="O53">
            <v>31.6</v>
          </cell>
          <cell r="P53">
            <v>219</v>
          </cell>
          <cell r="Q53">
            <v>33.6</v>
          </cell>
          <cell r="R53">
            <v>20.6</v>
          </cell>
          <cell r="S53">
            <v>49</v>
          </cell>
        </row>
        <row r="54">
          <cell r="K54" t="str">
            <v>4.47,0</v>
          </cell>
          <cell r="L54">
            <v>8.25</v>
          </cell>
          <cell r="M54">
            <v>17.3</v>
          </cell>
          <cell r="N54">
            <v>21</v>
          </cell>
          <cell r="O54">
            <v>32</v>
          </cell>
          <cell r="P54">
            <v>220</v>
          </cell>
          <cell r="Q54">
            <v>34</v>
          </cell>
          <cell r="R54">
            <v>21</v>
          </cell>
          <cell r="S54">
            <v>50</v>
          </cell>
        </row>
        <row r="55">
          <cell r="K55" t="str">
            <v>4.50,0</v>
          </cell>
          <cell r="L55">
            <v>8.3000000000000007</v>
          </cell>
          <cell r="M55">
            <v>17.399999999999999</v>
          </cell>
          <cell r="N55">
            <v>20</v>
          </cell>
          <cell r="O55">
            <v>32.5</v>
          </cell>
          <cell r="P55">
            <v>221</v>
          </cell>
          <cell r="Q55">
            <v>34.5</v>
          </cell>
          <cell r="R55">
            <v>21.5</v>
          </cell>
          <cell r="S55">
            <v>51</v>
          </cell>
        </row>
        <row r="56">
          <cell r="K56" t="str">
            <v>4.53,0</v>
          </cell>
          <cell r="L56">
            <v>8.35</v>
          </cell>
          <cell r="M56">
            <v>17.5</v>
          </cell>
          <cell r="N56">
            <v>19</v>
          </cell>
          <cell r="O56">
            <v>33</v>
          </cell>
          <cell r="P56">
            <v>222</v>
          </cell>
          <cell r="Q56">
            <v>34.6</v>
          </cell>
          <cell r="R56">
            <v>22</v>
          </cell>
          <cell r="S56">
            <v>52</v>
          </cell>
        </row>
        <row r="57">
          <cell r="K57" t="str">
            <v>4.56,0</v>
          </cell>
          <cell r="L57">
            <v>8.4</v>
          </cell>
          <cell r="M57">
            <v>17.7</v>
          </cell>
          <cell r="N57">
            <v>18</v>
          </cell>
          <cell r="O57">
            <v>33.5</v>
          </cell>
          <cell r="P57">
            <v>224</v>
          </cell>
          <cell r="Q57">
            <v>35</v>
          </cell>
          <cell r="R57">
            <v>22.5</v>
          </cell>
          <cell r="S57">
            <v>53</v>
          </cell>
        </row>
        <row r="58">
          <cell r="K58" t="str">
            <v>4.59,0</v>
          </cell>
          <cell r="L58">
            <v>8.4499999999999993</v>
          </cell>
          <cell r="M58">
            <v>17.899999999999999</v>
          </cell>
          <cell r="N58">
            <v>17</v>
          </cell>
          <cell r="O58">
            <v>34</v>
          </cell>
          <cell r="P58">
            <v>226</v>
          </cell>
          <cell r="Q58">
            <v>35.5</v>
          </cell>
          <cell r="R58">
            <v>23</v>
          </cell>
          <cell r="S58">
            <v>54</v>
          </cell>
        </row>
        <row r="59">
          <cell r="K59" t="str">
            <v>5.02,0</v>
          </cell>
          <cell r="L59">
            <v>8.5</v>
          </cell>
          <cell r="M59">
            <v>18.100000000000001</v>
          </cell>
          <cell r="N59">
            <v>16</v>
          </cell>
          <cell r="O59">
            <v>35</v>
          </cell>
          <cell r="P59">
            <v>228</v>
          </cell>
          <cell r="Q59">
            <v>35.6</v>
          </cell>
          <cell r="R59">
            <v>23.5</v>
          </cell>
          <cell r="S59">
            <v>55</v>
          </cell>
        </row>
        <row r="60">
          <cell r="K60" t="str">
            <v>5.05,0</v>
          </cell>
          <cell r="L60">
            <v>8.5500000000000007</v>
          </cell>
          <cell r="M60">
            <v>18.3</v>
          </cell>
          <cell r="N60">
            <v>15</v>
          </cell>
          <cell r="O60">
            <v>36</v>
          </cell>
          <cell r="P60">
            <v>230</v>
          </cell>
          <cell r="Q60">
            <v>36</v>
          </cell>
          <cell r="R60">
            <v>24</v>
          </cell>
          <cell r="S60">
            <v>56</v>
          </cell>
        </row>
        <row r="61">
          <cell r="K61" t="str">
            <v>5.09,0</v>
          </cell>
          <cell r="L61">
            <v>8.6</v>
          </cell>
          <cell r="M61">
            <v>18.5</v>
          </cell>
          <cell r="N61">
            <v>14</v>
          </cell>
          <cell r="O61">
            <v>37</v>
          </cell>
          <cell r="P61">
            <v>232</v>
          </cell>
          <cell r="Q61">
            <v>36.5</v>
          </cell>
          <cell r="R61">
            <v>24.5</v>
          </cell>
          <cell r="S61">
            <v>57</v>
          </cell>
        </row>
        <row r="62">
          <cell r="K62" t="str">
            <v>5.13,0</v>
          </cell>
          <cell r="L62">
            <v>8.65</v>
          </cell>
          <cell r="M62">
            <v>18.7</v>
          </cell>
          <cell r="N62">
            <v>13</v>
          </cell>
          <cell r="O62">
            <v>38</v>
          </cell>
          <cell r="P62">
            <v>234</v>
          </cell>
          <cell r="Q62">
            <v>37</v>
          </cell>
          <cell r="R62">
            <v>25</v>
          </cell>
          <cell r="S62">
            <v>58</v>
          </cell>
        </row>
        <row r="63">
          <cell r="K63" t="str">
            <v>5.17,0</v>
          </cell>
          <cell r="L63">
            <v>8.6999999999999993</v>
          </cell>
          <cell r="M63">
            <v>18.899999999999999</v>
          </cell>
          <cell r="N63">
            <v>12</v>
          </cell>
          <cell r="O63">
            <v>39</v>
          </cell>
          <cell r="P63">
            <v>236</v>
          </cell>
          <cell r="Q63">
            <v>37.5</v>
          </cell>
          <cell r="R63">
            <v>25.5</v>
          </cell>
          <cell r="S63">
            <v>59</v>
          </cell>
        </row>
        <row r="64">
          <cell r="K64" t="str">
            <v>5.21,0</v>
          </cell>
          <cell r="L64">
            <v>8.75</v>
          </cell>
          <cell r="M64">
            <v>19.100000000000001</v>
          </cell>
          <cell r="N64">
            <v>11</v>
          </cell>
          <cell r="O64">
            <v>40</v>
          </cell>
          <cell r="P64">
            <v>238</v>
          </cell>
          <cell r="Q64">
            <v>38</v>
          </cell>
          <cell r="R64">
            <v>26</v>
          </cell>
          <cell r="S64">
            <v>60</v>
          </cell>
        </row>
        <row r="65">
          <cell r="K65" t="str">
            <v>5.25,0</v>
          </cell>
          <cell r="L65">
            <v>8.8000000000000007</v>
          </cell>
          <cell r="M65">
            <v>19.3</v>
          </cell>
          <cell r="N65">
            <v>10</v>
          </cell>
          <cell r="O65">
            <v>42</v>
          </cell>
          <cell r="P65">
            <v>240</v>
          </cell>
          <cell r="Q65">
            <v>38.5</v>
          </cell>
          <cell r="R65">
            <v>26.5</v>
          </cell>
          <cell r="S65">
            <v>61</v>
          </cell>
        </row>
        <row r="66">
          <cell r="K66" t="str">
            <v>5.29,0</v>
          </cell>
          <cell r="L66">
            <v>8.85</v>
          </cell>
          <cell r="M66">
            <v>19.600000000000001</v>
          </cell>
          <cell r="N66">
            <v>9</v>
          </cell>
          <cell r="O66">
            <v>44</v>
          </cell>
          <cell r="P66">
            <v>242</v>
          </cell>
          <cell r="Q66">
            <v>39</v>
          </cell>
          <cell r="R66">
            <v>27</v>
          </cell>
          <cell r="S66">
            <v>62</v>
          </cell>
        </row>
        <row r="67">
          <cell r="K67" t="str">
            <v>5.33,0</v>
          </cell>
          <cell r="L67">
            <v>8.9</v>
          </cell>
          <cell r="M67">
            <v>19.899999999999999</v>
          </cell>
          <cell r="N67">
            <v>8</v>
          </cell>
          <cell r="O67">
            <v>46</v>
          </cell>
          <cell r="P67">
            <v>244</v>
          </cell>
          <cell r="Q67">
            <v>39.5</v>
          </cell>
          <cell r="R67">
            <v>28</v>
          </cell>
          <cell r="S67">
            <v>63</v>
          </cell>
        </row>
        <row r="68">
          <cell r="K68" t="str">
            <v>5.37,0</v>
          </cell>
          <cell r="L68">
            <v>8.9499999999999993</v>
          </cell>
          <cell r="M68">
            <v>20.2</v>
          </cell>
          <cell r="N68">
            <v>7</v>
          </cell>
          <cell r="O68">
            <v>48</v>
          </cell>
          <cell r="P68">
            <v>246</v>
          </cell>
          <cell r="Q68">
            <v>40</v>
          </cell>
          <cell r="R68">
            <v>29</v>
          </cell>
          <cell r="S68">
            <v>64</v>
          </cell>
        </row>
        <row r="69">
          <cell r="K69" t="str">
            <v>5.41,0</v>
          </cell>
          <cell r="L69">
            <v>9</v>
          </cell>
          <cell r="M69">
            <v>20.5</v>
          </cell>
          <cell r="N69">
            <v>6</v>
          </cell>
          <cell r="O69">
            <v>50</v>
          </cell>
          <cell r="P69">
            <v>248</v>
          </cell>
          <cell r="Q69">
            <v>40.5</v>
          </cell>
          <cell r="R69">
            <v>30</v>
          </cell>
          <cell r="S69">
            <v>65</v>
          </cell>
        </row>
        <row r="70">
          <cell r="K70" t="str">
            <v>5.45,0</v>
          </cell>
          <cell r="L70">
            <v>9.0500000000000007</v>
          </cell>
          <cell r="M70">
            <v>20.8</v>
          </cell>
          <cell r="N70">
            <v>5</v>
          </cell>
          <cell r="O70">
            <v>53</v>
          </cell>
          <cell r="P70">
            <v>250</v>
          </cell>
          <cell r="Q70">
            <v>41</v>
          </cell>
          <cell r="R70">
            <v>31</v>
          </cell>
          <cell r="S70">
            <v>66</v>
          </cell>
        </row>
        <row r="71">
          <cell r="K71" t="str">
            <v>5.50,0</v>
          </cell>
          <cell r="L71">
            <v>9.1</v>
          </cell>
          <cell r="M71">
            <v>21.1</v>
          </cell>
          <cell r="N71">
            <v>4</v>
          </cell>
          <cell r="O71">
            <v>56</v>
          </cell>
          <cell r="P71">
            <v>252</v>
          </cell>
          <cell r="Q71">
            <v>41.5</v>
          </cell>
          <cell r="R71">
            <v>32</v>
          </cell>
          <cell r="S71">
            <v>67</v>
          </cell>
        </row>
        <row r="72">
          <cell r="K72" t="str">
            <v>5.55,0</v>
          </cell>
          <cell r="L72">
            <v>9.15</v>
          </cell>
          <cell r="M72">
            <v>21.4</v>
          </cell>
          <cell r="N72">
            <v>3</v>
          </cell>
          <cell r="O72">
            <v>59</v>
          </cell>
          <cell r="P72">
            <v>254</v>
          </cell>
          <cell r="Q72">
            <v>42</v>
          </cell>
          <cell r="R72">
            <v>33</v>
          </cell>
          <cell r="S72">
            <v>68</v>
          </cell>
        </row>
        <row r="73">
          <cell r="K73" t="str">
            <v>6.00,0</v>
          </cell>
          <cell r="L73">
            <v>9.1999999999999993</v>
          </cell>
          <cell r="M73">
            <v>21.7</v>
          </cell>
          <cell r="N73">
            <v>2</v>
          </cell>
          <cell r="O73">
            <v>62</v>
          </cell>
          <cell r="P73">
            <v>256</v>
          </cell>
          <cell r="Q73">
            <v>42.5</v>
          </cell>
          <cell r="R73">
            <v>34</v>
          </cell>
          <cell r="S73">
            <v>69</v>
          </cell>
        </row>
        <row r="74">
          <cell r="K74" t="str">
            <v>6.05,0</v>
          </cell>
          <cell r="L74">
            <v>9.3000000000000007</v>
          </cell>
          <cell r="M74">
            <v>22</v>
          </cell>
          <cell r="N74">
            <v>1</v>
          </cell>
          <cell r="O74">
            <v>65</v>
          </cell>
          <cell r="P74">
            <v>258</v>
          </cell>
          <cell r="Q74">
            <v>43</v>
          </cell>
          <cell r="R74">
            <v>35</v>
          </cell>
          <cell r="S74">
            <v>70</v>
          </cell>
        </row>
        <row r="75">
          <cell r="K75" t="str">
            <v>6.05,1</v>
          </cell>
          <cell r="L75">
            <v>9.31</v>
          </cell>
          <cell r="M75">
            <v>22.01</v>
          </cell>
          <cell r="N75">
            <v>0</v>
          </cell>
        </row>
      </sheetData>
      <sheetData sheetId="8" refreshError="1">
        <row r="3"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K4">
            <v>1</v>
          </cell>
          <cell r="L4">
            <v>0.1</v>
          </cell>
          <cell r="M4">
            <v>0.1</v>
          </cell>
          <cell r="N4">
            <v>70</v>
          </cell>
          <cell r="O4">
            <v>0</v>
          </cell>
          <cell r="P4">
            <v>0</v>
          </cell>
          <cell r="Q4">
            <v>0</v>
          </cell>
          <cell r="R4">
            <v>-40</v>
          </cell>
          <cell r="S4">
            <v>0</v>
          </cell>
        </row>
        <row r="5">
          <cell r="K5" t="str">
            <v>3.00,0</v>
          </cell>
          <cell r="L5">
            <v>6.5</v>
          </cell>
          <cell r="M5">
            <v>12.2</v>
          </cell>
          <cell r="N5">
            <v>70</v>
          </cell>
          <cell r="O5">
            <v>4</v>
          </cell>
          <cell r="P5">
            <v>132</v>
          </cell>
          <cell r="Q5">
            <v>5</v>
          </cell>
          <cell r="R5">
            <v>-3</v>
          </cell>
          <cell r="S5">
            <v>1</v>
          </cell>
        </row>
        <row r="6">
          <cell r="K6" t="str">
            <v>3.03,0</v>
          </cell>
          <cell r="L6">
            <v>6.6</v>
          </cell>
          <cell r="M6">
            <v>12.4</v>
          </cell>
          <cell r="N6">
            <v>69</v>
          </cell>
          <cell r="O6">
            <v>5</v>
          </cell>
          <cell r="P6">
            <v>135</v>
          </cell>
          <cell r="Q6">
            <v>6</v>
          </cell>
          <cell r="R6">
            <v>-2</v>
          </cell>
          <cell r="S6">
            <v>2</v>
          </cell>
        </row>
        <row r="7">
          <cell r="K7" t="str">
            <v>3.06,0</v>
          </cell>
          <cell r="L7">
            <v>6.7</v>
          </cell>
          <cell r="M7">
            <v>12.6</v>
          </cell>
          <cell r="N7">
            <v>68</v>
          </cell>
          <cell r="O7">
            <v>6</v>
          </cell>
          <cell r="P7">
            <v>138</v>
          </cell>
          <cell r="Q7">
            <v>7</v>
          </cell>
          <cell r="R7">
            <v>-1</v>
          </cell>
          <cell r="S7">
            <v>3</v>
          </cell>
        </row>
        <row r="8">
          <cell r="K8" t="str">
            <v>3.09,0</v>
          </cell>
          <cell r="L8">
            <v>6.75</v>
          </cell>
          <cell r="M8">
            <v>12.8</v>
          </cell>
          <cell r="N8">
            <v>67</v>
          </cell>
          <cell r="O8">
            <v>7</v>
          </cell>
          <cell r="P8">
            <v>141</v>
          </cell>
          <cell r="Q8">
            <v>8</v>
          </cell>
          <cell r="R8">
            <v>0</v>
          </cell>
          <cell r="S8">
            <v>4</v>
          </cell>
        </row>
        <row r="9">
          <cell r="K9" t="str">
            <v>3.12,0</v>
          </cell>
          <cell r="L9">
            <v>6.8</v>
          </cell>
          <cell r="M9">
            <v>13</v>
          </cell>
          <cell r="N9">
            <v>66</v>
          </cell>
          <cell r="O9">
            <v>8</v>
          </cell>
          <cell r="P9">
            <v>144</v>
          </cell>
          <cell r="Q9">
            <v>9</v>
          </cell>
          <cell r="R9">
            <v>1</v>
          </cell>
          <cell r="S9">
            <v>5</v>
          </cell>
        </row>
        <row r="10">
          <cell r="K10" t="str">
            <v>3.15,0</v>
          </cell>
          <cell r="L10">
            <v>6.85</v>
          </cell>
          <cell r="M10">
            <v>13.2</v>
          </cell>
          <cell r="N10">
            <v>65</v>
          </cell>
          <cell r="O10">
            <v>9</v>
          </cell>
          <cell r="P10">
            <v>147</v>
          </cell>
          <cell r="Q10">
            <v>10</v>
          </cell>
          <cell r="R10">
            <v>2</v>
          </cell>
          <cell r="S10">
            <v>6</v>
          </cell>
        </row>
        <row r="11">
          <cell r="K11" t="str">
            <v>3.17,0</v>
          </cell>
          <cell r="L11">
            <v>6.9</v>
          </cell>
          <cell r="M11">
            <v>13.4</v>
          </cell>
          <cell r="N11">
            <v>64</v>
          </cell>
          <cell r="O11">
            <v>10</v>
          </cell>
          <cell r="P11">
            <v>149</v>
          </cell>
          <cell r="Q11">
            <v>11</v>
          </cell>
          <cell r="R11">
            <v>3</v>
          </cell>
          <cell r="S11">
            <v>7</v>
          </cell>
        </row>
        <row r="12">
          <cell r="K12" t="str">
            <v>3.19,0</v>
          </cell>
          <cell r="L12">
            <v>6.95</v>
          </cell>
          <cell r="M12">
            <v>13.6</v>
          </cell>
          <cell r="N12">
            <v>63</v>
          </cell>
          <cell r="O12">
            <v>11</v>
          </cell>
          <cell r="P12">
            <v>151</v>
          </cell>
          <cell r="Q12">
            <v>12</v>
          </cell>
          <cell r="R12">
            <v>4</v>
          </cell>
          <cell r="S12">
            <v>8</v>
          </cell>
        </row>
        <row r="13">
          <cell r="K13" t="str">
            <v>3.21,0</v>
          </cell>
          <cell r="L13">
            <v>7</v>
          </cell>
          <cell r="M13">
            <v>13.8</v>
          </cell>
          <cell r="N13">
            <v>62</v>
          </cell>
          <cell r="O13">
            <v>12</v>
          </cell>
          <cell r="P13">
            <v>153</v>
          </cell>
          <cell r="Q13">
            <v>13</v>
          </cell>
          <cell r="R13">
            <v>4.5</v>
          </cell>
          <cell r="S13">
            <v>9</v>
          </cell>
        </row>
        <row r="14">
          <cell r="K14" t="str">
            <v>3.23,0</v>
          </cell>
          <cell r="L14">
            <v>7.04</v>
          </cell>
          <cell r="M14">
            <v>13.9</v>
          </cell>
          <cell r="N14">
            <v>61</v>
          </cell>
          <cell r="O14">
            <v>13</v>
          </cell>
          <cell r="P14">
            <v>155</v>
          </cell>
          <cell r="Q14">
            <v>14</v>
          </cell>
          <cell r="R14">
            <v>5</v>
          </cell>
          <cell r="S14">
            <v>10</v>
          </cell>
        </row>
        <row r="15">
          <cell r="K15" t="str">
            <v>3.25,0</v>
          </cell>
          <cell r="L15">
            <v>7.08</v>
          </cell>
          <cell r="M15">
            <v>14</v>
          </cell>
          <cell r="N15">
            <v>60</v>
          </cell>
          <cell r="O15">
            <v>13.5</v>
          </cell>
          <cell r="P15">
            <v>157</v>
          </cell>
          <cell r="Q15">
            <v>15</v>
          </cell>
          <cell r="R15">
            <v>5.5</v>
          </cell>
          <cell r="S15">
            <v>11</v>
          </cell>
        </row>
        <row r="16">
          <cell r="K16" t="str">
            <v>3.27,0</v>
          </cell>
          <cell r="L16">
            <v>7.1</v>
          </cell>
          <cell r="M16">
            <v>14.1</v>
          </cell>
          <cell r="N16">
            <v>59</v>
          </cell>
          <cell r="O16">
            <v>14</v>
          </cell>
          <cell r="P16">
            <v>159</v>
          </cell>
          <cell r="Q16">
            <v>16</v>
          </cell>
          <cell r="R16">
            <v>6</v>
          </cell>
          <cell r="S16">
            <v>12</v>
          </cell>
        </row>
        <row r="17">
          <cell r="K17" t="str">
            <v>3.29,0</v>
          </cell>
          <cell r="L17">
            <v>7.14</v>
          </cell>
          <cell r="M17">
            <v>14.2</v>
          </cell>
          <cell r="N17">
            <v>58</v>
          </cell>
          <cell r="O17">
            <v>14.5</v>
          </cell>
          <cell r="P17">
            <v>161</v>
          </cell>
          <cell r="Q17">
            <v>17</v>
          </cell>
          <cell r="R17">
            <v>6.5</v>
          </cell>
          <cell r="S17">
            <v>13</v>
          </cell>
        </row>
        <row r="18">
          <cell r="K18" t="str">
            <v>3.31,0</v>
          </cell>
          <cell r="L18">
            <v>7.18</v>
          </cell>
          <cell r="M18">
            <v>14.3</v>
          </cell>
          <cell r="N18">
            <v>57</v>
          </cell>
          <cell r="O18">
            <v>15</v>
          </cell>
          <cell r="P18">
            <v>163</v>
          </cell>
          <cell r="Q18">
            <v>18</v>
          </cell>
          <cell r="R18">
            <v>7</v>
          </cell>
          <cell r="S18">
            <v>14</v>
          </cell>
        </row>
        <row r="19">
          <cell r="K19" t="str">
            <v>3.33,0</v>
          </cell>
          <cell r="L19">
            <v>7.2</v>
          </cell>
          <cell r="M19">
            <v>14.4</v>
          </cell>
          <cell r="N19">
            <v>56</v>
          </cell>
          <cell r="O19">
            <v>15.5</v>
          </cell>
          <cell r="P19">
            <v>165</v>
          </cell>
          <cell r="Q19">
            <v>19</v>
          </cell>
          <cell r="R19">
            <v>7.5</v>
          </cell>
          <cell r="S19">
            <v>15</v>
          </cell>
        </row>
        <row r="20">
          <cell r="K20" t="str">
            <v>3.35,0</v>
          </cell>
          <cell r="L20">
            <v>7.24</v>
          </cell>
          <cell r="M20">
            <v>14.5</v>
          </cell>
          <cell r="N20">
            <v>55</v>
          </cell>
          <cell r="O20">
            <v>16</v>
          </cell>
          <cell r="P20">
            <v>167</v>
          </cell>
          <cell r="Q20">
            <v>20</v>
          </cell>
          <cell r="R20">
            <v>8</v>
          </cell>
          <cell r="S20">
            <v>16</v>
          </cell>
        </row>
        <row r="21">
          <cell r="K21" t="str">
            <v>3.37,0</v>
          </cell>
          <cell r="L21">
            <v>7.28</v>
          </cell>
          <cell r="M21">
            <v>14.6</v>
          </cell>
          <cell r="N21">
            <v>54</v>
          </cell>
          <cell r="O21">
            <v>16.5</v>
          </cell>
          <cell r="P21">
            <v>169</v>
          </cell>
          <cell r="Q21">
            <v>20.5</v>
          </cell>
          <cell r="R21">
            <v>8.5</v>
          </cell>
          <cell r="S21">
            <v>17</v>
          </cell>
        </row>
        <row r="22">
          <cell r="K22" t="str">
            <v>3.39,0</v>
          </cell>
          <cell r="L22">
            <v>7.3</v>
          </cell>
          <cell r="M22">
            <v>14.7</v>
          </cell>
          <cell r="N22">
            <v>53</v>
          </cell>
          <cell r="O22">
            <v>17</v>
          </cell>
          <cell r="P22">
            <v>171</v>
          </cell>
          <cell r="Q22">
            <v>21</v>
          </cell>
          <cell r="R22">
            <v>9</v>
          </cell>
          <cell r="S22">
            <v>18</v>
          </cell>
        </row>
        <row r="23">
          <cell r="K23" t="str">
            <v>3.41,0</v>
          </cell>
          <cell r="L23">
            <v>7.34</v>
          </cell>
          <cell r="M23">
            <v>14.8</v>
          </cell>
          <cell r="N23">
            <v>52</v>
          </cell>
          <cell r="O23">
            <v>17.5</v>
          </cell>
          <cell r="P23">
            <v>173</v>
          </cell>
          <cell r="Q23">
            <v>21.5</v>
          </cell>
          <cell r="R23">
            <v>9.5</v>
          </cell>
          <cell r="S23">
            <v>19</v>
          </cell>
        </row>
        <row r="24">
          <cell r="K24" t="str">
            <v>3.43,0</v>
          </cell>
          <cell r="L24">
            <v>7.38</v>
          </cell>
          <cell r="M24">
            <v>14.9</v>
          </cell>
          <cell r="N24">
            <v>51</v>
          </cell>
          <cell r="O24">
            <v>18</v>
          </cell>
          <cell r="P24">
            <v>175</v>
          </cell>
          <cell r="Q24">
            <v>22</v>
          </cell>
          <cell r="R24">
            <v>10</v>
          </cell>
          <cell r="S24">
            <v>20</v>
          </cell>
        </row>
        <row r="25">
          <cell r="K25" t="str">
            <v>3.45,0</v>
          </cell>
          <cell r="L25">
            <v>7.4</v>
          </cell>
          <cell r="M25">
            <v>15</v>
          </cell>
          <cell r="N25">
            <v>50</v>
          </cell>
          <cell r="O25">
            <v>18.5</v>
          </cell>
          <cell r="P25">
            <v>177</v>
          </cell>
          <cell r="Q25">
            <v>22.5</v>
          </cell>
          <cell r="R25">
            <v>10.5</v>
          </cell>
          <cell r="S25">
            <v>21</v>
          </cell>
        </row>
        <row r="26">
          <cell r="K26" t="str">
            <v>3.46,0</v>
          </cell>
          <cell r="L26">
            <v>7.44</v>
          </cell>
          <cell r="M26">
            <v>15.05</v>
          </cell>
          <cell r="N26">
            <v>49</v>
          </cell>
          <cell r="O26">
            <v>19</v>
          </cell>
          <cell r="P26">
            <v>179</v>
          </cell>
          <cell r="Q26">
            <v>23</v>
          </cell>
          <cell r="R26">
            <v>11</v>
          </cell>
          <cell r="S26">
            <v>22</v>
          </cell>
        </row>
        <row r="27">
          <cell r="K27" t="str">
            <v>3.47,0</v>
          </cell>
          <cell r="L27">
            <v>7.46</v>
          </cell>
          <cell r="M27">
            <v>15.1</v>
          </cell>
          <cell r="N27">
            <v>48</v>
          </cell>
          <cell r="O27">
            <v>19.5</v>
          </cell>
          <cell r="P27">
            <v>181</v>
          </cell>
          <cell r="Q27">
            <v>23.5</v>
          </cell>
          <cell r="R27">
            <v>11.5</v>
          </cell>
          <cell r="S27">
            <v>23</v>
          </cell>
        </row>
        <row r="28">
          <cell r="K28" t="str">
            <v>3.48,0</v>
          </cell>
          <cell r="L28">
            <v>7.48</v>
          </cell>
          <cell r="M28">
            <v>15.15</v>
          </cell>
          <cell r="N28">
            <v>47</v>
          </cell>
          <cell r="O28">
            <v>20</v>
          </cell>
          <cell r="P28">
            <v>183</v>
          </cell>
          <cell r="Q28">
            <v>24</v>
          </cell>
          <cell r="R28">
            <v>12</v>
          </cell>
          <cell r="S28">
            <v>24</v>
          </cell>
        </row>
        <row r="29">
          <cell r="K29" t="str">
            <v>3.49,0</v>
          </cell>
          <cell r="L29">
            <v>7.5</v>
          </cell>
          <cell r="M29">
            <v>15.2</v>
          </cell>
          <cell r="N29">
            <v>46</v>
          </cell>
          <cell r="O29">
            <v>20.5</v>
          </cell>
          <cell r="P29">
            <v>185</v>
          </cell>
          <cell r="Q29">
            <v>24.5</v>
          </cell>
          <cell r="R29">
            <v>12.5</v>
          </cell>
          <cell r="S29">
            <v>25</v>
          </cell>
        </row>
        <row r="30">
          <cell r="K30" t="str">
            <v>3.50,0</v>
          </cell>
          <cell r="L30">
            <v>7.54</v>
          </cell>
          <cell r="M30">
            <v>15.25</v>
          </cell>
          <cell r="N30">
            <v>45</v>
          </cell>
          <cell r="O30">
            <v>21</v>
          </cell>
          <cell r="P30">
            <v>187</v>
          </cell>
          <cell r="Q30">
            <v>25</v>
          </cell>
          <cell r="R30">
            <v>13</v>
          </cell>
          <cell r="S30">
            <v>26</v>
          </cell>
        </row>
        <row r="31">
          <cell r="K31" t="str">
            <v>3.52,0</v>
          </cell>
          <cell r="L31">
            <v>7.56</v>
          </cell>
          <cell r="M31">
            <v>15.3</v>
          </cell>
          <cell r="N31">
            <v>44</v>
          </cell>
          <cell r="O31">
            <v>21.5</v>
          </cell>
          <cell r="P31">
            <v>189</v>
          </cell>
          <cell r="Q31">
            <v>25.5</v>
          </cell>
          <cell r="R31">
            <v>13.4</v>
          </cell>
          <cell r="S31">
            <v>27</v>
          </cell>
        </row>
        <row r="32">
          <cell r="K32" t="str">
            <v>3.54,0</v>
          </cell>
          <cell r="L32">
            <v>7.58</v>
          </cell>
          <cell r="M32">
            <v>15.35</v>
          </cell>
          <cell r="N32">
            <v>43</v>
          </cell>
          <cell r="O32">
            <v>22</v>
          </cell>
          <cell r="P32">
            <v>191</v>
          </cell>
          <cell r="Q32">
            <v>26</v>
          </cell>
          <cell r="R32">
            <v>13.8</v>
          </cell>
          <cell r="S32">
            <v>28</v>
          </cell>
        </row>
        <row r="33">
          <cell r="K33" t="str">
            <v>3.56,0</v>
          </cell>
          <cell r="L33">
            <v>7.6</v>
          </cell>
          <cell r="M33">
            <v>15.4</v>
          </cell>
          <cell r="N33">
            <v>42</v>
          </cell>
          <cell r="O33">
            <v>22.5</v>
          </cell>
          <cell r="P33">
            <v>193</v>
          </cell>
          <cell r="Q33">
            <v>26.5</v>
          </cell>
          <cell r="R33">
            <v>14</v>
          </cell>
          <cell r="S33">
            <v>29</v>
          </cell>
        </row>
        <row r="34">
          <cell r="K34" t="str">
            <v>3.58,0</v>
          </cell>
          <cell r="L34">
            <v>7.64</v>
          </cell>
          <cell r="M34">
            <v>15.45</v>
          </cell>
          <cell r="N34">
            <v>41</v>
          </cell>
          <cell r="O34">
            <v>23</v>
          </cell>
          <cell r="P34">
            <v>195</v>
          </cell>
          <cell r="Q34">
            <v>27</v>
          </cell>
          <cell r="R34">
            <v>14.4</v>
          </cell>
          <cell r="S34">
            <v>30</v>
          </cell>
        </row>
        <row r="35">
          <cell r="K35" t="str">
            <v>4.00,0</v>
          </cell>
          <cell r="L35">
            <v>7.66</v>
          </cell>
          <cell r="M35">
            <v>15.5</v>
          </cell>
          <cell r="N35">
            <v>40</v>
          </cell>
          <cell r="O35">
            <v>23.5</v>
          </cell>
          <cell r="P35">
            <v>197</v>
          </cell>
          <cell r="Q35">
            <v>27.5</v>
          </cell>
          <cell r="R35">
            <v>14.8</v>
          </cell>
          <cell r="S35">
            <v>31</v>
          </cell>
        </row>
        <row r="36">
          <cell r="K36" t="str">
            <v>4.02,0</v>
          </cell>
          <cell r="L36">
            <v>7.68</v>
          </cell>
          <cell r="M36">
            <v>15.55</v>
          </cell>
          <cell r="N36">
            <v>39</v>
          </cell>
          <cell r="O36">
            <v>24</v>
          </cell>
          <cell r="P36">
            <v>199</v>
          </cell>
          <cell r="Q36">
            <v>28</v>
          </cell>
          <cell r="R36">
            <v>15</v>
          </cell>
          <cell r="S36">
            <v>32</v>
          </cell>
        </row>
        <row r="37">
          <cell r="K37" t="str">
            <v>4.04,0</v>
          </cell>
          <cell r="L37">
            <v>7.7</v>
          </cell>
          <cell r="M37">
            <v>15.6</v>
          </cell>
          <cell r="N37">
            <v>38</v>
          </cell>
          <cell r="O37">
            <v>24.5</v>
          </cell>
          <cell r="P37">
            <v>201</v>
          </cell>
          <cell r="Q37">
            <v>28.4</v>
          </cell>
          <cell r="R37">
            <v>15.4</v>
          </cell>
          <cell r="S37">
            <v>33</v>
          </cell>
        </row>
        <row r="38">
          <cell r="K38" t="str">
            <v>4.06,0</v>
          </cell>
          <cell r="L38">
            <v>7.74</v>
          </cell>
          <cell r="M38">
            <v>15.7</v>
          </cell>
          <cell r="N38">
            <v>37</v>
          </cell>
          <cell r="O38">
            <v>25</v>
          </cell>
          <cell r="P38">
            <v>203</v>
          </cell>
          <cell r="Q38">
            <v>28.8</v>
          </cell>
          <cell r="R38">
            <v>15.8</v>
          </cell>
          <cell r="S38">
            <v>34</v>
          </cell>
        </row>
        <row r="39">
          <cell r="K39" t="str">
            <v>4.08,0</v>
          </cell>
          <cell r="L39">
            <v>7.76</v>
          </cell>
          <cell r="M39">
            <v>15.8</v>
          </cell>
          <cell r="N39">
            <v>36</v>
          </cell>
          <cell r="O39">
            <v>25.5</v>
          </cell>
          <cell r="P39">
            <v>205</v>
          </cell>
          <cell r="Q39">
            <v>29</v>
          </cell>
          <cell r="R39">
            <v>16</v>
          </cell>
          <cell r="S39">
            <v>35</v>
          </cell>
        </row>
        <row r="40">
          <cell r="K40" t="str">
            <v>4.10,0</v>
          </cell>
          <cell r="L40">
            <v>7.78</v>
          </cell>
          <cell r="M40">
            <v>15.9</v>
          </cell>
          <cell r="N40">
            <v>35</v>
          </cell>
          <cell r="O40">
            <v>26</v>
          </cell>
          <cell r="P40">
            <v>206</v>
          </cell>
          <cell r="Q40">
            <v>29.4</v>
          </cell>
          <cell r="R40">
            <v>16.399999999999999</v>
          </cell>
          <cell r="S40">
            <v>36</v>
          </cell>
        </row>
        <row r="41">
          <cell r="K41" t="str">
            <v>4.12,0</v>
          </cell>
          <cell r="L41">
            <v>7.8</v>
          </cell>
          <cell r="M41">
            <v>16</v>
          </cell>
          <cell r="N41">
            <v>34</v>
          </cell>
          <cell r="O41">
            <v>26.5</v>
          </cell>
          <cell r="P41">
            <v>207</v>
          </cell>
          <cell r="Q41">
            <v>29.8</v>
          </cell>
          <cell r="R41">
            <v>16.8</v>
          </cell>
          <cell r="S41">
            <v>37</v>
          </cell>
        </row>
        <row r="42">
          <cell r="K42" t="str">
            <v>4.14,0</v>
          </cell>
          <cell r="L42">
            <v>7.84</v>
          </cell>
          <cell r="M42">
            <v>16.100000000000001</v>
          </cell>
          <cell r="N42">
            <v>33</v>
          </cell>
          <cell r="O42">
            <v>27</v>
          </cell>
          <cell r="P42">
            <v>208</v>
          </cell>
          <cell r="Q42">
            <v>30</v>
          </cell>
          <cell r="R42">
            <v>17</v>
          </cell>
          <cell r="S42">
            <v>38</v>
          </cell>
        </row>
        <row r="43">
          <cell r="K43" t="str">
            <v>4.16,0</v>
          </cell>
          <cell r="L43">
            <v>7.88</v>
          </cell>
          <cell r="M43">
            <v>16.2</v>
          </cell>
          <cell r="N43">
            <v>32</v>
          </cell>
          <cell r="O43">
            <v>27.5</v>
          </cell>
          <cell r="P43">
            <v>209</v>
          </cell>
          <cell r="Q43">
            <v>30.4</v>
          </cell>
          <cell r="R43">
            <v>17.399999999999999</v>
          </cell>
          <cell r="S43">
            <v>39</v>
          </cell>
        </row>
        <row r="44">
          <cell r="K44" t="str">
            <v>4.18,0</v>
          </cell>
          <cell r="L44">
            <v>7.9</v>
          </cell>
          <cell r="M44">
            <v>16.3</v>
          </cell>
          <cell r="N44">
            <v>31</v>
          </cell>
          <cell r="O44">
            <v>28</v>
          </cell>
          <cell r="P44">
            <v>210</v>
          </cell>
          <cell r="Q44">
            <v>30.8</v>
          </cell>
          <cell r="R44">
            <v>17.8</v>
          </cell>
          <cell r="S44">
            <v>40</v>
          </cell>
        </row>
        <row r="45">
          <cell r="K45" t="str">
            <v>4.20,0</v>
          </cell>
          <cell r="L45">
            <v>7.94</v>
          </cell>
          <cell r="M45">
            <v>16.399999999999999</v>
          </cell>
          <cell r="N45">
            <v>30</v>
          </cell>
          <cell r="O45">
            <v>28.5</v>
          </cell>
          <cell r="P45">
            <v>211</v>
          </cell>
          <cell r="Q45">
            <v>31</v>
          </cell>
          <cell r="R45">
            <v>18</v>
          </cell>
          <cell r="S45">
            <v>41</v>
          </cell>
        </row>
        <row r="46">
          <cell r="K46" t="str">
            <v>4.23,0</v>
          </cell>
          <cell r="L46">
            <v>7.98</v>
          </cell>
          <cell r="M46">
            <v>16.5</v>
          </cell>
          <cell r="N46">
            <v>29</v>
          </cell>
          <cell r="O46">
            <v>29</v>
          </cell>
          <cell r="P46">
            <v>212</v>
          </cell>
          <cell r="Q46">
            <v>31.4</v>
          </cell>
          <cell r="R46">
            <v>18.399999999999999</v>
          </cell>
          <cell r="S46">
            <v>42</v>
          </cell>
        </row>
        <row r="47">
          <cell r="K47" t="str">
            <v>4.26,0</v>
          </cell>
          <cell r="L47">
            <v>8</v>
          </cell>
          <cell r="M47">
            <v>16.600000000000001</v>
          </cell>
          <cell r="N47">
            <v>28</v>
          </cell>
          <cell r="O47">
            <v>29.5</v>
          </cell>
          <cell r="P47">
            <v>213</v>
          </cell>
          <cell r="Q47">
            <v>31.8</v>
          </cell>
          <cell r="R47">
            <v>18.8</v>
          </cell>
          <cell r="S47">
            <v>43</v>
          </cell>
        </row>
        <row r="48">
          <cell r="K48" t="str">
            <v>4.29,0</v>
          </cell>
          <cell r="L48">
            <v>8.0399999999999991</v>
          </cell>
          <cell r="M48">
            <v>16.7</v>
          </cell>
          <cell r="N48">
            <v>27</v>
          </cell>
          <cell r="O48">
            <v>30</v>
          </cell>
          <cell r="P48">
            <v>214</v>
          </cell>
          <cell r="Q48">
            <v>32</v>
          </cell>
          <cell r="R48">
            <v>19</v>
          </cell>
          <cell r="S48">
            <v>44</v>
          </cell>
        </row>
        <row r="49">
          <cell r="K49" t="str">
            <v>4.32,0</v>
          </cell>
          <cell r="L49">
            <v>8.08</v>
          </cell>
          <cell r="M49">
            <v>16.8</v>
          </cell>
          <cell r="N49">
            <v>26</v>
          </cell>
          <cell r="O49">
            <v>30.4</v>
          </cell>
          <cell r="P49">
            <v>215</v>
          </cell>
          <cell r="Q49">
            <v>32.4</v>
          </cell>
          <cell r="R49">
            <v>19.399999999999999</v>
          </cell>
          <cell r="S49">
            <v>45</v>
          </cell>
        </row>
        <row r="50">
          <cell r="K50" t="str">
            <v>4.35,0</v>
          </cell>
          <cell r="L50">
            <v>8.1</v>
          </cell>
          <cell r="M50">
            <v>16.899999999999999</v>
          </cell>
          <cell r="N50">
            <v>25</v>
          </cell>
          <cell r="O50">
            <v>30.8</v>
          </cell>
          <cell r="P50">
            <v>216</v>
          </cell>
          <cell r="Q50">
            <v>32.799999999999997</v>
          </cell>
          <cell r="R50">
            <v>19.8</v>
          </cell>
          <cell r="S50">
            <v>46</v>
          </cell>
        </row>
        <row r="51">
          <cell r="K51" t="str">
            <v>4.38,0</v>
          </cell>
          <cell r="L51">
            <v>8.14</v>
          </cell>
          <cell r="M51">
            <v>17</v>
          </cell>
          <cell r="N51">
            <v>24</v>
          </cell>
          <cell r="O51">
            <v>31</v>
          </cell>
          <cell r="P51">
            <v>217</v>
          </cell>
          <cell r="Q51">
            <v>33</v>
          </cell>
          <cell r="R51">
            <v>20</v>
          </cell>
          <cell r="S51">
            <v>47</v>
          </cell>
        </row>
        <row r="52">
          <cell r="K52" t="str">
            <v>4.41,0</v>
          </cell>
          <cell r="L52">
            <v>8.18</v>
          </cell>
          <cell r="M52">
            <v>17.100000000000001</v>
          </cell>
          <cell r="N52">
            <v>23</v>
          </cell>
          <cell r="O52">
            <v>31.4</v>
          </cell>
          <cell r="P52">
            <v>218</v>
          </cell>
          <cell r="Q52">
            <v>33.4</v>
          </cell>
          <cell r="R52">
            <v>20.399999999999999</v>
          </cell>
          <cell r="S52">
            <v>48</v>
          </cell>
        </row>
        <row r="53">
          <cell r="K53" t="str">
            <v>4.44,0</v>
          </cell>
          <cell r="L53">
            <v>8.1999999999999993</v>
          </cell>
          <cell r="M53">
            <v>17.2</v>
          </cell>
          <cell r="N53">
            <v>22</v>
          </cell>
          <cell r="O53">
            <v>31.8</v>
          </cell>
          <cell r="P53">
            <v>219</v>
          </cell>
          <cell r="Q53">
            <v>33.799999999999997</v>
          </cell>
          <cell r="R53">
            <v>20.8</v>
          </cell>
          <cell r="S53">
            <v>49</v>
          </cell>
        </row>
        <row r="54">
          <cell r="K54" t="str">
            <v>4.47,0</v>
          </cell>
          <cell r="L54">
            <v>8.25</v>
          </cell>
          <cell r="M54">
            <v>17.3</v>
          </cell>
          <cell r="N54">
            <v>21</v>
          </cell>
          <cell r="O54">
            <v>32</v>
          </cell>
          <cell r="P54">
            <v>220</v>
          </cell>
          <cell r="Q54">
            <v>34</v>
          </cell>
          <cell r="R54">
            <v>21</v>
          </cell>
          <cell r="S54">
            <v>50</v>
          </cell>
        </row>
        <row r="55">
          <cell r="K55" t="str">
            <v>4.50,0</v>
          </cell>
          <cell r="L55">
            <v>8.3000000000000007</v>
          </cell>
          <cell r="M55">
            <v>17.399999999999999</v>
          </cell>
          <cell r="N55">
            <v>20</v>
          </cell>
          <cell r="O55">
            <v>32.5</v>
          </cell>
          <cell r="P55">
            <v>221</v>
          </cell>
          <cell r="Q55">
            <v>34.4</v>
          </cell>
          <cell r="R55">
            <v>21.5</v>
          </cell>
          <cell r="S55">
            <v>51</v>
          </cell>
        </row>
        <row r="56">
          <cell r="K56" t="str">
            <v>4.53,0</v>
          </cell>
          <cell r="L56">
            <v>8.35</v>
          </cell>
          <cell r="M56">
            <v>17.5</v>
          </cell>
          <cell r="N56">
            <v>19</v>
          </cell>
          <cell r="O56">
            <v>33</v>
          </cell>
          <cell r="P56">
            <v>222</v>
          </cell>
          <cell r="Q56">
            <v>34.799999999999997</v>
          </cell>
          <cell r="R56">
            <v>22</v>
          </cell>
          <cell r="S56">
            <v>52</v>
          </cell>
        </row>
        <row r="57">
          <cell r="K57" t="str">
            <v>4.56,0</v>
          </cell>
          <cell r="L57">
            <v>8.4</v>
          </cell>
          <cell r="M57">
            <v>17.7</v>
          </cell>
          <cell r="N57">
            <v>18</v>
          </cell>
          <cell r="O57">
            <v>33.5</v>
          </cell>
          <cell r="P57">
            <v>224</v>
          </cell>
          <cell r="Q57">
            <v>35</v>
          </cell>
          <cell r="R57">
            <v>22.5</v>
          </cell>
          <cell r="S57">
            <v>53</v>
          </cell>
        </row>
        <row r="58">
          <cell r="K58" t="str">
            <v>4.59,0</v>
          </cell>
          <cell r="L58">
            <v>8.4499999999999993</v>
          </cell>
          <cell r="M58">
            <v>17.899999999999999</v>
          </cell>
          <cell r="N58">
            <v>17</v>
          </cell>
          <cell r="O58">
            <v>34</v>
          </cell>
          <cell r="P58">
            <v>226</v>
          </cell>
          <cell r="Q58">
            <v>35.4</v>
          </cell>
          <cell r="R58">
            <v>23</v>
          </cell>
          <cell r="S58">
            <v>54</v>
          </cell>
        </row>
        <row r="59">
          <cell r="K59" t="str">
            <v>5.02,0</v>
          </cell>
          <cell r="L59">
            <v>8.5</v>
          </cell>
          <cell r="M59">
            <v>18.100000000000001</v>
          </cell>
          <cell r="N59">
            <v>16</v>
          </cell>
          <cell r="O59">
            <v>35</v>
          </cell>
          <cell r="P59">
            <v>228</v>
          </cell>
          <cell r="Q59">
            <v>35.799999999999997</v>
          </cell>
          <cell r="R59">
            <v>23.5</v>
          </cell>
          <cell r="S59">
            <v>55</v>
          </cell>
        </row>
        <row r="60">
          <cell r="K60" t="str">
            <v>5.05,0</v>
          </cell>
          <cell r="L60">
            <v>8.5500000000000007</v>
          </cell>
          <cell r="M60">
            <v>18.3</v>
          </cell>
          <cell r="N60">
            <v>15</v>
          </cell>
          <cell r="O60">
            <v>36</v>
          </cell>
          <cell r="P60">
            <v>230</v>
          </cell>
          <cell r="Q60">
            <v>36</v>
          </cell>
          <cell r="R60">
            <v>24</v>
          </cell>
          <cell r="S60">
            <v>56</v>
          </cell>
        </row>
        <row r="61">
          <cell r="K61" t="str">
            <v>5.09,0</v>
          </cell>
          <cell r="L61">
            <v>8.6</v>
          </cell>
          <cell r="M61">
            <v>18.5</v>
          </cell>
          <cell r="N61">
            <v>14</v>
          </cell>
          <cell r="O61">
            <v>37</v>
          </cell>
          <cell r="P61">
            <v>232</v>
          </cell>
          <cell r="Q61">
            <v>36.5</v>
          </cell>
          <cell r="R61">
            <v>24.5</v>
          </cell>
          <cell r="S61">
            <v>57</v>
          </cell>
        </row>
        <row r="62">
          <cell r="K62" t="str">
            <v>5.13,0</v>
          </cell>
          <cell r="L62">
            <v>8.65</v>
          </cell>
          <cell r="M62">
            <v>18.7</v>
          </cell>
          <cell r="N62">
            <v>13</v>
          </cell>
          <cell r="O62">
            <v>38</v>
          </cell>
          <cell r="P62">
            <v>234</v>
          </cell>
          <cell r="Q62">
            <v>37</v>
          </cell>
          <cell r="R62">
            <v>25</v>
          </cell>
          <cell r="S62">
            <v>58</v>
          </cell>
        </row>
        <row r="63">
          <cell r="K63" t="str">
            <v>5.17,0</v>
          </cell>
          <cell r="L63">
            <v>8.6999999999999993</v>
          </cell>
          <cell r="M63">
            <v>18.899999999999999</v>
          </cell>
          <cell r="N63">
            <v>12</v>
          </cell>
          <cell r="O63">
            <v>39</v>
          </cell>
          <cell r="P63">
            <v>236</v>
          </cell>
          <cell r="Q63">
            <v>37.5</v>
          </cell>
          <cell r="R63">
            <v>25.5</v>
          </cell>
          <cell r="S63">
            <v>59</v>
          </cell>
        </row>
        <row r="64">
          <cell r="K64" t="str">
            <v>5.21,0</v>
          </cell>
          <cell r="L64">
            <v>8.75</v>
          </cell>
          <cell r="M64">
            <v>19.100000000000001</v>
          </cell>
          <cell r="N64">
            <v>11</v>
          </cell>
          <cell r="O64">
            <v>40</v>
          </cell>
          <cell r="P64">
            <v>238</v>
          </cell>
          <cell r="Q64">
            <v>38</v>
          </cell>
          <cell r="R64">
            <v>26</v>
          </cell>
          <cell r="S64">
            <v>60</v>
          </cell>
        </row>
        <row r="65">
          <cell r="K65" t="str">
            <v>5.25,0</v>
          </cell>
          <cell r="L65">
            <v>8.8000000000000007</v>
          </cell>
          <cell r="M65">
            <v>19.3</v>
          </cell>
          <cell r="N65">
            <v>10</v>
          </cell>
          <cell r="O65">
            <v>42</v>
          </cell>
          <cell r="P65">
            <v>240</v>
          </cell>
          <cell r="Q65">
            <v>38.5</v>
          </cell>
          <cell r="R65">
            <v>26.5</v>
          </cell>
          <cell r="S65">
            <v>61</v>
          </cell>
        </row>
        <row r="66">
          <cell r="K66" t="str">
            <v>5.29,0</v>
          </cell>
          <cell r="L66">
            <v>8.85</v>
          </cell>
          <cell r="M66">
            <v>19.600000000000001</v>
          </cell>
          <cell r="N66">
            <v>9</v>
          </cell>
          <cell r="O66">
            <v>44</v>
          </cell>
          <cell r="P66">
            <v>242</v>
          </cell>
          <cell r="Q66">
            <v>39</v>
          </cell>
          <cell r="R66">
            <v>27</v>
          </cell>
          <cell r="S66">
            <v>62</v>
          </cell>
        </row>
        <row r="67">
          <cell r="K67" t="str">
            <v>5.33,0</v>
          </cell>
          <cell r="L67">
            <v>8.9</v>
          </cell>
          <cell r="M67">
            <v>19.899999999999999</v>
          </cell>
          <cell r="N67">
            <v>8</v>
          </cell>
          <cell r="O67">
            <v>46</v>
          </cell>
          <cell r="P67">
            <v>244</v>
          </cell>
          <cell r="Q67">
            <v>39.5</v>
          </cell>
          <cell r="R67">
            <v>28</v>
          </cell>
          <cell r="S67">
            <v>63</v>
          </cell>
        </row>
        <row r="68">
          <cell r="K68" t="str">
            <v>5.37,0</v>
          </cell>
          <cell r="L68">
            <v>8.9499999999999993</v>
          </cell>
          <cell r="M68">
            <v>20.2</v>
          </cell>
          <cell r="N68">
            <v>7</v>
          </cell>
          <cell r="O68">
            <v>48</v>
          </cell>
          <cell r="P68">
            <v>246</v>
          </cell>
          <cell r="Q68">
            <v>40</v>
          </cell>
          <cell r="R68">
            <v>29</v>
          </cell>
          <cell r="S68">
            <v>64</v>
          </cell>
        </row>
        <row r="69">
          <cell r="K69" t="str">
            <v>5.41,0</v>
          </cell>
          <cell r="L69">
            <v>9</v>
          </cell>
          <cell r="M69">
            <v>20.5</v>
          </cell>
          <cell r="N69">
            <v>6</v>
          </cell>
          <cell r="O69">
            <v>50</v>
          </cell>
          <cell r="P69">
            <v>248</v>
          </cell>
          <cell r="Q69">
            <v>40.5</v>
          </cell>
          <cell r="R69">
            <v>30</v>
          </cell>
          <cell r="S69">
            <v>65</v>
          </cell>
        </row>
        <row r="70">
          <cell r="K70" t="str">
            <v>5.45,0</v>
          </cell>
          <cell r="L70">
            <v>9.0500000000000007</v>
          </cell>
          <cell r="M70">
            <v>20.8</v>
          </cell>
          <cell r="N70">
            <v>5</v>
          </cell>
          <cell r="O70">
            <v>53</v>
          </cell>
          <cell r="P70">
            <v>250</v>
          </cell>
          <cell r="Q70">
            <v>41</v>
          </cell>
          <cell r="R70">
            <v>31</v>
          </cell>
          <cell r="S70">
            <v>66</v>
          </cell>
        </row>
        <row r="71">
          <cell r="K71" t="str">
            <v>5.50,0</v>
          </cell>
          <cell r="L71">
            <v>9.1</v>
          </cell>
          <cell r="M71">
            <v>21.1</v>
          </cell>
          <cell r="N71">
            <v>4</v>
          </cell>
          <cell r="O71">
            <v>56</v>
          </cell>
          <cell r="P71">
            <v>252</v>
          </cell>
          <cell r="Q71">
            <v>41.5</v>
          </cell>
          <cell r="R71">
            <v>32</v>
          </cell>
          <cell r="S71">
            <v>67</v>
          </cell>
        </row>
        <row r="72">
          <cell r="K72" t="str">
            <v>5.55,0</v>
          </cell>
          <cell r="L72">
            <v>9.15</v>
          </cell>
          <cell r="M72">
            <v>21.4</v>
          </cell>
          <cell r="N72">
            <v>3</v>
          </cell>
          <cell r="O72">
            <v>59</v>
          </cell>
          <cell r="P72">
            <v>254</v>
          </cell>
          <cell r="Q72">
            <v>42</v>
          </cell>
          <cell r="R72">
            <v>33</v>
          </cell>
          <cell r="S72">
            <v>68</v>
          </cell>
        </row>
        <row r="73">
          <cell r="K73" t="str">
            <v>6.00,0</v>
          </cell>
          <cell r="L73">
            <v>9.1999999999999993</v>
          </cell>
          <cell r="M73">
            <v>21.7</v>
          </cell>
          <cell r="N73">
            <v>2</v>
          </cell>
          <cell r="O73">
            <v>62</v>
          </cell>
          <cell r="P73">
            <v>256</v>
          </cell>
          <cell r="Q73">
            <v>42.5</v>
          </cell>
          <cell r="R73">
            <v>34</v>
          </cell>
          <cell r="S73">
            <v>69</v>
          </cell>
        </row>
        <row r="74">
          <cell r="K74" t="str">
            <v>6.05,0</v>
          </cell>
          <cell r="L74">
            <v>9.3000000000000007</v>
          </cell>
          <cell r="M74">
            <v>22</v>
          </cell>
          <cell r="N74">
            <v>1</v>
          </cell>
          <cell r="O74">
            <v>65</v>
          </cell>
          <cell r="P74">
            <v>258</v>
          </cell>
          <cell r="Q74">
            <v>43</v>
          </cell>
          <cell r="R74">
            <v>35</v>
          </cell>
          <cell r="S74">
            <v>70</v>
          </cell>
        </row>
        <row r="75">
          <cell r="K75" t="str">
            <v>6.05,1</v>
          </cell>
          <cell r="L75">
            <v>9.31</v>
          </cell>
          <cell r="M75">
            <v>22.1</v>
          </cell>
          <cell r="N7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workbookViewId="0">
      <selection activeCell="A6" sqref="A6:XFD6"/>
    </sheetView>
  </sheetViews>
  <sheetFormatPr defaultRowHeight="12.75" x14ac:dyDescent="0.2"/>
  <cols>
    <col min="1" max="1" width="4.140625" customWidth="1"/>
    <col min="2" max="2" width="36.7109375" customWidth="1"/>
    <col min="3" max="3" width="12.7109375" customWidth="1"/>
    <col min="4" max="4" width="10.140625" bestFit="1" customWidth="1"/>
    <col min="5" max="5" width="7.42578125" customWidth="1"/>
  </cols>
  <sheetData>
    <row r="1" spans="1:20" ht="15" x14ac:dyDescent="0.25">
      <c r="A1" s="53"/>
      <c r="B1" s="53"/>
      <c r="C1" s="53"/>
      <c r="D1" s="53"/>
      <c r="E1" s="53"/>
      <c r="F1" s="53"/>
      <c r="G1" s="53"/>
      <c r="H1" s="54" t="s">
        <v>19</v>
      </c>
      <c r="I1" s="54"/>
      <c r="J1" s="54"/>
      <c r="K1" s="54"/>
      <c r="L1" s="54"/>
      <c r="M1" s="54"/>
      <c r="N1" s="54"/>
      <c r="O1" s="53"/>
    </row>
    <row r="2" spans="1:20" ht="15" x14ac:dyDescent="0.25">
      <c r="A2" s="53"/>
      <c r="B2" s="53"/>
      <c r="C2" s="53"/>
      <c r="D2" s="53"/>
      <c r="E2" s="53"/>
      <c r="F2" s="53"/>
      <c r="G2" s="53"/>
      <c r="H2" s="54" t="s">
        <v>20</v>
      </c>
      <c r="I2" s="54"/>
      <c r="J2" s="54"/>
      <c r="K2" s="54"/>
      <c r="L2" s="54"/>
      <c r="M2" s="54"/>
      <c r="N2" s="54"/>
      <c r="O2" s="53"/>
    </row>
    <row r="3" spans="1:20" ht="15" x14ac:dyDescent="0.25">
      <c r="A3" s="53"/>
      <c r="B3" s="53"/>
      <c r="C3" s="53"/>
      <c r="D3" s="53"/>
      <c r="E3" s="53"/>
      <c r="F3" s="53"/>
      <c r="G3" s="53"/>
      <c r="H3" s="54"/>
      <c r="I3" s="54"/>
      <c r="J3" s="54"/>
      <c r="K3" s="54"/>
      <c r="L3" s="54"/>
      <c r="M3" s="54"/>
      <c r="N3" s="54"/>
      <c r="O3" s="53"/>
    </row>
    <row r="4" spans="1:20" ht="15" x14ac:dyDescent="0.25">
      <c r="A4" s="53"/>
      <c r="B4" s="53"/>
      <c r="C4" s="53"/>
      <c r="D4" s="53"/>
      <c r="E4" s="53"/>
      <c r="F4" s="53"/>
      <c r="G4" s="53"/>
      <c r="H4" s="53"/>
      <c r="I4" s="98" t="s">
        <v>659</v>
      </c>
      <c r="J4" s="53"/>
      <c r="K4" s="53"/>
      <c r="L4" s="53"/>
      <c r="M4" s="53"/>
      <c r="N4" s="53"/>
      <c r="O4" s="53"/>
    </row>
    <row r="5" spans="1:20" ht="15" x14ac:dyDescent="0.25">
      <c r="A5" s="53"/>
      <c r="B5" s="53"/>
      <c r="C5" s="53"/>
      <c r="D5" s="53"/>
      <c r="E5" s="53"/>
      <c r="F5" s="53"/>
      <c r="G5" s="53"/>
      <c r="H5" s="53"/>
      <c r="I5" s="53" t="s">
        <v>24</v>
      </c>
      <c r="J5" s="53"/>
      <c r="K5" s="53"/>
      <c r="L5" s="53"/>
      <c r="M5" s="53"/>
      <c r="N5" s="53"/>
      <c r="O5" s="53"/>
    </row>
    <row r="6" spans="1:20" ht="15" x14ac:dyDescent="0.25">
      <c r="A6" s="53"/>
      <c r="B6" s="53"/>
      <c r="C6" s="53"/>
      <c r="D6" s="53"/>
      <c r="E6" s="53"/>
      <c r="F6" s="53"/>
      <c r="G6" s="53"/>
      <c r="H6" s="53"/>
      <c r="I6" s="98" t="s">
        <v>661</v>
      </c>
      <c r="J6" s="53"/>
      <c r="K6" s="53"/>
      <c r="L6" s="53"/>
      <c r="M6" s="53"/>
      <c r="N6" s="53"/>
      <c r="O6" s="53"/>
    </row>
    <row r="7" spans="1:20" ht="15" x14ac:dyDescent="0.25">
      <c r="A7" s="53"/>
      <c r="B7" s="53"/>
      <c r="C7" s="53"/>
      <c r="D7" s="53"/>
      <c r="E7" s="100" t="s">
        <v>27</v>
      </c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</row>
    <row r="8" spans="1:20" ht="15" x14ac:dyDescent="0.25">
      <c r="A8" s="99"/>
      <c r="B8" s="99"/>
      <c r="C8" s="99"/>
      <c r="D8" s="99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1"/>
    </row>
    <row r="10" spans="1:20" ht="38.25" x14ac:dyDescent="0.2">
      <c r="A10" s="55" t="s">
        <v>30</v>
      </c>
      <c r="B10" s="55" t="s">
        <v>0</v>
      </c>
      <c r="C10" s="55" t="s">
        <v>1</v>
      </c>
      <c r="D10" s="55" t="s">
        <v>31</v>
      </c>
      <c r="E10" s="55" t="s">
        <v>32</v>
      </c>
      <c r="F10" s="56" t="s">
        <v>3</v>
      </c>
      <c r="G10" s="57" t="s">
        <v>4</v>
      </c>
      <c r="H10" s="56" t="s">
        <v>3</v>
      </c>
      <c r="I10" s="57" t="s">
        <v>33</v>
      </c>
      <c r="J10" s="56" t="s">
        <v>3</v>
      </c>
      <c r="K10" s="55" t="s">
        <v>5</v>
      </c>
      <c r="L10" s="56" t="s">
        <v>3</v>
      </c>
      <c r="M10" s="55" t="s">
        <v>6</v>
      </c>
      <c r="N10" s="56" t="s">
        <v>3</v>
      </c>
      <c r="O10" s="55" t="s">
        <v>7</v>
      </c>
      <c r="P10" s="56" t="s">
        <v>3</v>
      </c>
      <c r="Q10" s="55" t="s">
        <v>8</v>
      </c>
      <c r="R10" s="56" t="s">
        <v>3</v>
      </c>
      <c r="S10" s="58" t="s">
        <v>9</v>
      </c>
      <c r="T10" s="55" t="s">
        <v>10</v>
      </c>
    </row>
    <row r="11" spans="1:20" x14ac:dyDescent="0.2">
      <c r="A11" s="66">
        <v>1</v>
      </c>
      <c r="B11" s="96" t="s">
        <v>579</v>
      </c>
      <c r="C11" s="97">
        <v>39289</v>
      </c>
      <c r="D11" s="59">
        <f t="shared" ref="D11:D20" ca="1" si="0">INT(DAYS360(C11,TODAY())/360)</f>
        <v>11</v>
      </c>
      <c r="E11" s="68">
        <v>9.3000000000000007</v>
      </c>
      <c r="F11" s="59">
        <f ca="1">IF((D11&lt;11),VLOOKUP(E11,'11 лет'!$B$3:$D$75,3),IF((D11=11),VLOOKUP(E11,'11 лет'!$B$3:$D$75,3),IF((D11=12),VLOOKUP(E11,'12 лет'!$B$3:$D$75,3),IF((D11=13),VLOOKUP(E11,'13 лет'!$B$3:$E$75,4),IF((D11=14),VLOOKUP(E11,'14 лет'!$B$3:$E$75,4),IF((D11=15),VLOOKUP(E11,'15 лет'!$B$3:$D$75,3),IF((D11=16),VLOOKUP(E11,'16 лет'!$B$3:$D$75,3),VLOOKUP(E11,'17 лет'!$B$3:$D$75,3))))))))</f>
        <v>17</v>
      </c>
      <c r="G11" s="68" t="s">
        <v>88</v>
      </c>
      <c r="H11" s="59">
        <f ca="1">IF((D11&lt;11),VLOOKUP(G11,'11 лет'!$A$3:$D$75,4),IF((D11=11),VLOOKUP(G11,'12 лет'!$A$3:$D$75,4),IF((D11=12),VLOOKUP(G11,'12 лет'!$A$3:$D$75,4),IF((D11=13),VLOOKUP(G11,'13 лет'!$A$3:$E$75,5),IF((D11=14),VLOOKUP(G11,'14 лет'!$A$3:$E$75,5),IF((D11=15),VLOOKUP(G11,'15 лет'!$A$3:$D$75,4),IF((D11=16),VLOOKUP(G11,'16 лет'!$A$3:$D$75,4),VLOOKUP(G11,'17 лет'!$A$3:$D$75,4))))))))</f>
        <v>16</v>
      </c>
      <c r="I11" s="59">
        <v>5.8</v>
      </c>
      <c r="J11" s="59">
        <f ca="1">IF((D11&lt;=11),VLOOKUP(I11,'11 лет'!$C$3:$D$75,2),IF((D11=12),VLOOKUP(I11,'12 лет'!$C$3:$D$75,2),IF((D11=13),VLOOKUP(I11,'13 лет'!$D$3:$E$75,2),IF((D11=14),VLOOKUP(I11,'14 лет'!$D$3:$E$75,2),IF((D11=15),VLOOKUP(I11,'15 лет'!$C$3:$D$75,2),IF((D11=16),VLOOKUP(I11,'16 лет'!$C$3:$D$75,2),VLOOKUP(I11,'17 лет'!$C$3:$D$75,2)))))))</f>
        <v>29</v>
      </c>
      <c r="K11" s="59">
        <v>21</v>
      </c>
      <c r="L11" s="59">
        <f ca="1">IF((D11&lt;=11),VLOOKUP(K11,'11 лет'!$G$4:$I$74,3),IF((D11=12),VLOOKUP(K11,'12 лет'!$G$4:$I$74,3),IF((D11=13),VLOOKUP(K11,'13 лет'!$H$4:$J$74,3),IF((D11=14),VLOOKUP(K11,'14 лет'!$H$4:$J$74,3),IF((D11=15),VLOOKUP(K11,'15 лет'!$G$4:$I$74,3),IF((D11=16),VLOOKUP(K11,'16 лет'!$G$4:$I$74,3),VLOOKUP(K11,'17 лет'!$G$4:$I$74,3)))))))</f>
        <v>31</v>
      </c>
      <c r="M11" s="59">
        <v>155</v>
      </c>
      <c r="N11" s="59">
        <f ca="1">IF((D11&lt;=11),VLOOKUP(M11,'11 лет'!$F$4:$I$74,4),IF((D11=12),VLOOKUP(M11,'12 лет'!$F$4:$I$74,4),IF((D11=13),VLOOKUP(M11,'13 лет'!$G$4:$J$74,4),IF((D11=14),VLOOKUP(M11,'14 лет'!$G$4:$J$74,4),IF((D11=15),VLOOKUP(M11,'15 лет'!$F$4:$I$74,4),IF((D11=16),VLOOKUP(M11,'16 лет'!$F$4:$I$74,4),VLOOKUP(M11,'17 лет'!$F$4:$I$74,4)))))))</f>
        <v>17</v>
      </c>
      <c r="O11" s="59">
        <v>5</v>
      </c>
      <c r="P11" s="59">
        <f ca="1">IF((D11&lt;=11),VLOOKUP(O11,'11 лет'!$E$4:$I$74,5),IF((D11=12),VLOOKUP(O11,'12 лет'!$E$4:$I$74,5),IF((D11=13),VLOOKUP(O11,'13 лет'!$F$4:$J$74,5),IF((D11=14),VLOOKUP(O11,'14 лет'!$F$4:$J$74,5),IF((D11=15),VLOOKUP(O11,'15 лет'!$E$4:$I$74,5),IF((D11=16),VLOOKUP(O11,'16 лет'!$E$4:$I$74,5),VLOOKUP(O11,'17 лет'!$E$4:$I$74,5)))))))</f>
        <v>29</v>
      </c>
      <c r="Q11" s="59">
        <v>10</v>
      </c>
      <c r="R11" s="59">
        <f ca="1">IF((D11&lt;=11),VLOOKUP(Q11,'11 лет'!$H$4:$I$74,2),IF((D11=12),VLOOKUP(Q11,'12 лет'!$H$4:$I$74,2),IF((D11=13),VLOOKUP(Q11,'13 лет'!$I$4:$J$74,2),IF((D11=14),VLOOKUP(Q11,'14 лет'!$I$4:$J$74,2),IF((D11=15),VLOOKUP(Q11,'15 лет'!$H$4:$I$74,2),IF((D11=16),VLOOKUP(Q11,'16 лет'!$H$4:$I$74,2),VLOOKUP(Q11,'17 лет'!$H$4:$I$74,2)))))))</f>
        <v>42</v>
      </c>
      <c r="S11" s="59">
        <f t="shared" ref="S11:S19" ca="1" si="1">SUM(F11,H11,J11,L11,N11,P11,R11)</f>
        <v>181</v>
      </c>
      <c r="T11" s="59">
        <f ca="1">RANK(S11,S$11:S$20)</f>
        <v>1</v>
      </c>
    </row>
    <row r="12" spans="1:20" ht="13.5" customHeight="1" x14ac:dyDescent="0.2">
      <c r="A12" s="66">
        <v>2</v>
      </c>
      <c r="B12" s="96" t="s">
        <v>580</v>
      </c>
      <c r="C12" s="97">
        <v>39061</v>
      </c>
      <c r="D12" s="59">
        <f t="shared" ca="1" si="0"/>
        <v>12</v>
      </c>
      <c r="E12" s="68">
        <v>8.9</v>
      </c>
      <c r="F12" s="59">
        <f ca="1">IF((D12&lt;11),VLOOKUP(E12,'11 лет'!$B$3:$D$75,3),IF((D12=11),VLOOKUP(E12,'11 лет'!$B$3:$D$75,3),IF((D12=12),VLOOKUP(E12,'12 лет'!$B$3:$D$75,3),IF((D12=13),VLOOKUP(E12,'13 лет'!$B$3:$E$75,4),IF((D12=14),VLOOKUP(E12,'14 лет'!$B$3:$E$75,4),IF((D12=15),VLOOKUP(E12,'15 лет'!$B$3:$D$75,3),IF((D12=16),VLOOKUP(E12,'16 лет'!$B$3:$D$75,3),VLOOKUP(E12,'17 лет'!$B$3:$D$75,3))))))))</f>
        <v>16</v>
      </c>
      <c r="G12" s="68" t="s">
        <v>239</v>
      </c>
      <c r="H12" s="59">
        <f ca="1">IF((D12&lt;11),VLOOKUP(G12,'11 лет'!$A$3:$D$75,4),IF((D12=11),VLOOKUP(G12,'12 лет'!$A$3:$D$75,4),IF((D12=12),VLOOKUP(G12,'12 лет'!$A$3:$D$75,4),IF((D12=13),VLOOKUP(G12,'13 лет'!$A$3:$E$75,5),IF((D12=14),VLOOKUP(G12,'14 лет'!$A$3:$E$75,5),IF((D12=15),VLOOKUP(G12,'15 лет'!$A$3:$D$75,4),IF((D12=16),VLOOKUP(G12,'16 лет'!$A$3:$D$75,4),VLOOKUP(G12,'17 лет'!$A$3:$D$75,4))))))))</f>
        <v>18</v>
      </c>
      <c r="I12" s="59">
        <v>5.9</v>
      </c>
      <c r="J12" s="59">
        <f ca="1">IF((D12&lt;=11),VLOOKUP(I12,'11 лет'!$C$3:$D$75,2),IF((D12=12),VLOOKUP(I12,'12 лет'!$C$3:$D$75,2),IF((D12=13),VLOOKUP(I12,'13 лет'!$D$3:$E$75,2),IF((D12=14),VLOOKUP(I12,'14 лет'!$D$3:$E$75,2),IF((D12=15),VLOOKUP(I12,'15 лет'!$C$3:$D$75,2),IF((D12=16),VLOOKUP(I12,'16 лет'!$C$3:$D$75,2),VLOOKUP(I12,'17 лет'!$C$3:$D$75,2)))))))</f>
        <v>15</v>
      </c>
      <c r="K12" s="59">
        <v>19</v>
      </c>
      <c r="L12" s="59">
        <f ca="1">IF((D12&lt;=11),VLOOKUP(K12,'11 лет'!$G$4:$I$74,3),IF((D12=12),VLOOKUP(K12,'12 лет'!$G$4:$I$74,3),IF((D12=13),VLOOKUP(K12,'13 лет'!$H$4:$J$74,3),IF((D12=14),VLOOKUP(K12,'14 лет'!$H$4:$J$74,3),IF((D12=15),VLOOKUP(K12,'15 лет'!$G$4:$I$74,3),IF((D12=16),VLOOKUP(K12,'16 лет'!$G$4:$I$74,3),VLOOKUP(K12,'17 лет'!$G$4:$I$74,3)))))))</f>
        <v>22</v>
      </c>
      <c r="M12" s="59">
        <v>170</v>
      </c>
      <c r="N12" s="59">
        <f ca="1">IF((D12&lt;=11),VLOOKUP(M12,'11 лет'!$F$4:$I$74,4),IF((D12=12),VLOOKUP(M12,'12 лет'!$F$4:$I$74,4),IF((D12=13),VLOOKUP(M12,'13 лет'!$G$4:$J$74,4),IF((D12=14),VLOOKUP(M12,'14 лет'!$G$4:$J$74,4),IF((D12=15),VLOOKUP(M12,'15 лет'!$F$4:$I$74,4),IF((D12=16),VLOOKUP(M12,'16 лет'!$F$4:$I$74,4),VLOOKUP(M12,'17 лет'!$F$4:$I$74,4)))))))</f>
        <v>20</v>
      </c>
      <c r="O12" s="59">
        <v>5</v>
      </c>
      <c r="P12" s="59">
        <f ca="1">IF((D12&lt;=11),VLOOKUP(O12,'11 лет'!$E$4:$I$74,5),IF((D12=12),VLOOKUP(O12,'12 лет'!$E$4:$I$74,5),IF((D12=13),VLOOKUP(O12,'13 лет'!$F$4:$J$74,5),IF((D12=14),VLOOKUP(O12,'14 лет'!$F$4:$J$74,5),IF((D12=15),VLOOKUP(O12,'15 лет'!$E$4:$I$74,5),IF((D12=16),VLOOKUP(O12,'16 лет'!$E$4:$I$74,5),VLOOKUP(O12,'17 лет'!$E$4:$I$74,5)))))))</f>
        <v>25</v>
      </c>
      <c r="Q12" s="59">
        <v>3</v>
      </c>
      <c r="R12" s="59">
        <f ca="1">IF((D12&lt;=11),VLOOKUP(Q12,'11 лет'!$H$4:$I$74,2),IF((D12=12),VLOOKUP(Q12,'12 лет'!$H$4:$I$74,2),IF((D12=13),VLOOKUP(Q12,'13 лет'!$I$4:$J$74,2),IF((D12=14),VLOOKUP(Q12,'14 лет'!$I$4:$J$74,2),IF((D12=15),VLOOKUP(Q12,'15 лет'!$H$4:$I$74,2),IF((D12=16),VLOOKUP(Q12,'16 лет'!$H$4:$I$74,2),VLOOKUP(Q12,'17 лет'!$H$4:$I$74,2)))))))</f>
        <v>16</v>
      </c>
      <c r="S12" s="59">
        <f t="shared" ca="1" si="1"/>
        <v>132</v>
      </c>
      <c r="T12" s="59">
        <f ca="1">RANK(S12,S$11:S$20)</f>
        <v>10</v>
      </c>
    </row>
    <row r="13" spans="1:20" x14ac:dyDescent="0.2">
      <c r="A13" s="66">
        <v>3</v>
      </c>
      <c r="B13" s="96" t="s">
        <v>581</v>
      </c>
      <c r="C13" s="97">
        <v>39077</v>
      </c>
      <c r="D13" s="59">
        <f t="shared" ca="1" si="0"/>
        <v>11</v>
      </c>
      <c r="E13" s="68">
        <v>10.1</v>
      </c>
      <c r="F13" s="59">
        <f ca="1">IF((D13&lt;11),VLOOKUP(E13,'11 лет'!$B$3:$D$75,3),IF((D13=11),VLOOKUP(E13,'11 лет'!$B$3:$D$75,3),IF((D13=12),VLOOKUP(E13,'12 лет'!$B$3:$D$75,3),IF((D13=13),VLOOKUP(E13,'13 лет'!$B$3:$E$75,4),IF((D13=14),VLOOKUP(E13,'14 лет'!$B$3:$E$75,4),IF((D13=15),VLOOKUP(E13,'15 лет'!$B$3:$D$75,3),IF((D13=16),VLOOKUP(E13,'16 лет'!$B$3:$D$75,3),VLOOKUP(E13,'17 лет'!$B$3:$D$75,3))))))))</f>
        <v>5</v>
      </c>
      <c r="G13" s="68" t="s">
        <v>196</v>
      </c>
      <c r="H13" s="59">
        <f ca="1">IF((D13&lt;11),VLOOKUP(G13,'11 лет'!$A$3:$D$75,4),IF((D13=11),VLOOKUP(G13,'12 лет'!$A$3:$D$75,4),IF((D13=12),VLOOKUP(G13,'12 лет'!$A$3:$D$75,4),IF((D13=13),VLOOKUP(G13,'13 лет'!$A$3:$E$75,5),IF((D13=14),VLOOKUP(G13,'14 лет'!$A$3:$E$75,5),IF((D13=15),VLOOKUP(G13,'15 лет'!$A$3:$D$75,4),IF((D13=16),VLOOKUP(G13,'16 лет'!$A$3:$D$75,4),VLOOKUP(G13,'17 лет'!$A$3:$D$75,4))))))))</f>
        <v>18</v>
      </c>
      <c r="I13" s="59">
        <v>5.7</v>
      </c>
      <c r="J13" s="59">
        <f ca="1">IF((D13&lt;=11),VLOOKUP(I13,'11 лет'!$C$3:$D$75,2),IF((D13=12),VLOOKUP(I13,'12 лет'!$C$3:$D$75,2),IF((D13=13),VLOOKUP(I13,'13 лет'!$D$3:$E$75,2),IF((D13=14),VLOOKUP(I13,'14 лет'!$D$3:$E$75,2),IF((D13=15),VLOOKUP(I13,'15 лет'!$C$3:$D$75,2),IF((D13=16),VLOOKUP(I13,'16 лет'!$C$3:$D$75,2),VLOOKUP(I13,'17 лет'!$C$3:$D$75,2)))))))</f>
        <v>32</v>
      </c>
      <c r="K13" s="59">
        <v>20</v>
      </c>
      <c r="L13" s="59">
        <f ca="1">IF((D13&lt;=11),VLOOKUP(K13,'11 лет'!$G$4:$I$74,3),IF((D13=12),VLOOKUP(K13,'12 лет'!$G$4:$I$74,3),IF((D13=13),VLOOKUP(K13,'13 лет'!$H$4:$J$74,3),IF((D13=14),VLOOKUP(K13,'14 лет'!$H$4:$J$74,3),IF((D13=15),VLOOKUP(K13,'15 лет'!$G$4:$I$74,3),IF((D13=16),VLOOKUP(K13,'16 лет'!$G$4:$I$74,3),VLOOKUP(K13,'17 лет'!$G$4:$I$74,3)))))))</f>
        <v>29</v>
      </c>
      <c r="M13" s="59">
        <v>165</v>
      </c>
      <c r="N13" s="59">
        <f ca="1">IF((D13&lt;=11),VLOOKUP(M13,'11 лет'!$F$4:$I$74,4),IF((D13=12),VLOOKUP(M13,'12 лет'!$F$4:$I$74,4),IF((D13=13),VLOOKUP(M13,'13 лет'!$G$4:$J$74,4),IF((D13=14),VLOOKUP(M13,'14 лет'!$G$4:$J$74,4),IF((D13=15),VLOOKUP(M13,'15 лет'!$F$4:$I$74,4),IF((D13=16),VLOOKUP(M13,'16 лет'!$F$4:$I$74,4),VLOOKUP(M13,'17 лет'!$F$4:$I$74,4)))))))</f>
        <v>22</v>
      </c>
      <c r="O13" s="59">
        <v>4</v>
      </c>
      <c r="P13" s="59">
        <f ca="1">IF((D13&lt;=11),VLOOKUP(O13,'11 лет'!$E$4:$I$74,5),IF((D13=12),VLOOKUP(O13,'12 лет'!$E$4:$I$74,5),IF((D13=13),VLOOKUP(O13,'13 лет'!$F$4:$J$74,5),IF((D13=14),VLOOKUP(O13,'14 лет'!$F$4:$J$74,5),IF((D13=15),VLOOKUP(O13,'15 лет'!$E$4:$I$74,5),IF((D13=16),VLOOKUP(O13,'16 лет'!$E$4:$I$74,5),VLOOKUP(O13,'17 лет'!$E$4:$I$74,5)))))))</f>
        <v>25</v>
      </c>
      <c r="Q13" s="59">
        <v>5</v>
      </c>
      <c r="R13" s="59">
        <f ca="1">IF((D13&lt;=11),VLOOKUP(Q13,'11 лет'!$H$4:$I$74,2),IF((D13=12),VLOOKUP(Q13,'12 лет'!$H$4:$I$74,2),IF((D13=13),VLOOKUP(Q13,'13 лет'!$I$4:$J$74,2),IF((D13=14),VLOOKUP(Q13,'14 лет'!$I$4:$J$74,2),IF((D13=15),VLOOKUP(Q13,'15 лет'!$H$4:$I$74,2),IF((D13=16),VLOOKUP(Q13,'16 лет'!$H$4:$I$74,2),VLOOKUP(Q13,'17 лет'!$H$4:$I$74,2)))))))</f>
        <v>24</v>
      </c>
      <c r="S13" s="59">
        <f t="shared" ca="1" si="1"/>
        <v>155</v>
      </c>
      <c r="T13" s="59">
        <v>3</v>
      </c>
    </row>
    <row r="14" spans="1:20" x14ac:dyDescent="0.2">
      <c r="A14" s="66">
        <v>4</v>
      </c>
      <c r="B14" s="96" t="s">
        <v>582</v>
      </c>
      <c r="C14" s="97">
        <v>39131</v>
      </c>
      <c r="D14" s="59">
        <f t="shared" ca="1" si="0"/>
        <v>11</v>
      </c>
      <c r="E14" s="68">
        <v>9.6999999999999993</v>
      </c>
      <c r="F14" s="59">
        <f ca="1">IF((D14&lt;11),VLOOKUP(E14,'11 лет'!$B$3:$D$75,3),IF((D14=11),VLOOKUP(E14,'11 лет'!$B$3:$D$75,3),IF((D14=12),VLOOKUP(E14,'12 лет'!$B$3:$D$75,3),IF((D14=13),VLOOKUP(E14,'13 лет'!$B$3:$E$75,4),IF((D14=14),VLOOKUP(E14,'14 лет'!$B$3:$E$75,4),IF((D14=15),VLOOKUP(E14,'15 лет'!$B$3:$D$75,3),IF((D14=16),VLOOKUP(E14,'16 лет'!$B$3:$D$75,3),VLOOKUP(E14,'17 лет'!$B$3:$D$75,3))))))))</f>
        <v>9</v>
      </c>
      <c r="G14" s="68" t="s">
        <v>132</v>
      </c>
      <c r="H14" s="59">
        <f ca="1">IF((D14&lt;11),VLOOKUP(G14,'11 лет'!$A$3:$D$75,4),IF((D14=11),VLOOKUP(G14,'12 лет'!$A$3:$D$75,4),IF((D14=12),VLOOKUP(G14,'12 лет'!$A$3:$D$75,4),IF((D14=13),VLOOKUP(G14,'13 лет'!$A$3:$E$75,5),IF((D14=14),VLOOKUP(G14,'14 лет'!$A$3:$E$75,5),IF((D14=15),VLOOKUP(G14,'15 лет'!$A$3:$D$75,4),IF((D14=16),VLOOKUP(G14,'16 лет'!$A$3:$D$75,4),VLOOKUP(G14,'17 лет'!$A$3:$D$75,4))))))))</f>
        <v>10</v>
      </c>
      <c r="I14" s="59">
        <v>6.1</v>
      </c>
      <c r="J14" s="59">
        <f ca="1">IF((D14&lt;=11),VLOOKUP(I14,'11 лет'!$C$3:$D$75,2),IF((D14=12),VLOOKUP(I14,'12 лет'!$C$3:$D$75,2),IF((D14=13),VLOOKUP(I14,'13 лет'!$D$3:$E$75,2),IF((D14=14),VLOOKUP(I14,'14 лет'!$D$3:$E$75,2),IF((D14=15),VLOOKUP(I14,'15 лет'!$C$3:$D$75,2),IF((D14=16),VLOOKUP(I14,'16 лет'!$C$3:$D$75,2),VLOOKUP(I14,'17 лет'!$C$3:$D$75,2)))))))</f>
        <v>20</v>
      </c>
      <c r="K14" s="59">
        <v>24</v>
      </c>
      <c r="L14" s="59">
        <f ca="1">IF((D14&lt;=11),VLOOKUP(K14,'11 лет'!$G$4:$I$74,3),IF((D14=12),VLOOKUP(K14,'12 лет'!$G$4:$I$74,3),IF((D14=13),VLOOKUP(K14,'13 лет'!$H$4:$J$74,3),IF((D14=14),VLOOKUP(K14,'14 лет'!$H$4:$J$74,3),IF((D14=15),VLOOKUP(K14,'15 лет'!$G$4:$I$74,3),IF((D14=16),VLOOKUP(K14,'16 лет'!$G$4:$I$74,3),VLOOKUP(K14,'17 лет'!$G$4:$I$74,3)))))))</f>
        <v>37</v>
      </c>
      <c r="M14" s="59">
        <v>145</v>
      </c>
      <c r="N14" s="59">
        <f ca="1">IF((D14&lt;=11),VLOOKUP(M14,'11 лет'!$F$4:$I$74,4),IF((D14=12),VLOOKUP(M14,'12 лет'!$F$4:$I$74,4),IF((D14=13),VLOOKUP(M14,'13 лет'!$G$4:$J$74,4),IF((D14=14),VLOOKUP(M14,'14 лет'!$G$4:$J$74,4),IF((D14=15),VLOOKUP(M14,'15 лет'!$F$4:$I$74,4),IF((D14=16),VLOOKUP(M14,'16 лет'!$F$4:$I$74,4),VLOOKUP(M14,'17 лет'!$F$4:$I$74,4)))))))</f>
        <v>12</v>
      </c>
      <c r="O14" s="59">
        <v>6</v>
      </c>
      <c r="P14" s="59">
        <f ca="1">IF((D14&lt;=11),VLOOKUP(O14,'11 лет'!$E$4:$I$74,5),IF((D14=12),VLOOKUP(O14,'12 лет'!$E$4:$I$74,5),IF((D14=13),VLOOKUP(O14,'13 лет'!$F$4:$J$74,5),IF((D14=14),VLOOKUP(O14,'14 лет'!$F$4:$J$74,5),IF((D14=15),VLOOKUP(O14,'15 лет'!$E$4:$I$74,5),IF((D14=16),VLOOKUP(O14,'16 лет'!$E$4:$I$74,5),VLOOKUP(O14,'17 лет'!$E$4:$I$74,5)))))))</f>
        <v>33</v>
      </c>
      <c r="Q14" s="59">
        <v>7</v>
      </c>
      <c r="R14" s="59">
        <f ca="1">IF((D14&lt;=11),VLOOKUP(Q14,'11 лет'!$H$4:$I$74,2),IF((D14=12),VLOOKUP(Q14,'12 лет'!$H$4:$I$74,2),IF((D14=13),VLOOKUP(Q14,'13 лет'!$I$4:$J$74,2),IF((D14=14),VLOOKUP(Q14,'14 лет'!$I$4:$J$74,2),IF((D14=15),VLOOKUP(Q14,'15 лет'!$H$4:$I$74,2),IF((D14=16),VLOOKUP(Q14,'16 лет'!$H$4:$I$74,2),VLOOKUP(Q14,'17 лет'!$H$4:$I$74,2)))))))</f>
        <v>30</v>
      </c>
      <c r="S14" s="59">
        <f t="shared" ca="1" si="1"/>
        <v>151</v>
      </c>
      <c r="T14" s="59">
        <v>4</v>
      </c>
    </row>
    <row r="15" spans="1:20" x14ac:dyDescent="0.2">
      <c r="A15" s="66">
        <v>5</v>
      </c>
      <c r="B15" s="96" t="s">
        <v>583</v>
      </c>
      <c r="C15" s="97">
        <v>39360</v>
      </c>
      <c r="D15" s="59">
        <f t="shared" ca="1" si="0"/>
        <v>11</v>
      </c>
      <c r="E15" s="68">
        <v>9.8000000000000007</v>
      </c>
      <c r="F15" s="59">
        <f ca="1">IF((D15&lt;11),VLOOKUP(E15,'11 лет'!$B$3:$D$75,3),IF((D15=11),VLOOKUP(E15,'11 лет'!$B$3:$D$75,3),IF((D15=12),VLOOKUP(E15,'12 лет'!$B$3:$D$75,3),IF((D15=13),VLOOKUP(E15,'13 лет'!$B$3:$E$75,4),IF((D15=14),VLOOKUP(E15,'14 лет'!$B$3:$E$75,4),IF((D15=15),VLOOKUP(E15,'15 лет'!$B$3:$D$75,3),IF((D15=16),VLOOKUP(E15,'16 лет'!$B$3:$D$75,3),VLOOKUP(E15,'17 лет'!$B$3:$D$75,3))))))))</f>
        <v>8</v>
      </c>
      <c r="G15" s="68" t="s">
        <v>95</v>
      </c>
      <c r="H15" s="59">
        <f ca="1">IF((D15&lt;11),VLOOKUP(G15,'11 лет'!$A$3:$D$75,4),IF((D15=11),VLOOKUP(G15,'12 лет'!$A$3:$D$75,4),IF((D15=12),VLOOKUP(G15,'12 лет'!$A$3:$D$75,4),IF((D15=13),VLOOKUP(G15,'13 лет'!$A$3:$E$75,5),IF((D15=14),VLOOKUP(G15,'14 лет'!$A$3:$E$75,5),IF((D15=15),VLOOKUP(G15,'15 лет'!$A$3:$D$75,4),IF((D15=16),VLOOKUP(G15,'16 лет'!$A$3:$D$75,4),VLOOKUP(G15,'17 лет'!$A$3:$D$75,4))))))))</f>
        <v>9</v>
      </c>
      <c r="I15" s="59">
        <v>5.5</v>
      </c>
      <c r="J15" s="59">
        <f ca="1">IF((D15&lt;=11),VLOOKUP(I15,'11 лет'!$C$3:$D$75,2),IF((D15=12),VLOOKUP(I15,'12 лет'!$C$3:$D$75,2),IF((D15=13),VLOOKUP(I15,'13 лет'!$D$3:$E$75,2),IF((D15=14),VLOOKUP(I15,'14 лет'!$D$3:$E$75,2),IF((D15=15),VLOOKUP(I15,'15 лет'!$C$3:$D$75,2),IF((D15=16),VLOOKUP(I15,'16 лет'!$C$3:$D$75,2),VLOOKUP(I15,'17 лет'!$C$3:$D$75,2)))))))</f>
        <v>40</v>
      </c>
      <c r="K15" s="59">
        <v>21</v>
      </c>
      <c r="L15" s="59">
        <f ca="1">IF((D15&lt;=11),VLOOKUP(K15,'11 лет'!$G$4:$I$74,3),IF((D15=12),VLOOKUP(K15,'12 лет'!$G$4:$I$74,3),IF((D15=13),VLOOKUP(K15,'13 лет'!$H$4:$J$74,3),IF((D15=14),VLOOKUP(K15,'14 лет'!$H$4:$J$74,3),IF((D15=15),VLOOKUP(K15,'15 лет'!$G$4:$I$74,3),IF((D15=16),VLOOKUP(K15,'16 лет'!$G$4:$I$74,3),VLOOKUP(K15,'17 лет'!$G$4:$I$74,3)))))))</f>
        <v>31</v>
      </c>
      <c r="M15" s="59">
        <v>150</v>
      </c>
      <c r="N15" s="59">
        <f ca="1">IF((D15&lt;=11),VLOOKUP(M15,'11 лет'!$F$4:$I$74,4),IF((D15=12),VLOOKUP(M15,'12 лет'!$F$4:$I$74,4),IF((D15=13),VLOOKUP(M15,'13 лет'!$G$4:$J$74,4),IF((D15=14),VLOOKUP(M15,'14 лет'!$G$4:$J$74,4),IF((D15=15),VLOOKUP(M15,'15 лет'!$F$4:$I$74,4),IF((D15=16),VLOOKUP(M15,'16 лет'!$F$4:$I$74,4),VLOOKUP(M15,'17 лет'!$F$4:$I$74,4)))))))</f>
        <v>15</v>
      </c>
      <c r="O15" s="59">
        <v>6</v>
      </c>
      <c r="P15" s="59">
        <f ca="1">IF((D15&lt;=11),VLOOKUP(O15,'11 лет'!$E$4:$I$74,5),IF((D15=12),VLOOKUP(O15,'12 лет'!$E$4:$I$74,5),IF((D15=13),VLOOKUP(O15,'13 лет'!$F$4:$J$74,5),IF((D15=14),VLOOKUP(O15,'14 лет'!$F$4:$J$74,5),IF((D15=15),VLOOKUP(O15,'15 лет'!$E$4:$I$74,5),IF((D15=16),VLOOKUP(O15,'16 лет'!$E$4:$I$74,5),VLOOKUP(O15,'17 лет'!$E$4:$I$74,5)))))))</f>
        <v>33</v>
      </c>
      <c r="Q15" s="59">
        <v>0</v>
      </c>
      <c r="R15" s="59">
        <f ca="1">IF((D15&lt;=11),VLOOKUP(Q15,'11 лет'!$H$4:$I$74,2),IF((D15=12),VLOOKUP(Q15,'12 лет'!$H$4:$I$74,2),IF((D15=13),VLOOKUP(Q15,'13 лет'!$I$4:$J$74,2),IF((D15=14),VLOOKUP(Q15,'14 лет'!$I$4:$J$74,2),IF((D15=15),VLOOKUP(Q15,'15 лет'!$H$4:$I$74,2),IF((D15=16),VLOOKUP(Q15,'16 лет'!$H$4:$I$74,2),VLOOKUP(Q15,'17 лет'!$H$4:$I$74,2)))))))</f>
        <v>9</v>
      </c>
      <c r="S15" s="59">
        <f t="shared" ca="1" si="1"/>
        <v>145</v>
      </c>
      <c r="T15" s="59">
        <v>5</v>
      </c>
    </row>
    <row r="16" spans="1:20" x14ac:dyDescent="0.2">
      <c r="A16" s="66">
        <v>6</v>
      </c>
      <c r="B16" s="96" t="s">
        <v>584</v>
      </c>
      <c r="C16" s="97">
        <v>39169</v>
      </c>
      <c r="D16" s="59">
        <f t="shared" ca="1" si="0"/>
        <v>11</v>
      </c>
      <c r="E16" s="68">
        <v>9.6</v>
      </c>
      <c r="F16" s="59">
        <f ca="1">IF((D16&lt;11),VLOOKUP(E16,'11 лет'!$B$3:$D$75,3),IF((D16=11),VLOOKUP(E16,'11 лет'!$B$3:$D$75,3),IF((D16=12),VLOOKUP(E16,'12 лет'!$B$3:$D$75,3),IF((D16=13),VLOOKUP(E16,'13 лет'!$B$3:$E$75,4),IF((D16=14),VLOOKUP(E16,'14 лет'!$B$3:$E$75,4),IF((D16=15),VLOOKUP(E16,'15 лет'!$B$3:$D$75,3),IF((D16=16),VLOOKUP(E16,'16 лет'!$B$3:$D$75,3),VLOOKUP(E16,'17 лет'!$B$3:$D$75,3))))))))</f>
        <v>11</v>
      </c>
      <c r="G16" s="68" t="s">
        <v>90</v>
      </c>
      <c r="H16" s="59">
        <f ca="1">IF((D16&lt;11),VLOOKUP(G16,'11 лет'!$A$3:$D$75,4),IF((D16=11),VLOOKUP(G16,'12 лет'!$A$3:$D$75,4),IF((D16=12),VLOOKUP(G16,'12 лет'!$A$3:$D$75,4),IF((D16=13),VLOOKUP(G16,'13 лет'!$A$3:$E$75,5),IF((D16=14),VLOOKUP(G16,'14 лет'!$A$3:$E$75,5),IF((D16=15),VLOOKUP(G16,'15 лет'!$A$3:$D$75,4),IF((D16=16),VLOOKUP(G16,'16 лет'!$A$3:$D$75,4),VLOOKUP(G16,'17 лет'!$A$3:$D$75,4))))))))</f>
        <v>14</v>
      </c>
      <c r="I16" s="59">
        <v>6.2</v>
      </c>
      <c r="J16" s="59">
        <f ca="1">IF((D16&lt;=11),VLOOKUP(I16,'11 лет'!$C$3:$D$75,2),IF((D16=12),VLOOKUP(I16,'12 лет'!$C$3:$D$75,2),IF((D16=13),VLOOKUP(I16,'13 лет'!$D$3:$E$75,2),IF((D16=14),VLOOKUP(I16,'14 лет'!$D$3:$E$75,2),IF((D16=15),VLOOKUP(I16,'15 лет'!$C$3:$D$75,2),IF((D16=16),VLOOKUP(I16,'16 лет'!$C$3:$D$75,2),VLOOKUP(I16,'17 лет'!$C$3:$D$75,2)))))))</f>
        <v>17</v>
      </c>
      <c r="K16" s="59">
        <v>22</v>
      </c>
      <c r="L16" s="59">
        <f ca="1">IF((D16&lt;=11),VLOOKUP(K16,'11 лет'!$G$4:$I$74,3),IF((D16=12),VLOOKUP(K16,'12 лет'!$G$4:$I$74,3),IF((D16=13),VLOOKUP(K16,'13 лет'!$H$4:$J$74,3),IF((D16=14),VLOOKUP(K16,'14 лет'!$H$4:$J$74,3),IF((D16=15),VLOOKUP(K16,'15 лет'!$G$4:$I$74,3),IF((D16=16),VLOOKUP(K16,'16 лет'!$G$4:$I$74,3),VLOOKUP(K16,'17 лет'!$G$4:$I$74,3)))))))</f>
        <v>33</v>
      </c>
      <c r="M16" s="59">
        <v>140</v>
      </c>
      <c r="N16" s="59">
        <f ca="1">IF((D16&lt;=11),VLOOKUP(M16,'11 лет'!$F$4:$I$74,4),IF((D16=12),VLOOKUP(M16,'12 лет'!$F$4:$I$74,4),IF((D16=13),VLOOKUP(M16,'13 лет'!$G$4:$J$74,4),IF((D16=14),VLOOKUP(M16,'14 лет'!$G$4:$J$74,4),IF((D16=15),VLOOKUP(M16,'15 лет'!$F$4:$I$74,4),IF((D16=16),VLOOKUP(M16,'16 лет'!$F$4:$I$74,4),VLOOKUP(M16,'17 лет'!$F$4:$I$74,4)))))))</f>
        <v>11</v>
      </c>
      <c r="O16" s="59">
        <v>5</v>
      </c>
      <c r="P16" s="59">
        <f ca="1">IF((D16&lt;=11),VLOOKUP(O16,'11 лет'!$E$4:$I$74,5),IF((D16=12),VLOOKUP(O16,'12 лет'!$E$4:$I$74,5),IF((D16=13),VLOOKUP(O16,'13 лет'!$F$4:$J$74,5),IF((D16=14),VLOOKUP(O16,'14 лет'!$F$4:$J$74,5),IF((D16=15),VLOOKUP(O16,'15 лет'!$E$4:$I$74,5),IF((D16=16),VLOOKUP(O16,'16 лет'!$E$4:$I$74,5),VLOOKUP(O16,'17 лет'!$E$4:$I$74,5)))))))</f>
        <v>29</v>
      </c>
      <c r="Q16" s="59">
        <v>9</v>
      </c>
      <c r="R16" s="59">
        <f ca="1">IF((D16&lt;=11),VLOOKUP(Q16,'11 лет'!$H$4:$I$74,2),IF((D16=12),VLOOKUP(Q16,'12 лет'!$H$4:$I$74,2),IF((D16=13),VLOOKUP(Q16,'13 лет'!$I$4:$J$74,2),IF((D16=14),VLOOKUP(Q16,'14 лет'!$I$4:$J$74,2),IF((D16=15),VLOOKUP(Q16,'15 лет'!$H$4:$I$74,2),IF((D16=16),VLOOKUP(Q16,'16 лет'!$H$4:$I$74,2),VLOOKUP(Q16,'17 лет'!$H$4:$I$74,2)))))))</f>
        <v>38</v>
      </c>
      <c r="S16" s="59">
        <f t="shared" ca="1" si="1"/>
        <v>153</v>
      </c>
      <c r="T16" s="59">
        <v>6</v>
      </c>
    </row>
    <row r="17" spans="1:20" ht="13.5" customHeight="1" x14ac:dyDescent="0.2">
      <c r="A17" s="66">
        <v>7</v>
      </c>
      <c r="B17" s="96" t="s">
        <v>585</v>
      </c>
      <c r="C17" s="97">
        <v>39373</v>
      </c>
      <c r="D17" s="59">
        <f t="shared" ca="1" si="0"/>
        <v>11</v>
      </c>
      <c r="E17" s="68">
        <v>9</v>
      </c>
      <c r="F17" s="59">
        <f ca="1">IF((D17&lt;11),VLOOKUP(E17,'11 лет'!$B$3:$D$75,3),IF((D17=11),VLOOKUP(E17,'11 лет'!$B$3:$D$75,3),IF((D17=12),VLOOKUP(E17,'12 лет'!$B$3:$D$75,3),IF((D17=13),VLOOKUP(E17,'13 лет'!$B$3:$E$75,4),IF((D17=14),VLOOKUP(E17,'14 лет'!$B$3:$E$75,4),IF((D17=15),VLOOKUP(E17,'15 лет'!$B$3:$D$75,3),IF((D17=16),VLOOKUP(E17,'16 лет'!$B$3:$D$75,3),VLOOKUP(E17,'17 лет'!$B$3:$D$75,3))))))))</f>
        <v>23</v>
      </c>
      <c r="G17" s="68" t="s">
        <v>99</v>
      </c>
      <c r="H17" s="59">
        <f ca="1">IF((D17&lt;11),VLOOKUP(G17,'11 лет'!$A$3:$D$75,4),IF((D17=11),VLOOKUP(G17,'12 лет'!$A$3:$D$75,4),IF((D17=12),VLOOKUP(G17,'12 лет'!$A$3:$D$75,4),IF((D17=13),VLOOKUP(G17,'13 лет'!$A$3:$E$75,5),IF((D17=14),VLOOKUP(G17,'14 лет'!$A$3:$E$75,5),IF((D17=15),VLOOKUP(G17,'15 лет'!$A$3:$D$75,4),IF((D17=16),VLOOKUP(G17,'16 лет'!$A$3:$D$75,4),VLOOKUP(G17,'17 лет'!$A$3:$D$75,4))))))))</f>
        <v>5</v>
      </c>
      <c r="I17" s="59">
        <v>6</v>
      </c>
      <c r="J17" s="59">
        <f ca="1">IF((D17&lt;=11),VLOOKUP(I17,'11 лет'!$C$3:$D$75,2),IF((D17=12),VLOOKUP(I17,'12 лет'!$C$3:$D$75,2),IF((D17=13),VLOOKUP(I17,'13 лет'!$D$3:$E$75,2),IF((D17=14),VLOOKUP(I17,'14 лет'!$D$3:$E$75,2),IF((D17=15),VLOOKUP(I17,'15 лет'!$C$3:$D$75,2),IF((D17=16),VLOOKUP(I17,'16 лет'!$C$3:$D$75,2),VLOOKUP(I17,'17 лет'!$C$3:$D$75,2)))))))</f>
        <v>23</v>
      </c>
      <c r="K17" s="59">
        <v>18</v>
      </c>
      <c r="L17" s="59">
        <f ca="1">IF((D17&lt;=11),VLOOKUP(K17,'11 лет'!$G$4:$I$74,3),IF((D17=12),VLOOKUP(K17,'12 лет'!$G$4:$I$74,3),IF((D17=13),VLOOKUP(K17,'13 лет'!$H$4:$J$74,3),IF((D17=14),VLOOKUP(K17,'14 лет'!$H$4:$J$74,3),IF((D17=15),VLOOKUP(K17,'15 лет'!$G$4:$I$74,3),IF((D17=16),VLOOKUP(K17,'16 лет'!$G$4:$I$74,3),VLOOKUP(K17,'17 лет'!$G$4:$I$74,3)))))))</f>
        <v>25</v>
      </c>
      <c r="M17" s="59">
        <v>145</v>
      </c>
      <c r="N17" s="59">
        <f ca="1">IF((D17&lt;=11),VLOOKUP(M17,'11 лет'!$F$4:$I$74,4),IF((D17=12),VLOOKUP(M17,'12 лет'!$F$4:$I$74,4),IF((D17=13),VLOOKUP(M17,'13 лет'!$G$4:$J$74,4),IF((D17=14),VLOOKUP(M17,'14 лет'!$G$4:$J$74,4),IF((D17=15),VLOOKUP(M17,'15 лет'!$F$4:$I$74,4),IF((D17=16),VLOOKUP(M17,'16 лет'!$F$4:$I$74,4),VLOOKUP(M17,'17 лет'!$F$4:$I$74,4)))))))</f>
        <v>12</v>
      </c>
      <c r="O17" s="59">
        <v>5</v>
      </c>
      <c r="P17" s="59">
        <f ca="1">IF((D17&lt;=11),VLOOKUP(O17,'11 лет'!$E$4:$I$74,5),IF((D17=12),VLOOKUP(O17,'12 лет'!$E$4:$I$74,5),IF((D17=13),VLOOKUP(O17,'13 лет'!$F$4:$J$74,5),IF((D17=14),VLOOKUP(O17,'14 лет'!$F$4:$J$74,5),IF((D17=15),VLOOKUP(O17,'15 лет'!$E$4:$I$74,5),IF((D17=16),VLOOKUP(O17,'16 лет'!$E$4:$I$74,5),VLOOKUP(O17,'17 лет'!$E$4:$I$74,5)))))))</f>
        <v>29</v>
      </c>
      <c r="Q17" s="59">
        <v>3</v>
      </c>
      <c r="R17" s="59">
        <f ca="1">IF((D17&lt;=11),VLOOKUP(Q17,'11 лет'!$H$4:$I$74,2),IF((D17=12),VLOOKUP(Q17,'12 лет'!$H$4:$I$74,2),IF((D17=13),VLOOKUP(Q17,'13 лет'!$I$4:$J$74,2),IF((D17=14),VLOOKUP(Q17,'14 лет'!$I$4:$J$74,2),IF((D17=15),VLOOKUP(Q17,'15 лет'!$H$4:$I$74,2),IF((D17=16),VLOOKUP(Q17,'16 лет'!$H$4:$I$74,2),VLOOKUP(Q17,'17 лет'!$H$4:$I$74,2)))))))</f>
        <v>18</v>
      </c>
      <c r="S17" s="59">
        <f t="shared" ca="1" si="1"/>
        <v>135</v>
      </c>
      <c r="T17" s="59">
        <v>7</v>
      </c>
    </row>
    <row r="18" spans="1:20" ht="13.5" customHeight="1" x14ac:dyDescent="0.2">
      <c r="A18" s="66">
        <v>8</v>
      </c>
      <c r="B18" s="96" t="s">
        <v>586</v>
      </c>
      <c r="C18" s="97">
        <v>39156</v>
      </c>
      <c r="D18" s="59">
        <f t="shared" ca="1" si="0"/>
        <v>11</v>
      </c>
      <c r="E18" s="68">
        <v>9.9</v>
      </c>
      <c r="F18" s="59">
        <f ca="1">IF((D18&lt;11),VLOOKUP(E18,'11 лет'!$B$3:$D$75,3),IF((D18=11),VLOOKUP(E18,'11 лет'!$B$3:$D$75,3),IF((D18=12),VLOOKUP(E18,'12 лет'!$B$3:$D$75,3),IF((D18=13),VLOOKUP(E18,'13 лет'!$B$3:$E$75,4),IF((D18=14),VLOOKUP(E18,'14 лет'!$B$3:$E$75,4),IF((D18=15),VLOOKUP(E18,'15 лет'!$B$3:$D$75,3),IF((D18=16),VLOOKUP(E18,'16 лет'!$B$3:$D$75,3),VLOOKUP(E18,'17 лет'!$B$3:$D$75,3))))))))</f>
        <v>7</v>
      </c>
      <c r="G18" s="68" t="s">
        <v>89</v>
      </c>
      <c r="H18" s="59">
        <f ca="1">IF((D18&lt;11),VLOOKUP(G18,'11 лет'!$A$3:$D$75,4),IF((D18=11),VLOOKUP(G18,'12 лет'!$A$3:$D$75,4),IF((D18=12),VLOOKUP(G18,'12 лет'!$A$3:$D$75,4),IF((D18=13),VLOOKUP(G18,'13 лет'!$A$3:$E$75,5),IF((D18=14),VLOOKUP(G18,'14 лет'!$A$3:$E$75,5),IF((D18=15),VLOOKUP(G18,'15 лет'!$A$3:$D$75,4),IF((D18=16),VLOOKUP(G18,'16 лет'!$A$3:$D$75,4),VLOOKUP(G18,'17 лет'!$A$3:$D$75,4))))))))</f>
        <v>15</v>
      </c>
      <c r="I18" s="59">
        <v>5.9</v>
      </c>
      <c r="J18" s="59">
        <f ca="1">IF((D18&lt;=11),VLOOKUP(I18,'11 лет'!$C$3:$D$75,2),IF((D18=12),VLOOKUP(I18,'12 лет'!$C$3:$D$75,2),IF((D18=13),VLOOKUP(I18,'13 лет'!$D$3:$E$75,2),IF((D18=14),VLOOKUP(I18,'14 лет'!$D$3:$E$75,2),IF((D18=15),VLOOKUP(I18,'15 лет'!$C$3:$D$75,2),IF((D18=16),VLOOKUP(I18,'16 лет'!$C$3:$D$75,2),VLOOKUP(I18,'17 лет'!$C$3:$D$75,2)))))))</f>
        <v>26</v>
      </c>
      <c r="K18" s="59">
        <v>16</v>
      </c>
      <c r="L18" s="59">
        <f ca="1">IF((D18&lt;=11),VLOOKUP(K18,'11 лет'!$G$4:$I$74,3),IF((D18=12),VLOOKUP(K18,'12 лет'!$G$4:$I$74,3),IF((D18=13),VLOOKUP(K18,'13 лет'!$H$4:$J$74,3),IF((D18=14),VLOOKUP(K18,'14 лет'!$H$4:$J$74,3),IF((D18=15),VLOOKUP(K18,'15 лет'!$G$4:$I$74,3),IF((D18=16),VLOOKUP(K18,'16 лет'!$G$4:$I$74,3),VLOOKUP(K18,'17 лет'!$G$4:$I$74,3)))))))</f>
        <v>21</v>
      </c>
      <c r="M18" s="59">
        <v>160</v>
      </c>
      <c r="N18" s="59">
        <f ca="1">IF((D18&lt;=11),VLOOKUP(M18,'11 лет'!$F$4:$I$74,4),IF((D18=12),VLOOKUP(M18,'12 лет'!$F$4:$I$74,4),IF((D18=13),VLOOKUP(M18,'13 лет'!$G$4:$J$74,4),IF((D18=14),VLOOKUP(M18,'14 лет'!$G$4:$J$74,4),IF((D18=15),VLOOKUP(M18,'15 лет'!$F$4:$I$74,4),IF((D18=16),VLOOKUP(M18,'16 лет'!$F$4:$I$74,4),VLOOKUP(M18,'17 лет'!$F$4:$I$74,4)))))))</f>
        <v>20</v>
      </c>
      <c r="O18" s="59">
        <v>3</v>
      </c>
      <c r="P18" s="59">
        <f ca="1">IF((D18&lt;=11),VLOOKUP(O18,'11 лет'!$E$4:$I$74,5),IF((D18=12),VLOOKUP(O18,'12 лет'!$E$4:$I$74,5),IF((D18=13),VLOOKUP(O18,'13 лет'!$F$4:$J$74,5),IF((D18=14),VLOOKUP(O18,'14 лет'!$F$4:$J$74,5),IF((D18=15),VLOOKUP(O18,'15 лет'!$E$4:$I$74,5),IF((D18=16),VLOOKUP(O18,'16 лет'!$E$4:$I$74,5),VLOOKUP(O18,'17 лет'!$E$4:$I$74,5)))))))</f>
        <v>21</v>
      </c>
      <c r="Q18" s="59">
        <v>6</v>
      </c>
      <c r="R18" s="59">
        <f ca="1">IF((D18&lt;=11),VLOOKUP(Q18,'11 лет'!$H$4:$I$74,2),IF((D18=12),VLOOKUP(Q18,'12 лет'!$H$4:$I$74,2),IF((D18=13),VLOOKUP(Q18,'13 лет'!$I$4:$J$74,2),IF((D18=14),VLOOKUP(Q18,'14 лет'!$I$4:$J$74,2),IF((D18=15),VLOOKUP(Q18,'15 лет'!$H$4:$I$74,2),IF((D18=16),VLOOKUP(Q18,'16 лет'!$H$4:$I$74,2),VLOOKUP(Q18,'17 лет'!$H$4:$I$74,2)))))))</f>
        <v>27</v>
      </c>
      <c r="S18" s="59">
        <f t="shared" ca="1" si="1"/>
        <v>137</v>
      </c>
      <c r="T18" s="59">
        <v>8</v>
      </c>
    </row>
    <row r="19" spans="1:20" x14ac:dyDescent="0.2">
      <c r="A19" s="66">
        <v>9</v>
      </c>
      <c r="B19" s="96" t="s">
        <v>587</v>
      </c>
      <c r="C19" s="97">
        <v>39103</v>
      </c>
      <c r="D19" s="59">
        <f t="shared" ca="1" si="0"/>
        <v>11</v>
      </c>
      <c r="E19" s="68">
        <v>9.1</v>
      </c>
      <c r="F19" s="59">
        <f ca="1">IF((D19&lt;11),VLOOKUP(E19,'11 лет'!$B$3:$D$75,3),IF((D19=11),VLOOKUP(E19,'11 лет'!$B$3:$D$75,3),IF((D19=12),VLOOKUP(E19,'12 лет'!$B$3:$D$75,3),IF((D19=13),VLOOKUP(E19,'13 лет'!$B$3:$E$75,4),IF((D19=14),VLOOKUP(E19,'14 лет'!$B$3:$E$75,4),IF((D19=15),VLOOKUP(E19,'15 лет'!$B$3:$D$75,3),IF((D19=16),VLOOKUP(E19,'16 лет'!$B$3:$D$75,3),VLOOKUP(E19,'17 лет'!$B$3:$D$75,3))))))))</f>
        <v>21</v>
      </c>
      <c r="G19" s="68" t="s">
        <v>98</v>
      </c>
      <c r="H19" s="59">
        <f ca="1">IF((D19&lt;11),VLOOKUP(G19,'11 лет'!$A$3:$D$75,4),IF((D19=11),VLOOKUP(G19,'12 лет'!$A$3:$D$75,4),IF((D19=12),VLOOKUP(G19,'12 лет'!$A$3:$D$75,4),IF((D19=13),VLOOKUP(G19,'13 лет'!$A$3:$E$75,5),IF((D19=14),VLOOKUP(G19,'14 лет'!$A$3:$E$75,5),IF((D19=15),VLOOKUP(G19,'15 лет'!$A$3:$D$75,4),IF((D19=16),VLOOKUP(G19,'16 лет'!$A$3:$D$75,4),VLOOKUP(G19,'17 лет'!$A$3:$D$75,4))))))))</f>
        <v>6</v>
      </c>
      <c r="I19" s="59">
        <v>5.9</v>
      </c>
      <c r="J19" s="59">
        <f ca="1">IF((D19&lt;=11),VLOOKUP(I19,'11 лет'!$C$3:$D$75,2),IF((D19=12),VLOOKUP(I19,'12 лет'!$C$3:$D$75,2),IF((D19=13),VLOOKUP(I19,'13 лет'!$D$3:$E$75,2),IF((D19=14),VLOOKUP(I19,'14 лет'!$D$3:$E$75,2),IF((D19=15),VLOOKUP(I19,'15 лет'!$C$3:$D$75,2),IF((D19=16),VLOOKUP(I19,'16 лет'!$C$3:$D$75,2),VLOOKUP(I19,'17 лет'!$C$3:$D$75,2)))))))</f>
        <v>26</v>
      </c>
      <c r="K19" s="59">
        <v>15</v>
      </c>
      <c r="L19" s="59">
        <f ca="1">IF((D19&lt;=11),VLOOKUP(K19,'11 лет'!$G$4:$I$74,3),IF((D19=12),VLOOKUP(K19,'12 лет'!$G$4:$I$74,3),IF((D19=13),VLOOKUP(K19,'13 лет'!$H$4:$J$74,3),IF((D19=14),VLOOKUP(K19,'14 лет'!$H$4:$J$74,3),IF((D19=15),VLOOKUP(K19,'15 лет'!$G$4:$I$74,3),IF((D19=16),VLOOKUP(K19,'16 лет'!$G$4:$I$74,3),VLOOKUP(K19,'17 лет'!$G$4:$I$74,3)))))))</f>
        <v>19</v>
      </c>
      <c r="M19" s="59">
        <v>155</v>
      </c>
      <c r="N19" s="59">
        <f ca="1">IF((D19&lt;=11),VLOOKUP(M19,'11 лет'!$F$4:$I$74,4),IF((D19=12),VLOOKUP(M19,'12 лет'!$F$4:$I$74,4),IF((D19=13),VLOOKUP(M19,'13 лет'!$G$4:$J$74,4),IF((D19=14),VLOOKUP(M19,'14 лет'!$G$4:$J$74,4),IF((D19=15),VLOOKUP(M19,'15 лет'!$F$4:$I$74,4),IF((D19=16),VLOOKUP(M19,'16 лет'!$F$4:$I$74,4),VLOOKUP(M19,'17 лет'!$F$4:$I$74,4)))))))</f>
        <v>17</v>
      </c>
      <c r="O19" s="59">
        <v>4</v>
      </c>
      <c r="P19" s="59">
        <f ca="1">IF((D19&lt;=11),VLOOKUP(O19,'11 лет'!$E$4:$I$74,5),IF((D19=12),VLOOKUP(O19,'12 лет'!$E$4:$I$74,5),IF((D19=13),VLOOKUP(O19,'13 лет'!$F$4:$J$74,5),IF((D19=14),VLOOKUP(O19,'14 лет'!$F$4:$J$74,5),IF((D19=15),VLOOKUP(O19,'15 лет'!$E$4:$I$74,5),IF((D19=16),VLOOKUP(O19,'16 лет'!$E$4:$I$74,5),VLOOKUP(O19,'17 лет'!$E$4:$I$74,5)))))))</f>
        <v>25</v>
      </c>
      <c r="Q19" s="59">
        <v>5</v>
      </c>
      <c r="R19" s="59">
        <f ca="1">IF((D19&lt;=11),VLOOKUP(Q19,'11 лет'!$H$4:$I$74,2),IF((D19=12),VLOOKUP(Q19,'12 лет'!$H$4:$I$74,2),IF((D19=13),VLOOKUP(Q19,'13 лет'!$I$4:$J$74,2),IF((D19=14),VLOOKUP(Q19,'14 лет'!$I$4:$J$74,2),IF((D19=15),VLOOKUP(Q19,'15 лет'!$H$4:$I$74,2),IF((D19=16),VLOOKUP(Q19,'16 лет'!$H$4:$I$74,2),VLOOKUP(Q19,'17 лет'!$H$4:$I$74,2)))))))</f>
        <v>24</v>
      </c>
      <c r="S19" s="59">
        <f t="shared" ca="1" si="1"/>
        <v>138</v>
      </c>
      <c r="T19" s="59">
        <v>9</v>
      </c>
    </row>
    <row r="20" spans="1:20" x14ac:dyDescent="0.2">
      <c r="A20" s="71">
        <v>10</v>
      </c>
      <c r="B20" s="96" t="s">
        <v>588</v>
      </c>
      <c r="C20" s="97">
        <v>39426</v>
      </c>
      <c r="D20" s="74">
        <f t="shared" ca="1" si="0"/>
        <v>11</v>
      </c>
      <c r="E20" s="75">
        <v>8.6</v>
      </c>
      <c r="F20" s="59">
        <f ca="1">IF((D20&lt;11),VLOOKUP(E20,'11 лет'!$B$3:$D$75,3),IF((D20=11),VLOOKUP(E20,'11 лет'!$B$3:$D$75,3),IF((D20=12),VLOOKUP(E20,'12 лет'!$B$3:$D$75,3),IF((D20=13),VLOOKUP(E20,'13 лет'!$B$3:$E$75,4),IF((D20=14),VLOOKUP(E20,'14 лет'!$B$3:$E$75,4),IF((D20=15),VLOOKUP(E20,'15 лет'!$B$3:$D$75,3),IF((D20=16),VLOOKUP(E20,'16 лет'!$B$3:$D$75,3),VLOOKUP(E20,'17 лет'!$B$3:$D$75,3))))))))</f>
        <v>31</v>
      </c>
      <c r="G20" s="75" t="s">
        <v>127</v>
      </c>
      <c r="H20" s="59">
        <f ca="1">IF((D20&lt;11),VLOOKUP(G20,'11 лет'!$A$3:$D$75,4),IF((D20=11),VLOOKUP(G20,'12 лет'!$A$3:$D$75,4),IF((D20=12),VLOOKUP(G20,'12 лет'!$A$3:$D$75,4),IF((D20=13),VLOOKUP(G20,'13 лет'!$A$3:$E$75,5),IF((D20=14),VLOOKUP(G20,'14 лет'!$A$3:$E$75,5),IF((D20=15),VLOOKUP(G20,'15 лет'!$A$3:$D$75,4),IF((D20=16),VLOOKUP(G20,'16 лет'!$A$3:$D$75,4),VLOOKUP(G20,'17 лет'!$A$3:$D$75,4))))))))</f>
        <v>15</v>
      </c>
      <c r="I20" s="74">
        <v>5.7</v>
      </c>
      <c r="J20" s="74">
        <f ca="1">IF((D20&lt;=11),VLOOKUP(I20,'11 лет'!$C$3:$D$75,2),IF((D20=12),VLOOKUP(I20,'12 лет'!$C$3:$D$75,2),IF((D20=13),VLOOKUP(I20,'13 лет'!$D$3:$E$75,2),IF((D20=14),VLOOKUP(I20,'14 лет'!$D$3:$E$75,2),IF((D20=15),VLOOKUP(I20,'15 лет'!$C$3:$D$75,2),IF((D20=16),VLOOKUP(I20,'16 лет'!$C$3:$D$75,2),VLOOKUP(I20,'17 лет'!$C$3:$D$75,2)))))))</f>
        <v>32</v>
      </c>
      <c r="K20" s="74">
        <v>17</v>
      </c>
      <c r="L20" s="74">
        <f ca="1">IF((D20&lt;=11),VLOOKUP(K20,'11 лет'!$G$4:$I$74,3),IF((D20=12),VLOOKUP(K20,'12 лет'!$G$4:$I$74,3),IF((D20=13),VLOOKUP(K20,'13 лет'!$H$4:$J$74,3),IF((D20=14),VLOOKUP(K20,'14 лет'!$H$4:$J$74,3),IF((D20=15),VLOOKUP(K20,'15 лет'!$G$4:$I$74,3),IF((D20=16),VLOOKUP(K20,'16 лет'!$G$4:$I$74,3),VLOOKUP(K20,'17 лет'!$G$4:$I$74,3)))))))</f>
        <v>23</v>
      </c>
      <c r="M20" s="74">
        <v>165</v>
      </c>
      <c r="N20" s="74">
        <f ca="1">IF((D20&lt;=11),VLOOKUP(M20,'11 лет'!$F$4:$I$74,4),IF((D20=12),VLOOKUP(M20,'12 лет'!$F$4:$I$74,4),IF((D20=13),VLOOKUP(M20,'13 лет'!$G$4:$J$74,4),IF((D20=14),VLOOKUP(M20,'14 лет'!$G$4:$J$74,4),IF((D20=15),VLOOKUP(M20,'15 лет'!$F$4:$I$74,4),IF((D20=16),VLOOKUP(M20,'16 лет'!$F$4:$I$74,4),VLOOKUP(M20,'17 лет'!$F$4:$I$74,4)))))))</f>
        <v>22</v>
      </c>
      <c r="O20" s="74">
        <v>5</v>
      </c>
      <c r="P20" s="74">
        <f ca="1">IF((D20&lt;=11),VLOOKUP(O20,'11 лет'!$E$4:$I$74,5),IF((D20=12),VLOOKUP(O20,'12 лет'!$E$4:$I$74,5),IF((D20=13),VLOOKUP(O20,'13 лет'!$F$4:$J$74,5),IF((D20=14),VLOOKUP(O20,'14 лет'!$F$4:$J$74,5),IF((D20=15),VLOOKUP(O20,'15 лет'!$E$4:$I$74,5),IF((D20=16),VLOOKUP(O20,'16 лет'!$E$4:$I$74,5),VLOOKUP(O20,'17 лет'!$E$4:$I$74,5)))))))</f>
        <v>29</v>
      </c>
      <c r="Q20" s="74">
        <v>6</v>
      </c>
      <c r="R20" s="74">
        <f ca="1">IF((D20&lt;=11),VLOOKUP(Q20,'11 лет'!$H$4:$I$74,2),IF((D20=12),VLOOKUP(Q20,'12 лет'!$H$4:$I$74,2),IF((D20=13),VLOOKUP(Q20,'13 лет'!$I$4:$J$74,2),IF((D20=14),VLOOKUP(Q20,'14 лет'!$I$4:$J$74,2),IF((D20=15),VLOOKUP(Q20,'15 лет'!$H$4:$I$74,2),IF((D20=16),VLOOKUP(Q20,'16 лет'!$H$4:$I$74,2),VLOOKUP(Q20,'17 лет'!$H$4:$I$74,2)))))))</f>
        <v>27</v>
      </c>
      <c r="S20" s="74">
        <f ca="1">SUM(F20,H20,J20,L20,N20,P20,R20)</f>
        <v>179</v>
      </c>
      <c r="T20" s="74">
        <f ca="1">RANK(S20,S$11:S$20)</f>
        <v>2</v>
      </c>
    </row>
    <row r="21" spans="1:20" x14ac:dyDescent="0.2">
      <c r="S21">
        <f ca="1">SUM(S11:S20)</f>
        <v>1506</v>
      </c>
    </row>
  </sheetData>
  <mergeCells count="3">
    <mergeCell ref="A8:D8"/>
    <mergeCell ref="E7:R7"/>
    <mergeCell ref="E8:R8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workbookViewId="0">
      <selection activeCell="A4" sqref="A4:XFD9"/>
    </sheetView>
  </sheetViews>
  <sheetFormatPr defaultRowHeight="12.75" x14ac:dyDescent="0.2"/>
  <cols>
    <col min="1" max="1" width="4.140625" customWidth="1"/>
    <col min="2" max="2" width="36.28515625" customWidth="1"/>
    <col min="3" max="3" width="12.7109375" style="70" customWidth="1"/>
    <col min="4" max="4" width="10.140625" bestFit="1" customWidth="1"/>
    <col min="5" max="5" width="7.42578125" customWidth="1"/>
  </cols>
  <sheetData>
    <row r="1" spans="1:20" ht="15" x14ac:dyDescent="0.25">
      <c r="A1" s="53"/>
      <c r="B1" s="53"/>
      <c r="C1" s="69"/>
      <c r="D1" s="53"/>
      <c r="E1" s="53"/>
      <c r="F1" s="53"/>
      <c r="G1" s="53"/>
      <c r="H1" s="54" t="s">
        <v>19</v>
      </c>
      <c r="I1" s="54"/>
      <c r="J1" s="54"/>
      <c r="K1" s="54"/>
      <c r="L1" s="54"/>
      <c r="M1" s="54"/>
      <c r="N1" s="54"/>
      <c r="O1" s="53"/>
    </row>
    <row r="2" spans="1:20" ht="15" x14ac:dyDescent="0.25">
      <c r="A2" s="53"/>
      <c r="B2" s="53"/>
      <c r="C2" s="69"/>
      <c r="D2" s="53"/>
      <c r="E2" s="53"/>
      <c r="F2" s="53"/>
      <c r="G2" s="53"/>
      <c r="H2" s="54" t="s">
        <v>20</v>
      </c>
      <c r="I2" s="54"/>
      <c r="J2" s="54"/>
      <c r="K2" s="54"/>
      <c r="L2" s="54"/>
      <c r="M2" s="54"/>
      <c r="N2" s="54"/>
      <c r="O2" s="53"/>
    </row>
    <row r="3" spans="1:20" ht="15" x14ac:dyDescent="0.25">
      <c r="A3" s="53"/>
      <c r="B3" s="53"/>
      <c r="C3" s="69"/>
      <c r="D3" s="53"/>
      <c r="E3" s="53"/>
      <c r="F3" s="53"/>
      <c r="G3" s="53"/>
      <c r="H3" s="54"/>
      <c r="I3" s="54"/>
      <c r="J3" s="54"/>
      <c r="K3" s="54"/>
      <c r="L3" s="54"/>
      <c r="M3" s="54"/>
      <c r="N3" s="54"/>
      <c r="O3" s="53"/>
    </row>
    <row r="4" spans="1:20" ht="15" x14ac:dyDescent="0.25">
      <c r="A4" s="53"/>
      <c r="B4" s="53"/>
      <c r="C4" s="53"/>
      <c r="D4" s="53"/>
      <c r="E4" s="53"/>
      <c r="F4" s="53"/>
      <c r="G4" s="53"/>
      <c r="H4" s="53"/>
      <c r="I4" s="98" t="s">
        <v>659</v>
      </c>
      <c r="J4" s="53"/>
      <c r="K4" s="53"/>
      <c r="L4" s="53"/>
      <c r="M4" s="53"/>
      <c r="N4" s="53"/>
      <c r="O4" s="53"/>
    </row>
    <row r="5" spans="1:20" ht="15" x14ac:dyDescent="0.25">
      <c r="A5" s="53"/>
      <c r="B5" s="53"/>
      <c r="C5" s="53"/>
      <c r="D5" s="53"/>
      <c r="E5" s="53"/>
      <c r="F5" s="53"/>
      <c r="G5" s="53"/>
      <c r="H5" s="53"/>
      <c r="I5" s="53" t="s">
        <v>24</v>
      </c>
      <c r="J5" s="53"/>
      <c r="K5" s="53"/>
      <c r="L5" s="53"/>
      <c r="M5" s="53"/>
      <c r="N5" s="53"/>
      <c r="O5" s="53"/>
    </row>
    <row r="6" spans="1:20" ht="15" x14ac:dyDescent="0.25">
      <c r="A6" s="53"/>
      <c r="B6" s="53"/>
      <c r="C6" s="53"/>
      <c r="D6" s="53"/>
      <c r="E6" s="53"/>
      <c r="F6" s="53"/>
      <c r="G6" s="53"/>
      <c r="H6" s="53"/>
      <c r="I6" s="98" t="s">
        <v>660</v>
      </c>
      <c r="J6" s="53"/>
      <c r="K6" s="53"/>
      <c r="L6" s="53"/>
      <c r="M6" s="53"/>
      <c r="N6" s="53"/>
      <c r="O6" s="53"/>
    </row>
    <row r="7" spans="1:20" ht="15" x14ac:dyDescent="0.25">
      <c r="A7" s="53"/>
      <c r="B7" s="53"/>
      <c r="C7" s="53"/>
      <c r="D7" s="53"/>
      <c r="E7" s="100" t="s">
        <v>27</v>
      </c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</row>
    <row r="8" spans="1:20" ht="15" x14ac:dyDescent="0.25">
      <c r="A8" s="99"/>
      <c r="B8" s="99"/>
      <c r="C8" s="99"/>
      <c r="D8" s="99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1"/>
    </row>
    <row r="9" spans="1:20" x14ac:dyDescent="0.2">
      <c r="C9"/>
    </row>
    <row r="10" spans="1:20" ht="38.25" x14ac:dyDescent="0.2">
      <c r="A10" s="76" t="s">
        <v>30</v>
      </c>
      <c r="B10" s="76" t="s">
        <v>0</v>
      </c>
      <c r="C10" s="77" t="s">
        <v>1</v>
      </c>
      <c r="D10" s="76" t="s">
        <v>31</v>
      </c>
      <c r="E10" s="76" t="s">
        <v>32</v>
      </c>
      <c r="F10" s="78" t="s">
        <v>3</v>
      </c>
      <c r="G10" s="79" t="s">
        <v>4</v>
      </c>
      <c r="H10" s="78" t="s">
        <v>3</v>
      </c>
      <c r="I10" s="79" t="s">
        <v>33</v>
      </c>
      <c r="J10" s="78" t="s">
        <v>3</v>
      </c>
      <c r="K10" s="76" t="s">
        <v>5</v>
      </c>
      <c r="L10" s="78" t="s">
        <v>3</v>
      </c>
      <c r="M10" s="76" t="s">
        <v>6</v>
      </c>
      <c r="N10" s="78" t="s">
        <v>3</v>
      </c>
      <c r="O10" s="76" t="s">
        <v>146</v>
      </c>
      <c r="P10" s="78" t="s">
        <v>3</v>
      </c>
      <c r="Q10" s="76" t="s">
        <v>8</v>
      </c>
      <c r="R10" s="78" t="s">
        <v>3</v>
      </c>
      <c r="S10" s="80" t="s">
        <v>9</v>
      </c>
      <c r="T10" s="76" t="s">
        <v>10</v>
      </c>
    </row>
    <row r="11" spans="1:20" ht="14.25" customHeight="1" x14ac:dyDescent="0.2">
      <c r="A11" s="66">
        <v>1</v>
      </c>
      <c r="B11" s="96" t="s">
        <v>649</v>
      </c>
      <c r="C11" s="97">
        <v>39167</v>
      </c>
      <c r="D11" s="59">
        <f t="shared" ref="D11:D20" ca="1" si="0">INT(DAYS360(C11,TODAY())/360)</f>
        <v>11</v>
      </c>
      <c r="E11" s="59">
        <v>9.6</v>
      </c>
      <c r="F11" s="59">
        <f ca="1">IF((D11&lt;=11),VLOOKUP(E11,'11 лет'!$L$3:$N$75,3),IF((D11=12),VLOOKUP(E11,'12 лет'!$L$3:$N$75,3),IF((D11=13),VLOOKUP(E11,'13 лет'!$M$3:$P$75,4),IF((D11=14),VLOOKUP(E11,'14 лет'!$M$3:$P$75,4),IF((D11=15),VLOOKUP(E11,'15 лет'!$L$3:$N$75,3),IF((D11=16),VLOOKUP(E11,'16 лет'!$L$3:$N$75,3),VLOOKUP(E11,'17 лет'!$L$3:$N$75,3)))))))</f>
        <v>18</v>
      </c>
      <c r="G11" s="59" t="s">
        <v>160</v>
      </c>
      <c r="H11" s="59">
        <f ca="1">IF((D11&lt;11),VLOOKUP(G11,'11 лет'!$K$3:$N$75,4),IF((D11=11),VLOOKUP(G11,'12 лет'!$K$3:$N$75,4),IF((D11=13),VLOOKUP(G11,'13 лет'!$L$3:$P$75,5),IF((D11=14),VLOOKUP(G11,'14 лет'!$L$3:$P$75,5),IF((D11=15),VLOOKUP(G11,'15 лет'!$K$3:$N$75,4),IF((D11=16),VLOOKUP(G11,'16 лет'!$K$3:$N$75,4),VLOOKUP(G11,'17 лет'!$K$3:$N$75,4)))))))</f>
        <v>22</v>
      </c>
      <c r="I11" s="59">
        <v>5.9</v>
      </c>
      <c r="J11" s="59">
        <f ca="1">IF((D11&lt;=11),VLOOKUP(I11,'11 лет'!$M$3:$N$75,2),IF((D11=12),VLOOKUP(I11,'12 лет'!$M$3:$N$75,2),IF((D11=13),VLOOKUP(I11,'13 лет'!$O$3:$P$75,2),IF((D11=14),VLOOKUP(I11,'14 лет'!$O$3:$P$75,2),IF((D11=15),VLOOKUP(I11,'15 лет'!$M$3:$N$75,2),IF((D11=16),VLOOKUP(I11,'16 лет'!$M$3:$N$75,2),VLOOKUP(I11,'17 лет'!$M$3:$N$75,2)))))))</f>
        <v>35</v>
      </c>
      <c r="K11" s="59">
        <v>20</v>
      </c>
      <c r="L11" s="59">
        <f ca="1">IF((D11&lt;=11),VLOOKUP(K11,'11 лет'!$Q$4:$S$74,3),IF((D11=12),VLOOKUP(K11,'12 лет'!$Q$4:$S$74,3),IF((D11=13),VLOOKUP(K11,'13 лет'!$S$4:$U$74,3),IF((D11=14),VLOOKUP(K11,'14 лет'!$S$4:$U$74,3),IF((D11=15),VLOOKUP(K11,'15 лет'!$Q$4:$S$74,3),IF((D11=16),VLOOKUP(K11,'16 лет'!$Q$4:$S$74,3),VLOOKUP(K11,'17 лет'!$Q$4:$S$74,3)))))))</f>
        <v>34</v>
      </c>
      <c r="M11" s="59">
        <v>160</v>
      </c>
      <c r="N11" s="59">
        <f ca="1">IF((D11&lt;=11),VLOOKUP(M11,'11 лет'!$P$4:$S$74,4),IF((D11=12),VLOOKUP(M11,'12 лет'!$P$4:$S$74,4),IF((D11=13),VLOOKUP(M11,'13 лет'!$R$4:$U$74,4),IF((D11=14),VLOOKUP(M11,'14 лет'!$R$4:$U$74,4),IF((D11=15),VLOOKUP(M11,'15 лет'!$P$4:$S$74,4),IF((D11=16),VLOOKUP(M11,'16 лет'!$P$4:$S$74,4),VLOOKUP(M11,'17 лет'!$P$4:$S$74,4)))))))</f>
        <v>30</v>
      </c>
      <c r="O11" s="59">
        <v>15</v>
      </c>
      <c r="P11" s="59">
        <f ca="1">IF((D11&lt;=11),VLOOKUP(O11,'11 лет'!$O$4:$S$74,5),IF((D11=12),VLOOKUP(O11,'12 лет'!$O$4:$S$74,5),IF((D11=13),VLOOKUP(O11,'13 лет'!$Q$4:$U$74,5),IF((D11=14),VLOOKUP(O11,'14 лет'!$Q$4:$U$74,5),IF((D11=15),VLOOKUP(O11,'15 лет'!$O$4:$S$74,5),IF((D11=16),VLOOKUP(O11,'16 лет'!$O$4:$S$74,5),VLOOKUP(O11,'17 лет'!$O$4:$S$74,5)))))))</f>
        <v>30</v>
      </c>
      <c r="Q11" s="59">
        <v>15</v>
      </c>
      <c r="R11" s="59">
        <f ca="1">IF((D11&lt;=11),VLOOKUP(Q11,'11 лет'!$R$4:$S$74,2),IF((D11=12),VLOOKUP(Q11,'12 лет'!$R$4:$S$74,2),IF((D11=13),VLOOKUP(Q11,'13 лет'!$T$4:$U$74,2),IF((D11=14),VLOOKUP(Q11,'14 лет'!$T$4:$U$74,2),IF((D11=15),VLOOKUP(Q11,'15 лет'!$R$4:$S$74,2),IF((D11=16),VLOOKUP(Q11,'16 лет'!$R$4:$S$74,2),VLOOKUP(Q11,'17 лет'!$R$4:$S$74,2)))))))</f>
        <v>42</v>
      </c>
      <c r="S11" s="59">
        <f t="shared" ref="S11:S20" ca="1" si="1">SUM(F11,H11,J11,L11,N11,P11,R11)</f>
        <v>211</v>
      </c>
      <c r="T11" s="59">
        <f t="shared" ref="T11:T20" ca="1" si="2">RANK(S11,S$11:S$20)</f>
        <v>1</v>
      </c>
    </row>
    <row r="12" spans="1:20" x14ac:dyDescent="0.2">
      <c r="A12" s="66">
        <v>2</v>
      </c>
      <c r="B12" s="96" t="s">
        <v>650</v>
      </c>
      <c r="C12" s="97">
        <v>39125</v>
      </c>
      <c r="D12" s="59">
        <f t="shared" ca="1" si="0"/>
        <v>11</v>
      </c>
      <c r="E12" s="59">
        <v>9.3000000000000007</v>
      </c>
      <c r="F12" s="59">
        <f ca="1">IF((D12&lt;=11),VLOOKUP(E12,'11 лет'!$L$3:$N$75,3),IF((D12=12),VLOOKUP(E12,'12 лет'!$L$3:$N$75,3),IF((D12=13),VLOOKUP(E12,'13 лет'!$M$3:$P$75,4),IF((D12=14),VLOOKUP(E12,'14 лет'!$M$3:$P$75,4),IF((D12=15),VLOOKUP(E12,'15 лет'!$L$3:$N$75,3),IF((D12=16),VLOOKUP(E12,'16 лет'!$L$3:$N$75,3),VLOOKUP(E12,'17 лет'!$L$3:$N$75,3)))))))</f>
        <v>25</v>
      </c>
      <c r="G12" s="59" t="s">
        <v>196</v>
      </c>
      <c r="H12" s="59">
        <f ca="1">IF((D12&lt;11),VLOOKUP(G12,'11 лет'!$K$3:$N$75,4),IF((D12=11),VLOOKUP(G12,'12 лет'!$K$3:$N$75,4),IF((D12=13),VLOOKUP(G12,'13 лет'!$L$3:$P$75,5),IF((D12=14),VLOOKUP(G12,'14 лет'!$L$3:$P$75,5),IF((D12=15),VLOOKUP(G12,'15 лет'!$K$3:$N$75,4),IF((D12=16),VLOOKUP(G12,'16 лет'!$K$3:$N$75,4),VLOOKUP(G12,'17 лет'!$K$3:$N$75,4)))))))</f>
        <v>27</v>
      </c>
      <c r="I12" s="59">
        <v>5.9</v>
      </c>
      <c r="J12" s="59">
        <f ca="1">IF((D12&lt;=11),VLOOKUP(I12,'11 лет'!$M$3:$N$75,2),IF((D12=12),VLOOKUP(I12,'12 лет'!$M$3:$N$75,2),IF((D12=13),VLOOKUP(I12,'13 лет'!$O$3:$P$75,2),IF((D12=14),VLOOKUP(I12,'14 лет'!$O$3:$P$75,2),IF((D12=15),VLOOKUP(I12,'15 лет'!$M$3:$N$75,2),IF((D12=16),VLOOKUP(I12,'16 лет'!$M$3:$N$75,2),VLOOKUP(I12,'17 лет'!$M$3:$N$75,2)))))))</f>
        <v>35</v>
      </c>
      <c r="K12" s="59">
        <v>17</v>
      </c>
      <c r="L12" s="59">
        <f ca="1">IF((D12&lt;=11),VLOOKUP(K12,'11 лет'!$Q$4:$S$74,3),IF((D12=12),VLOOKUP(K12,'12 лет'!$Q$4:$S$74,3),IF((D12=13),VLOOKUP(K12,'13 лет'!$S$4:$U$74,3),IF((D12=14),VLOOKUP(K12,'14 лет'!$S$4:$U$74,3),IF((D12=15),VLOOKUP(K12,'15 лет'!$Q$4:$S$74,3),IF((D12=16),VLOOKUP(K12,'16 лет'!$Q$4:$S$74,3),VLOOKUP(K12,'17 лет'!$Q$4:$S$74,3)))))))</f>
        <v>28</v>
      </c>
      <c r="M12" s="59">
        <v>135</v>
      </c>
      <c r="N12" s="59">
        <f ca="1">IF((D12&lt;=11),VLOOKUP(M12,'11 лет'!$P$4:$S$74,4),IF((D12=12),VLOOKUP(M12,'12 лет'!$P$4:$S$74,4),IF((D12=13),VLOOKUP(M12,'13 лет'!$R$4:$U$74,4),IF((D12=14),VLOOKUP(M12,'14 лет'!$R$4:$U$74,4),IF((D12=15),VLOOKUP(M12,'15 лет'!$P$4:$S$74,4),IF((D12=16),VLOOKUP(M12,'16 лет'!$P$4:$S$74,4),VLOOKUP(M12,'17 лет'!$P$4:$S$74,4)))))))</f>
        <v>17</v>
      </c>
      <c r="O12" s="59">
        <v>14</v>
      </c>
      <c r="P12" s="59">
        <f ca="1">IF((D12&lt;=11),VLOOKUP(O12,'11 лет'!$O$4:$S$74,5),IF((D12=12),VLOOKUP(O12,'12 лет'!$O$4:$S$74,5),IF((D12=13),VLOOKUP(O12,'13 лет'!$Q$4:$U$74,5),IF((D12=14),VLOOKUP(O12,'14 лет'!$Q$4:$U$74,5),IF((D12=15),VLOOKUP(O12,'15 лет'!$O$4:$S$74,5),IF((D12=16),VLOOKUP(O12,'16 лет'!$O$4:$S$74,5),VLOOKUP(O12,'17 лет'!$O$4:$S$74,5)))))))</f>
        <v>28</v>
      </c>
      <c r="Q12" s="59">
        <v>12</v>
      </c>
      <c r="R12" s="59">
        <f ca="1">IF((D12&lt;=11),VLOOKUP(Q12,'11 лет'!$R$4:$S$74,2),IF((D12=12),VLOOKUP(Q12,'12 лет'!$R$4:$S$74,2),IF((D12=13),VLOOKUP(Q12,'13 лет'!$T$4:$U$74,2),IF((D12=14),VLOOKUP(Q12,'14 лет'!$T$4:$U$74,2),IF((D12=15),VLOOKUP(Q12,'15 лет'!$R$4:$S$74,2),IF((D12=16),VLOOKUP(Q12,'16 лет'!$R$4:$S$74,2),VLOOKUP(Q12,'17 лет'!$R$4:$S$74,2)))))))</f>
        <v>33</v>
      </c>
      <c r="S12" s="59">
        <f t="shared" ca="1" si="1"/>
        <v>193</v>
      </c>
      <c r="T12" s="59">
        <f t="shared" ca="1" si="2"/>
        <v>2</v>
      </c>
    </row>
    <row r="13" spans="1:20" x14ac:dyDescent="0.2">
      <c r="A13" s="66">
        <v>3</v>
      </c>
      <c r="B13" s="96" t="s">
        <v>651</v>
      </c>
      <c r="C13" s="97">
        <v>39402</v>
      </c>
      <c r="D13" s="59">
        <f t="shared" ca="1" si="0"/>
        <v>11</v>
      </c>
      <c r="E13" s="59">
        <v>8.9</v>
      </c>
      <c r="F13" s="59">
        <f ca="1">IF((D13&lt;=11),VLOOKUP(E13,'11 лет'!$L$3:$N$75,3),IF((D13=12),VLOOKUP(E13,'12 лет'!$L$3:$N$75,3),IF((D13=13),VLOOKUP(E13,'13 лет'!$M$3:$P$75,4),IF((D13=14),VLOOKUP(E13,'14 лет'!$M$3:$P$75,4),IF((D13=15),VLOOKUP(E13,'15 лет'!$L$3:$N$75,3),IF((D13=16),VLOOKUP(E13,'16 лет'!$L$3:$N$75,3),VLOOKUP(E13,'17 лет'!$L$3:$N$75,3)))))))</f>
        <v>37</v>
      </c>
      <c r="G13" s="59" t="s">
        <v>125</v>
      </c>
      <c r="H13" s="59">
        <f ca="1">IF((D13&lt;11),VLOOKUP(G13,'11 лет'!$K$3:$N$75,4),IF((D13=11),VLOOKUP(G13,'12 лет'!$K$3:$N$75,4),IF((D13=13),VLOOKUP(G13,'13 лет'!$L$3:$P$75,5),IF((D13=14),VLOOKUP(G13,'14 лет'!$L$3:$P$75,5),IF((D13=15),VLOOKUP(G13,'15 лет'!$K$3:$N$75,4),IF((D13=16),VLOOKUP(G13,'16 лет'!$K$3:$N$75,4),VLOOKUP(G13,'17 лет'!$K$3:$N$75,4)))))))</f>
        <v>25</v>
      </c>
      <c r="I13" s="59">
        <v>6.1</v>
      </c>
      <c r="J13" s="59">
        <f ca="1">IF((D13&lt;=11),VLOOKUP(I13,'11 лет'!$M$3:$N$75,2),IF((D13=12),VLOOKUP(I13,'12 лет'!$M$3:$N$75,2),IF((D13=13),VLOOKUP(I13,'13 лет'!$O$3:$P$75,2),IF((D13=14),VLOOKUP(I13,'14 лет'!$O$3:$P$75,2),IF((D13=15),VLOOKUP(I13,'15 лет'!$M$3:$N$75,2),IF((D13=16),VLOOKUP(I13,'16 лет'!$M$3:$N$75,2),VLOOKUP(I13,'17 лет'!$M$3:$N$75,2)))))))</f>
        <v>27</v>
      </c>
      <c r="K13" s="59">
        <v>19</v>
      </c>
      <c r="L13" s="59">
        <f ca="1">IF((D13&lt;=11),VLOOKUP(K13,'11 лет'!$Q$4:$S$74,3),IF((D13=12),VLOOKUP(K13,'12 лет'!$Q$4:$S$74,3),IF((D13=13),VLOOKUP(K13,'13 лет'!$S$4:$U$74,3),IF((D13=14),VLOOKUP(K13,'14 лет'!$S$4:$U$74,3),IF((D13=15),VLOOKUP(K13,'15 лет'!$Q$4:$S$74,3),IF((D13=16),VLOOKUP(K13,'16 лет'!$Q$4:$S$74,3),VLOOKUP(K13,'17 лет'!$Q$4:$S$74,3)))))))</f>
        <v>32</v>
      </c>
      <c r="M13" s="59">
        <v>150</v>
      </c>
      <c r="N13" s="59">
        <f ca="1">IF((D13&lt;=11),VLOOKUP(M13,'11 лет'!$P$4:$S$74,4),IF((D13=12),VLOOKUP(M13,'12 лет'!$P$4:$S$74,4),IF((D13=13),VLOOKUP(M13,'13 лет'!$R$4:$U$74,4),IF((D13=14),VLOOKUP(M13,'14 лет'!$R$4:$U$74,4),IF((D13=15),VLOOKUP(M13,'15 лет'!$P$4:$S$74,4),IF((D13=16),VLOOKUP(M13,'16 лет'!$P$4:$S$74,4),VLOOKUP(M13,'17 лет'!$P$4:$S$74,4)))))))</f>
        <v>25</v>
      </c>
      <c r="O13" s="59">
        <v>8</v>
      </c>
      <c r="P13" s="59">
        <f ca="1">IF((D13&lt;=11),VLOOKUP(O13,'11 лет'!$O$4:$S$74,5),IF((D13=12),VLOOKUP(O13,'12 лет'!$O$4:$S$74,5),IF((D13=13),VLOOKUP(O13,'13 лет'!$Q$4:$U$74,5),IF((D13=14),VLOOKUP(O13,'14 лет'!$Q$4:$U$74,5),IF((D13=15),VLOOKUP(O13,'15 лет'!$O$4:$S$74,5),IF((D13=16),VLOOKUP(O13,'16 лет'!$O$4:$S$74,5),VLOOKUP(O13,'17 лет'!$O$4:$S$74,5)))))))</f>
        <v>16</v>
      </c>
      <c r="Q13" s="59">
        <v>10</v>
      </c>
      <c r="R13" s="59">
        <f ca="1">IF((D13&lt;=11),VLOOKUP(Q13,'11 лет'!$R$4:$S$74,2),IF((D13=12),VLOOKUP(Q13,'12 лет'!$R$4:$S$74,2),IF((D13=13),VLOOKUP(Q13,'13 лет'!$T$4:$U$74,2),IF((D13=14),VLOOKUP(Q13,'14 лет'!$T$4:$U$74,2),IF((D13=15),VLOOKUP(Q13,'15 лет'!$R$4:$S$74,2),IF((D13=16),VLOOKUP(Q13,'16 лет'!$R$4:$S$74,2),VLOOKUP(Q13,'17 лет'!$R$4:$S$74,2)))))))</f>
        <v>27</v>
      </c>
      <c r="S13" s="59">
        <f t="shared" ca="1" si="1"/>
        <v>189</v>
      </c>
      <c r="T13" s="59">
        <f t="shared" ca="1" si="2"/>
        <v>3</v>
      </c>
    </row>
    <row r="14" spans="1:20" x14ac:dyDescent="0.2">
      <c r="A14" s="66">
        <v>4</v>
      </c>
      <c r="B14" s="96" t="s">
        <v>658</v>
      </c>
      <c r="C14" s="97">
        <v>39258</v>
      </c>
      <c r="D14" s="59">
        <f t="shared" ca="1" si="0"/>
        <v>11</v>
      </c>
      <c r="E14" s="59">
        <v>9.1</v>
      </c>
      <c r="F14" s="59">
        <f ca="1">IF((D14&lt;=11),VLOOKUP(E14,'11 лет'!$L$3:$N$75,3),IF((D14=12),VLOOKUP(E14,'12 лет'!$L$3:$N$75,3),IF((D14=13),VLOOKUP(E14,'13 лет'!$M$3:$P$75,4),IF((D14=14),VLOOKUP(E14,'14 лет'!$M$3:$P$75,4),IF((D14=15),VLOOKUP(E14,'15 лет'!$L$3:$N$75,3),IF((D14=16),VLOOKUP(E14,'16 лет'!$L$3:$N$75,3),VLOOKUP(E14,'17 лет'!$L$3:$N$75,3)))))))</f>
        <v>31</v>
      </c>
      <c r="G14" s="59" t="s">
        <v>240</v>
      </c>
      <c r="H14" s="59">
        <f ca="1">IF((D14&lt;11),VLOOKUP(G14,'11 лет'!$K$3:$N$75,4),IF((D14=11),VLOOKUP(G14,'12 лет'!$K$3:$N$75,4),IF((D14=13),VLOOKUP(G14,'13 лет'!$L$3:$P$75,5),IF((D14=14),VLOOKUP(G14,'14 лет'!$L$3:$P$75,5),IF((D14=15),VLOOKUP(G14,'15 лет'!$K$3:$N$75,4),IF((D14=16),VLOOKUP(G14,'16 лет'!$K$3:$N$75,4),VLOOKUP(G14,'17 лет'!$K$3:$N$75,4)))))))</f>
        <v>25</v>
      </c>
      <c r="I14" s="59">
        <v>6</v>
      </c>
      <c r="J14" s="59">
        <f ca="1">IF((D14&lt;=11),VLOOKUP(I14,'11 лет'!$M$3:$N$75,2),IF((D14=12),VLOOKUP(I14,'12 лет'!$M$3:$N$75,2),IF((D14=13),VLOOKUP(I14,'13 лет'!$O$3:$P$75,2),IF((D14=14),VLOOKUP(I14,'14 лет'!$O$3:$P$75,2),IF((D14=15),VLOOKUP(I14,'15 лет'!$M$3:$N$75,2),IF((D14=16),VLOOKUP(I14,'16 лет'!$M$3:$N$75,2),VLOOKUP(I14,'17 лет'!$M$3:$N$75,2)))))))</f>
        <v>31</v>
      </c>
      <c r="K14" s="59">
        <v>18</v>
      </c>
      <c r="L14" s="59">
        <f ca="1">IF((D14&lt;=11),VLOOKUP(K14,'11 лет'!$Q$4:$S$74,3),IF((D14=12),VLOOKUP(K14,'12 лет'!$Q$4:$S$74,3),IF((D14=13),VLOOKUP(K14,'13 лет'!$S$4:$U$74,3),IF((D14=14),VLOOKUP(K14,'14 лет'!$S$4:$U$74,3),IF((D14=15),VLOOKUP(K14,'15 лет'!$Q$4:$S$74,3),IF((D14=16),VLOOKUP(K14,'16 лет'!$Q$4:$S$74,3),VLOOKUP(K14,'17 лет'!$Q$4:$S$74,3)))))))</f>
        <v>30</v>
      </c>
      <c r="M14" s="59">
        <v>150</v>
      </c>
      <c r="N14" s="59">
        <f ca="1">IF((D14&lt;=11),VLOOKUP(M14,'11 лет'!$P$4:$S$74,4),IF((D14=12),VLOOKUP(M14,'12 лет'!$P$4:$S$74,4),IF((D14=13),VLOOKUP(M14,'13 лет'!$R$4:$U$74,4),IF((D14=14),VLOOKUP(M14,'14 лет'!$R$4:$U$74,4),IF((D14=15),VLOOKUP(M14,'15 лет'!$P$4:$S$74,4),IF((D14=16),VLOOKUP(M14,'16 лет'!$P$4:$S$74,4),VLOOKUP(M14,'17 лет'!$P$4:$S$74,4)))))))</f>
        <v>25</v>
      </c>
      <c r="O14" s="59">
        <v>11</v>
      </c>
      <c r="P14" s="59">
        <f ca="1">IF((D14&lt;=11),VLOOKUP(O14,'11 лет'!$O$4:$S$74,5),IF((D14=12),VLOOKUP(O14,'12 лет'!$O$4:$S$74,5),IF((D14=13),VLOOKUP(O14,'13 лет'!$Q$4:$U$74,5),IF((D14=14),VLOOKUP(O14,'14 лет'!$Q$4:$U$74,5),IF((D14=15),VLOOKUP(O14,'15 лет'!$O$4:$S$74,5),IF((D14=16),VLOOKUP(O14,'16 лет'!$O$4:$S$74,5),VLOOKUP(O14,'17 лет'!$O$4:$S$74,5)))))))</f>
        <v>22</v>
      </c>
      <c r="Q14" s="59">
        <v>9</v>
      </c>
      <c r="R14" s="59">
        <f ca="1">IF((D14&lt;=11),VLOOKUP(Q14,'11 лет'!$R$4:$S$74,2),IF((D14=12),VLOOKUP(Q14,'12 лет'!$R$4:$S$74,2),IF((D14=13),VLOOKUP(Q14,'13 лет'!$T$4:$U$74,2),IF((D14=14),VLOOKUP(Q14,'14 лет'!$T$4:$U$74,2),IF((D14=15),VLOOKUP(Q14,'15 лет'!$R$4:$S$74,2),IF((D14=16),VLOOKUP(Q14,'16 лет'!$R$4:$S$74,2),VLOOKUP(Q14,'17 лет'!$R$4:$S$74,2)))))))</f>
        <v>24</v>
      </c>
      <c r="S14" s="59">
        <f t="shared" ca="1" si="1"/>
        <v>188</v>
      </c>
      <c r="T14" s="59">
        <f t="shared" ca="1" si="2"/>
        <v>4</v>
      </c>
    </row>
    <row r="15" spans="1:20" ht="15" customHeight="1" x14ac:dyDescent="0.2">
      <c r="A15" s="66">
        <v>5</v>
      </c>
      <c r="B15" s="96" t="s">
        <v>652</v>
      </c>
      <c r="C15" s="97">
        <v>39339</v>
      </c>
      <c r="D15" s="59">
        <f t="shared" ca="1" si="0"/>
        <v>11</v>
      </c>
      <c r="E15" s="59">
        <v>9.1</v>
      </c>
      <c r="F15" s="59">
        <f ca="1">IF((D15&lt;=11),VLOOKUP(E15,'11 лет'!$L$3:$N$75,3),IF((D15=12),VLOOKUP(E15,'12 лет'!$L$3:$N$75,3),IF((D15=13),VLOOKUP(E15,'13 лет'!$M$3:$P$75,4),IF((D15=14),VLOOKUP(E15,'14 лет'!$M$3:$P$75,4),IF((D15=15),VLOOKUP(E15,'15 лет'!$L$3:$N$75,3),IF((D15=16),VLOOKUP(E15,'16 лет'!$L$3:$N$75,3),VLOOKUP(E15,'17 лет'!$L$3:$N$75,3)))))))</f>
        <v>31</v>
      </c>
      <c r="G15" s="59" t="s">
        <v>207</v>
      </c>
      <c r="H15" s="59">
        <f ca="1">IF((D15&lt;11),VLOOKUP(G15,'11 лет'!$K$3:$N$75,4),IF((D15=11),VLOOKUP(G15,'12 лет'!$K$3:$N$75,4),IF((D15=13),VLOOKUP(G15,'13 лет'!$L$3:$P$75,5),IF((D15=14),VLOOKUP(G15,'14 лет'!$L$3:$P$75,5),IF((D15=15),VLOOKUP(G15,'15 лет'!$K$3:$N$75,4),IF((D15=16),VLOOKUP(G15,'16 лет'!$K$3:$N$75,4),VLOOKUP(G15,'17 лет'!$K$3:$N$75,4)))))))</f>
        <v>26</v>
      </c>
      <c r="I15" s="59">
        <v>6.2</v>
      </c>
      <c r="J15" s="59">
        <f ca="1">IF((D15&lt;=11),VLOOKUP(I15,'11 лет'!$M$3:$N$75,2),IF((D15=12),VLOOKUP(I15,'12 лет'!$M$3:$N$75,2),IF((D15=13),VLOOKUP(I15,'13 лет'!$O$3:$P$75,2),IF((D15=14),VLOOKUP(I15,'14 лет'!$O$3:$P$75,2),IF((D15=15),VLOOKUP(I15,'15 лет'!$M$3:$N$75,2),IF((D15=16),VLOOKUP(I15,'16 лет'!$M$3:$N$75,2),VLOOKUP(I15,'17 лет'!$M$3:$N$75,2)))))))</f>
        <v>23</v>
      </c>
      <c r="K15" s="59">
        <v>16</v>
      </c>
      <c r="L15" s="59">
        <f ca="1">IF((D15&lt;=11),VLOOKUP(K15,'11 лет'!$Q$4:$S$74,3),IF((D15=12),VLOOKUP(K15,'12 лет'!$Q$4:$S$74,3),IF((D15=13),VLOOKUP(K15,'13 лет'!$S$4:$U$74,3),IF((D15=14),VLOOKUP(K15,'14 лет'!$S$4:$U$74,3),IF((D15=15),VLOOKUP(K15,'15 лет'!$Q$4:$S$74,3),IF((D15=16),VLOOKUP(K15,'16 лет'!$Q$4:$S$74,3),VLOOKUP(K15,'17 лет'!$Q$4:$S$74,3)))))))</f>
        <v>26</v>
      </c>
      <c r="M15" s="59">
        <v>145</v>
      </c>
      <c r="N15" s="59">
        <f ca="1">IF((D15&lt;=11),VLOOKUP(M15,'11 лет'!$P$4:$S$74,4),IF((D15=12),VLOOKUP(M15,'12 лет'!$P$4:$S$74,4),IF((D15=13),VLOOKUP(M15,'13 лет'!$R$4:$U$74,4),IF((D15=14),VLOOKUP(M15,'14 лет'!$R$4:$U$74,4),IF((D15=15),VLOOKUP(M15,'15 лет'!$P$4:$S$74,4),IF((D15=16),VLOOKUP(M15,'16 лет'!$P$4:$S$74,4),VLOOKUP(M15,'17 лет'!$P$4:$S$74,4)))))))</f>
        <v>22</v>
      </c>
      <c r="O15" s="59">
        <v>13</v>
      </c>
      <c r="P15" s="59">
        <f ca="1">IF((D15&lt;=11),VLOOKUP(O15,'11 лет'!$O$4:$S$74,5),IF((D15=12),VLOOKUP(O15,'12 лет'!$O$4:$S$74,5),IF((D15=13),VLOOKUP(O15,'13 лет'!$Q$4:$U$74,5),IF((D15=14),VLOOKUP(O15,'14 лет'!$Q$4:$U$74,5),IF((D15=15),VLOOKUP(O15,'15 лет'!$O$4:$S$74,5),IF((D15=16),VLOOKUP(O15,'16 лет'!$O$4:$S$74,5),VLOOKUP(O15,'17 лет'!$O$4:$S$74,5)))))))</f>
        <v>26</v>
      </c>
      <c r="Q15" s="59">
        <v>11</v>
      </c>
      <c r="R15" s="59">
        <f ca="1">IF((D15&lt;=11),VLOOKUP(Q15,'11 лет'!$R$4:$S$74,2),IF((D15=12),VLOOKUP(Q15,'12 лет'!$R$4:$S$74,2),IF((D15=13),VLOOKUP(Q15,'13 лет'!$T$4:$U$74,2),IF((D15=14),VLOOKUP(Q15,'14 лет'!$T$4:$U$74,2),IF((D15=15),VLOOKUP(Q15,'15 лет'!$R$4:$S$74,2),IF((D15=16),VLOOKUP(Q15,'16 лет'!$R$4:$S$74,2),VLOOKUP(Q15,'17 лет'!$R$4:$S$74,2)))))))</f>
        <v>30</v>
      </c>
      <c r="S15" s="59">
        <f t="shared" ca="1" si="1"/>
        <v>184</v>
      </c>
      <c r="T15" s="59">
        <f t="shared" ca="1" si="2"/>
        <v>5</v>
      </c>
    </row>
    <row r="16" spans="1:20" x14ac:dyDescent="0.2">
      <c r="A16" s="66">
        <v>6</v>
      </c>
      <c r="B16" s="96" t="s">
        <v>653</v>
      </c>
      <c r="C16" s="97">
        <v>39086</v>
      </c>
      <c r="D16" s="59">
        <f t="shared" ca="1" si="0"/>
        <v>11</v>
      </c>
      <c r="E16" s="59">
        <v>9</v>
      </c>
      <c r="F16" s="59">
        <f ca="1">IF((D16&lt;=11),VLOOKUP(E16,'11 лет'!$L$3:$N$75,3),IF((D16=12),VLOOKUP(E16,'12 лет'!$L$3:$N$75,3),IF((D16=13),VLOOKUP(E16,'13 лет'!$M$3:$P$75,4),IF((D16=14),VLOOKUP(E16,'14 лет'!$M$3:$P$75,4),IF((D16=15),VLOOKUP(E16,'15 лет'!$L$3:$N$75,3),IF((D16=16),VLOOKUP(E16,'16 лет'!$L$3:$N$75,3),VLOOKUP(E16,'17 лет'!$L$3:$N$75,3)))))))</f>
        <v>34</v>
      </c>
      <c r="G16" s="59" t="s">
        <v>196</v>
      </c>
      <c r="H16" s="59">
        <f ca="1">IF((D16&lt;11),VLOOKUP(G16,'11 лет'!$K$3:$N$75,4),IF((D16=11),VLOOKUP(G16,'12 лет'!$K$3:$N$75,4),IF((D16=13),VLOOKUP(G16,'13 лет'!$L$3:$P$75,5),IF((D16=14),VLOOKUP(G16,'14 лет'!$L$3:$P$75,5),IF((D16=15),VLOOKUP(G16,'15 лет'!$K$3:$N$75,4),IF((D16=16),VLOOKUP(G16,'16 лет'!$K$3:$N$75,4),VLOOKUP(G16,'17 лет'!$K$3:$N$75,4)))))))</f>
        <v>27</v>
      </c>
      <c r="I16" s="59">
        <v>6</v>
      </c>
      <c r="J16" s="59">
        <f ca="1">IF((D16&lt;=11),VLOOKUP(I16,'11 лет'!$M$3:$N$75,2),IF((D16=12),VLOOKUP(I16,'12 лет'!$M$3:$N$75,2),IF((D16=13),VLOOKUP(I16,'13 лет'!$O$3:$P$75,2),IF((D16=14),VLOOKUP(I16,'14 лет'!$O$3:$P$75,2),IF((D16=15),VLOOKUP(I16,'15 лет'!$M$3:$N$75,2),IF((D16=16),VLOOKUP(I16,'16 лет'!$M$3:$N$75,2),VLOOKUP(I16,'17 лет'!$M$3:$N$75,2)))))))</f>
        <v>31</v>
      </c>
      <c r="K16" s="59">
        <v>16</v>
      </c>
      <c r="L16" s="59">
        <f ca="1">IF((D16&lt;=11),VLOOKUP(K16,'11 лет'!$Q$4:$S$74,3),IF((D16=12),VLOOKUP(K16,'12 лет'!$Q$4:$S$74,3),IF((D16=13),VLOOKUP(K16,'13 лет'!$S$4:$U$74,3),IF((D16=14),VLOOKUP(K16,'14 лет'!$S$4:$U$74,3),IF((D16=15),VLOOKUP(K16,'15 лет'!$Q$4:$S$74,3),IF((D16=16),VLOOKUP(K16,'16 лет'!$Q$4:$S$74,3),VLOOKUP(K16,'17 лет'!$Q$4:$S$74,3)))))))</f>
        <v>26</v>
      </c>
      <c r="M16" s="59">
        <v>130</v>
      </c>
      <c r="N16" s="59">
        <f ca="1">IF((D16&lt;=11),VLOOKUP(M16,'11 лет'!$P$4:$S$74,4),IF((D16=12),VLOOKUP(M16,'12 лет'!$P$4:$S$74,4),IF((D16=13),VLOOKUP(M16,'13 лет'!$R$4:$U$74,4),IF((D16=14),VLOOKUP(M16,'14 лет'!$R$4:$U$74,4),IF((D16=15),VLOOKUP(M16,'15 лет'!$P$4:$S$74,4),IF((D16=16),VLOOKUP(M16,'16 лет'!$P$4:$S$74,4),VLOOKUP(M16,'17 лет'!$P$4:$S$74,4)))))))</f>
        <v>15</v>
      </c>
      <c r="O16" s="59">
        <v>8</v>
      </c>
      <c r="P16" s="59">
        <f ca="1">IF((D16&lt;=11),VLOOKUP(O16,'11 лет'!$O$4:$S$74,5),IF((D16=12),VLOOKUP(O16,'12 лет'!$O$4:$S$74,5),IF((D16=13),VLOOKUP(O16,'13 лет'!$Q$4:$U$74,5),IF((D16=14),VLOOKUP(O16,'14 лет'!$Q$4:$U$74,5),IF((D16=15),VLOOKUP(O16,'15 лет'!$O$4:$S$74,5),IF((D16=16),VLOOKUP(O16,'16 лет'!$O$4:$S$74,5),VLOOKUP(O16,'17 лет'!$O$4:$S$74,5)))))))</f>
        <v>16</v>
      </c>
      <c r="Q16" s="59">
        <v>12</v>
      </c>
      <c r="R16" s="59">
        <f ca="1">IF((D16&lt;=11),VLOOKUP(Q16,'11 лет'!$R$4:$S$74,2),IF((D16=12),VLOOKUP(Q16,'12 лет'!$R$4:$S$74,2),IF((D16=13),VLOOKUP(Q16,'13 лет'!$T$4:$U$74,2),IF((D16=14),VLOOKUP(Q16,'14 лет'!$T$4:$U$74,2),IF((D16=15),VLOOKUP(Q16,'15 лет'!$R$4:$S$74,2),IF((D16=16),VLOOKUP(Q16,'16 лет'!$R$4:$S$74,2),VLOOKUP(Q16,'17 лет'!$R$4:$S$74,2)))))))</f>
        <v>33</v>
      </c>
      <c r="S16" s="59">
        <f t="shared" ca="1" si="1"/>
        <v>182</v>
      </c>
      <c r="T16" s="59">
        <f t="shared" ca="1" si="2"/>
        <v>6</v>
      </c>
    </row>
    <row r="17" spans="1:20" x14ac:dyDescent="0.2">
      <c r="A17" s="66">
        <v>7</v>
      </c>
      <c r="B17" s="96" t="s">
        <v>654</v>
      </c>
      <c r="C17" s="97">
        <v>39099</v>
      </c>
      <c r="D17" s="59">
        <f t="shared" ca="1" si="0"/>
        <v>11</v>
      </c>
      <c r="E17" s="59">
        <v>9.1999999999999993</v>
      </c>
      <c r="F17" s="59">
        <f ca="1">IF((D17&lt;=11),VLOOKUP(E17,'11 лет'!$L$3:$N$75,3),IF((D17=12),VLOOKUP(E17,'12 лет'!$L$3:$N$75,3),IF((D17=13),VLOOKUP(E17,'13 лет'!$M$3:$P$75,4),IF((D17=14),VLOOKUP(E17,'14 лет'!$M$3:$P$75,4),IF((D17=15),VLOOKUP(E17,'15 лет'!$L$3:$N$75,3),IF((D17=16),VLOOKUP(E17,'16 лет'!$L$3:$N$75,3),VLOOKUP(E17,'17 лет'!$L$3:$N$75,3)))))))</f>
        <v>28</v>
      </c>
      <c r="G17" s="59" t="s">
        <v>87</v>
      </c>
      <c r="H17" s="59">
        <f ca="1">IF((D17&lt;11),VLOOKUP(G17,'11 лет'!$K$3:$N$75,4),IF((D17=11),VLOOKUP(G17,'12 лет'!$K$3:$N$75,4),IF((D17=13),VLOOKUP(G17,'13 лет'!$L$3:$P$75,5),IF((D17=14),VLOOKUP(G17,'14 лет'!$L$3:$P$75,5),IF((D17=15),VLOOKUP(G17,'15 лет'!$K$3:$N$75,4),IF((D17=16),VLOOKUP(G17,'16 лет'!$K$3:$N$75,4),VLOOKUP(G17,'17 лет'!$K$3:$N$75,4)))))))</f>
        <v>26</v>
      </c>
      <c r="I17" s="59">
        <v>6.4</v>
      </c>
      <c r="J17" s="59">
        <f ca="1">IF((D17&lt;=11),VLOOKUP(I17,'11 лет'!$M$3:$N$75,2),IF((D17=12),VLOOKUP(I17,'12 лет'!$M$3:$N$75,2),IF((D17=13),VLOOKUP(I17,'13 лет'!$O$3:$P$75,2),IF((D17=14),VLOOKUP(I17,'14 лет'!$O$3:$P$75,2),IF((D17=15),VLOOKUP(I17,'15 лет'!$M$3:$N$75,2),IF((D17=16),VLOOKUP(I17,'16 лет'!$M$3:$N$75,2),VLOOKUP(I17,'17 лет'!$M$3:$N$75,2)))))))</f>
        <v>17</v>
      </c>
      <c r="K17" s="59">
        <v>18</v>
      </c>
      <c r="L17" s="59">
        <f ca="1">IF((D17&lt;=11),VLOOKUP(K17,'11 лет'!$Q$4:$S$74,3),IF((D17=12),VLOOKUP(K17,'12 лет'!$Q$4:$S$74,3),IF((D17=13),VLOOKUP(K17,'13 лет'!$S$4:$U$74,3),IF((D17=14),VLOOKUP(K17,'14 лет'!$S$4:$U$74,3),IF((D17=15),VLOOKUP(K17,'15 лет'!$Q$4:$S$74,3),IF((D17=16),VLOOKUP(K17,'16 лет'!$Q$4:$S$74,3),VLOOKUP(K17,'17 лет'!$Q$4:$S$74,3)))))))</f>
        <v>30</v>
      </c>
      <c r="M17" s="59">
        <v>145</v>
      </c>
      <c r="N17" s="59">
        <f ca="1">IF((D17&lt;=11),VLOOKUP(M17,'11 лет'!$P$4:$S$74,4),IF((D17=12),VLOOKUP(M17,'12 лет'!$P$4:$S$74,4),IF((D17=13),VLOOKUP(M17,'13 лет'!$R$4:$U$74,4),IF((D17=14),VLOOKUP(M17,'14 лет'!$R$4:$U$74,4),IF((D17=15),VLOOKUP(M17,'15 лет'!$P$4:$S$74,4),IF((D17=16),VLOOKUP(M17,'16 лет'!$P$4:$S$74,4),VLOOKUP(M17,'17 лет'!$P$4:$S$74,4)))))))</f>
        <v>22</v>
      </c>
      <c r="O17" s="59">
        <v>9</v>
      </c>
      <c r="P17" s="59">
        <f ca="1">IF((D17&lt;=11),VLOOKUP(O17,'11 лет'!$O$4:$S$74,5),IF((D17=12),VLOOKUP(O17,'12 лет'!$O$4:$S$74,5),IF((D17=13),VLOOKUP(O17,'13 лет'!$Q$4:$U$74,5),IF((D17=14),VLOOKUP(O17,'14 лет'!$Q$4:$U$74,5),IF((D17=15),VLOOKUP(O17,'15 лет'!$O$4:$S$74,5),IF((D17=16),VLOOKUP(O17,'16 лет'!$O$4:$S$74,5),VLOOKUP(O17,'17 лет'!$O$4:$S$74,5)))))))</f>
        <v>18</v>
      </c>
      <c r="Q17" s="59">
        <v>13</v>
      </c>
      <c r="R17" s="59">
        <f ca="1">IF((D17&lt;=11),VLOOKUP(Q17,'11 лет'!$R$4:$S$74,2),IF((D17=12),VLOOKUP(Q17,'12 лет'!$R$4:$S$74,2),IF((D17=13),VLOOKUP(Q17,'13 лет'!$T$4:$U$74,2),IF((D17=14),VLOOKUP(Q17,'14 лет'!$T$4:$U$74,2),IF((D17=15),VLOOKUP(Q17,'15 лет'!$R$4:$S$74,2),IF((D17=16),VLOOKUP(Q17,'16 лет'!$R$4:$S$74,2),VLOOKUP(Q17,'17 лет'!$R$4:$S$74,2)))))))</f>
        <v>36</v>
      </c>
      <c r="S17" s="59">
        <f t="shared" ca="1" si="1"/>
        <v>177</v>
      </c>
      <c r="T17" s="59">
        <f t="shared" ca="1" si="2"/>
        <v>7</v>
      </c>
    </row>
    <row r="18" spans="1:20" ht="15" customHeight="1" x14ac:dyDescent="0.2">
      <c r="A18" s="66">
        <v>8</v>
      </c>
      <c r="B18" s="96" t="s">
        <v>655</v>
      </c>
      <c r="C18" s="97">
        <v>39072</v>
      </c>
      <c r="D18" s="59">
        <f t="shared" ca="1" si="0"/>
        <v>12</v>
      </c>
      <c r="E18" s="59">
        <v>9.1999999999999993</v>
      </c>
      <c r="F18" s="59">
        <f ca="1">IF((D18&lt;=11),VLOOKUP(E18,'11 лет'!$L$3:$N$75,3),IF((D18=12),VLOOKUP(E18,'12 лет'!$L$3:$N$75,3),IF((D18=13),VLOOKUP(E18,'13 лет'!$M$3:$P$75,4),IF((D18=14),VLOOKUP(E18,'14 лет'!$M$3:$P$75,4),IF((D18=15),VLOOKUP(E18,'15 лет'!$L$3:$N$75,3),IF((D18=16),VLOOKUP(E18,'16 лет'!$L$3:$N$75,3),VLOOKUP(E18,'17 лет'!$L$3:$N$75,3)))))))</f>
        <v>20</v>
      </c>
      <c r="G18" s="59" t="s">
        <v>241</v>
      </c>
      <c r="H18" s="59">
        <f ca="1">IF((D18&lt;11),VLOOKUP(G18,'11 лет'!$K$3:$N$75,4),IF((D18=11),VLOOKUP(G18,'12 лет'!$K$3:$N$75,4),IF((D18=13),VLOOKUP(G18,'13 лет'!$L$3:$P$75,5),IF((D18=14),VLOOKUP(G18,'14 лет'!$L$3:$P$75,5),IF((D18=15),VLOOKUP(G18,'15 лет'!$K$3:$N$75,4),IF((D18=16),VLOOKUP(G18,'16 лет'!$K$3:$N$75,4),VLOOKUP(G18,'17 лет'!$K$3:$N$75,4)))))))</f>
        <v>16</v>
      </c>
      <c r="I18" s="59">
        <v>6.1</v>
      </c>
      <c r="J18" s="59">
        <f ca="1">IF((D18&lt;=11),VLOOKUP(I18,'11 лет'!$M$3:$N$75,2),IF((D18=12),VLOOKUP(I18,'12 лет'!$M$3:$N$75,2),IF((D18=13),VLOOKUP(I18,'13 лет'!$O$3:$P$75,2),IF((D18=14),VLOOKUP(I18,'14 лет'!$O$3:$P$75,2),IF((D18=15),VLOOKUP(I18,'15 лет'!$M$3:$N$75,2),IF((D18=16),VLOOKUP(I18,'16 лет'!$M$3:$N$75,2),VLOOKUP(I18,'17 лет'!$M$3:$N$75,2)))))))</f>
        <v>19</v>
      </c>
      <c r="K18" s="59">
        <v>15</v>
      </c>
      <c r="L18" s="59">
        <f ca="1">IF((D18&lt;=11),VLOOKUP(K18,'11 лет'!$Q$4:$S$74,3),IF((D18=12),VLOOKUP(K18,'12 лет'!$Q$4:$S$74,3),IF((D18=13),VLOOKUP(K18,'13 лет'!$S$4:$U$74,3),IF((D18=14),VLOOKUP(K18,'14 лет'!$S$4:$U$74,3),IF((D18=15),VLOOKUP(K18,'15 лет'!$Q$4:$S$74,3),IF((D18=16),VLOOKUP(K18,'16 лет'!$Q$4:$S$74,3),VLOOKUP(K18,'17 лет'!$Q$4:$S$74,3)))))))</f>
        <v>19</v>
      </c>
      <c r="M18" s="59">
        <v>155</v>
      </c>
      <c r="N18" s="59">
        <f ca="1">IF((D18&lt;=11),VLOOKUP(M18,'11 лет'!$P$4:$S$74,4),IF((D18=12),VLOOKUP(M18,'12 лет'!$P$4:$S$74,4),IF((D18=13),VLOOKUP(M18,'13 лет'!$R$4:$U$74,4),IF((D18=14),VLOOKUP(M18,'14 лет'!$R$4:$U$74,4),IF((D18=15),VLOOKUP(M18,'15 лет'!$P$4:$S$74,4),IF((D18=16),VLOOKUP(M18,'16 лет'!$P$4:$S$74,4),VLOOKUP(M18,'17 лет'!$P$4:$S$74,4)))))))</f>
        <v>22</v>
      </c>
      <c r="O18" s="59">
        <v>10</v>
      </c>
      <c r="P18" s="59">
        <f ca="1">IF((D18&lt;=11),VLOOKUP(O18,'11 лет'!$O$4:$S$74,5),IF((D18=12),VLOOKUP(O18,'12 лет'!$O$4:$S$74,5),IF((D18=13),VLOOKUP(O18,'13 лет'!$Q$4:$U$74,5),IF((D18=14),VLOOKUP(O18,'14 лет'!$Q$4:$U$74,5),IF((D18=15),VLOOKUP(O18,'15 лет'!$O$4:$S$74,5),IF((D18=16),VLOOKUP(O18,'16 лет'!$O$4:$S$74,5),VLOOKUP(O18,'17 лет'!$O$4:$S$74,5)))))))</f>
        <v>14</v>
      </c>
      <c r="Q18" s="59">
        <v>10</v>
      </c>
      <c r="R18" s="59">
        <f ca="1">IF((D18&lt;=11),VLOOKUP(Q18,'11 лет'!$R$4:$S$74,2),IF((D18=12),VLOOKUP(Q18,'12 лет'!$R$4:$S$74,2),IF((D18=13),VLOOKUP(Q18,'13 лет'!$T$4:$U$74,2),IF((D18=14),VLOOKUP(Q18,'14 лет'!$T$4:$U$74,2),IF((D18=15),VLOOKUP(Q18,'15 лет'!$R$4:$S$74,2),IF((D18=16),VLOOKUP(Q18,'16 лет'!$R$4:$S$74,2),VLOOKUP(Q18,'17 лет'!$R$4:$S$74,2)))))))</f>
        <v>23</v>
      </c>
      <c r="S18" s="59">
        <f t="shared" ca="1" si="1"/>
        <v>133</v>
      </c>
      <c r="T18" s="59">
        <f t="shared" ca="1" si="2"/>
        <v>9</v>
      </c>
    </row>
    <row r="19" spans="1:20" x14ac:dyDescent="0.2">
      <c r="A19" s="66">
        <v>9</v>
      </c>
      <c r="B19" s="96" t="s">
        <v>656</v>
      </c>
      <c r="C19" s="97">
        <v>39426</v>
      </c>
      <c r="D19" s="59">
        <f t="shared" ca="1" si="0"/>
        <v>11</v>
      </c>
      <c r="E19" s="59">
        <v>9.1</v>
      </c>
      <c r="F19" s="59">
        <f ca="1">IF((D19&lt;=11),VLOOKUP(E19,'11 лет'!$L$3:$N$75,3),IF((D19=12),VLOOKUP(E19,'12 лет'!$L$3:$N$75,3),IF((D19=13),VLOOKUP(E19,'13 лет'!$M$3:$P$75,4),IF((D19=14),VLOOKUP(E19,'14 лет'!$M$3:$P$75,4),IF((D19=15),VLOOKUP(E19,'15 лет'!$L$3:$N$75,3),IF((D19=16),VLOOKUP(E19,'16 лет'!$L$3:$N$75,3),VLOOKUP(E19,'17 лет'!$L$3:$N$75,3)))))))</f>
        <v>31</v>
      </c>
      <c r="G19" s="59" t="s">
        <v>127</v>
      </c>
      <c r="H19" s="59">
        <f ca="1">IF((D19&lt;11),VLOOKUP(G19,'11 лет'!$K$3:$N$75,4),IF((D19=11),VLOOKUP(G19,'12 лет'!$K$3:$N$75,4),IF((D19=13),VLOOKUP(G19,'13 лет'!$L$3:$P$75,5),IF((D19=14),VLOOKUP(G19,'14 лет'!$L$3:$P$75,5),IF((D19=15),VLOOKUP(G19,'15 лет'!$K$3:$N$75,4),IF((D19=16),VLOOKUP(G19,'16 лет'!$K$3:$N$75,4),VLOOKUP(G19,'17 лет'!$K$3:$N$75,4)))))))</f>
        <v>23</v>
      </c>
      <c r="I19" s="59">
        <v>5.9</v>
      </c>
      <c r="J19" s="59">
        <f ca="1">IF((D19&lt;=11),VLOOKUP(I19,'11 лет'!$M$3:$N$75,2),IF((D19=12),VLOOKUP(I19,'12 лет'!$M$3:$N$75,2),IF((D19=13),VLOOKUP(I19,'13 лет'!$O$3:$P$75,2),IF((D19=14),VLOOKUP(I19,'14 лет'!$O$3:$P$75,2),IF((D19=15),VLOOKUP(I19,'15 лет'!$M$3:$N$75,2),IF((D19=16),VLOOKUP(I19,'16 лет'!$M$3:$N$75,2),VLOOKUP(I19,'17 лет'!$M$3:$N$75,2)))))))</f>
        <v>35</v>
      </c>
      <c r="K19" s="59">
        <v>17</v>
      </c>
      <c r="L19" s="59">
        <f ca="1">IF((D19&lt;=11),VLOOKUP(K19,'11 лет'!$Q$4:$S$74,3),IF((D19=12),VLOOKUP(K19,'12 лет'!$Q$4:$S$74,3),IF((D19=13),VLOOKUP(K19,'13 лет'!$S$4:$U$74,3),IF((D19=14),VLOOKUP(K19,'14 лет'!$S$4:$U$74,3),IF((D19=15),VLOOKUP(K19,'15 лет'!$Q$4:$S$74,3),IF((D19=16),VLOOKUP(K19,'16 лет'!$Q$4:$S$74,3),VLOOKUP(K19,'17 лет'!$Q$4:$S$74,3)))))))</f>
        <v>28</v>
      </c>
      <c r="M19" s="59">
        <v>145</v>
      </c>
      <c r="N19" s="59">
        <f ca="1">IF((D19&lt;=11),VLOOKUP(M19,'11 лет'!$P$4:$S$74,4),IF((D19=12),VLOOKUP(M19,'12 лет'!$P$4:$S$74,4),IF((D19=13),VLOOKUP(M19,'13 лет'!$R$4:$U$74,4),IF((D19=14),VLOOKUP(M19,'14 лет'!$R$4:$U$74,4),IF((D19=15),VLOOKUP(M19,'15 лет'!$P$4:$S$74,4),IF((D19=16),VLOOKUP(M19,'16 лет'!$P$4:$S$74,4),VLOOKUP(M19,'17 лет'!$P$4:$S$74,4)))))))</f>
        <v>22</v>
      </c>
      <c r="O19" s="59">
        <v>8</v>
      </c>
      <c r="P19" s="59">
        <f ca="1">IF((D19&lt;=11),VLOOKUP(O19,'11 лет'!$O$4:$S$74,5),IF((D19=12),VLOOKUP(O19,'12 лет'!$O$4:$S$74,5),IF((D19=13),VLOOKUP(O19,'13 лет'!$Q$4:$U$74,5),IF((D19=14),VLOOKUP(O19,'14 лет'!$Q$4:$U$74,5),IF((D19=15),VLOOKUP(O19,'15 лет'!$O$4:$S$74,5),IF((D19=16),VLOOKUP(O19,'16 лет'!$O$4:$S$74,5),VLOOKUP(O19,'17 лет'!$O$4:$S$74,5)))))))</f>
        <v>16</v>
      </c>
      <c r="Q19" s="59">
        <v>8</v>
      </c>
      <c r="R19" s="59">
        <f ca="1">IF((D19&lt;=11),VLOOKUP(Q19,'11 лет'!$R$4:$S$74,2),IF((D19=12),VLOOKUP(Q19,'12 лет'!$R$4:$S$74,2),IF((D19=13),VLOOKUP(Q19,'13 лет'!$T$4:$U$74,2),IF((D19=14),VLOOKUP(Q19,'14 лет'!$T$4:$U$74,2),IF((D19=15),VLOOKUP(Q19,'15 лет'!$R$4:$S$74,2),IF((D19=16),VLOOKUP(Q19,'16 лет'!$R$4:$S$74,2),VLOOKUP(Q19,'17 лет'!$R$4:$S$74,2)))))))</f>
        <v>21</v>
      </c>
      <c r="S19" s="59">
        <f t="shared" ca="1" si="1"/>
        <v>176</v>
      </c>
      <c r="T19" s="59">
        <f t="shared" ca="1" si="2"/>
        <v>8</v>
      </c>
    </row>
    <row r="20" spans="1:20" x14ac:dyDescent="0.2">
      <c r="A20" s="66">
        <v>10</v>
      </c>
      <c r="B20" s="96" t="s">
        <v>657</v>
      </c>
      <c r="C20" s="97">
        <v>39059</v>
      </c>
      <c r="D20" s="59">
        <f t="shared" ca="1" si="0"/>
        <v>12</v>
      </c>
      <c r="E20" s="59">
        <v>9.1</v>
      </c>
      <c r="F20" s="59">
        <f ca="1">IF((D20&lt;=11),VLOOKUP(E20,'11 лет'!$L$3:$N$75,3),IF((D20=12),VLOOKUP(E20,'12 лет'!$L$3:$N$75,3),IF((D20=13),VLOOKUP(E20,'13 лет'!$M$3:$P$75,4),IF((D20=14),VLOOKUP(E20,'14 лет'!$M$3:$P$75,4),IF((D20=15),VLOOKUP(E20,'15 лет'!$L$3:$N$75,3),IF((D20=16),VLOOKUP(E20,'16 лет'!$L$3:$N$75,3),VLOOKUP(E20,'17 лет'!$L$3:$N$75,3)))))))</f>
        <v>22</v>
      </c>
      <c r="G20" s="59" t="s">
        <v>94</v>
      </c>
      <c r="H20" s="59">
        <f ca="1">IF((D20&lt;11),VLOOKUP(G20,'11 лет'!$K$3:$N$75,4),IF((D20=11),VLOOKUP(G20,'12 лет'!$K$3:$N$75,4),IF((D20=13),VLOOKUP(G20,'13 лет'!$L$3:$P$75,5),IF((D20=14),VLOOKUP(G20,'14 лет'!$L$3:$P$75,5),IF((D20=15),VLOOKUP(G20,'15 лет'!$K$3:$N$75,4),IF((D20=16),VLOOKUP(G20,'16 лет'!$K$3:$N$75,4),VLOOKUP(G20,'17 лет'!$K$3:$N$75,4)))))))</f>
        <v>9</v>
      </c>
      <c r="I20" s="59">
        <v>6.1</v>
      </c>
      <c r="J20" s="59">
        <f ca="1">IF((D20&lt;=11),VLOOKUP(I20,'11 лет'!$M$3:$N$75,2),IF((D20=12),VLOOKUP(I20,'12 лет'!$M$3:$N$75,2),IF((D20=13),VLOOKUP(I20,'13 лет'!$O$3:$P$75,2),IF((D20=14),VLOOKUP(I20,'14 лет'!$O$3:$P$75,2),IF((D20=15),VLOOKUP(I20,'15 лет'!$M$3:$N$75,2),IF((D20=16),VLOOKUP(I20,'16 лет'!$M$3:$N$75,2),VLOOKUP(I20,'17 лет'!$M$3:$N$75,2)))))))</f>
        <v>19</v>
      </c>
      <c r="K20" s="59">
        <v>17</v>
      </c>
      <c r="L20" s="59">
        <f ca="1">IF((D20&lt;=11),VLOOKUP(K20,'11 лет'!$Q$4:$S$74,3),IF((D20=12),VLOOKUP(K20,'12 лет'!$Q$4:$S$74,3),IF((D20=13),VLOOKUP(K20,'13 лет'!$S$4:$U$74,3),IF((D20=14),VLOOKUP(K20,'14 лет'!$S$4:$U$74,3),IF((D20=15),VLOOKUP(K20,'15 лет'!$Q$4:$S$74,3),IF((D20=16),VLOOKUP(K20,'16 лет'!$Q$4:$S$74,3),VLOOKUP(K20,'17 лет'!$Q$4:$S$74,3)))))))</f>
        <v>23</v>
      </c>
      <c r="M20" s="59">
        <v>150</v>
      </c>
      <c r="N20" s="59">
        <f ca="1">IF((D20&lt;=11),VLOOKUP(M20,'11 лет'!$P$4:$S$74,4),IF((D20=12),VLOOKUP(M20,'12 лет'!$P$4:$S$74,4),IF((D20=13),VLOOKUP(M20,'13 лет'!$R$4:$U$74,4),IF((D20=14),VLOOKUP(M20,'14 лет'!$R$4:$U$74,4),IF((D20=15),VLOOKUP(M20,'15 лет'!$P$4:$S$74,4),IF((D20=16),VLOOKUP(M20,'16 лет'!$P$4:$S$74,4),VLOOKUP(M20,'17 лет'!$P$4:$S$74,4)))))))</f>
        <v>20</v>
      </c>
      <c r="O20" s="59">
        <v>9</v>
      </c>
      <c r="P20" s="59">
        <f ca="1">IF((D20&lt;=11),VLOOKUP(O20,'11 лет'!$O$4:$S$74,5),IF((D20=12),VLOOKUP(O20,'12 лет'!$O$4:$S$74,5),IF((D20=13),VLOOKUP(O20,'13 лет'!$Q$4:$U$74,5),IF((D20=14),VLOOKUP(O20,'14 лет'!$Q$4:$U$74,5),IF((D20=15),VLOOKUP(O20,'15 лет'!$O$4:$S$74,5),IF((D20=16),VLOOKUP(O20,'16 лет'!$O$4:$S$74,5),VLOOKUP(O20,'17 лет'!$O$4:$S$74,5)))))))</f>
        <v>12</v>
      </c>
      <c r="Q20" s="59">
        <v>10</v>
      </c>
      <c r="R20" s="59">
        <f ca="1">IF((D20&lt;=11),VLOOKUP(Q20,'11 лет'!$R$4:$S$74,2),IF((D20=12),VLOOKUP(Q20,'12 лет'!$R$4:$S$74,2),IF((D20=13),VLOOKUP(Q20,'13 лет'!$T$4:$U$74,2),IF((D20=14),VLOOKUP(Q20,'14 лет'!$T$4:$U$74,2),IF((D20=15),VLOOKUP(Q20,'15 лет'!$R$4:$S$74,2),IF((D20=16),VLOOKUP(Q20,'16 лет'!$R$4:$S$74,2),VLOOKUP(Q20,'17 лет'!$R$4:$S$74,2)))))))</f>
        <v>23</v>
      </c>
      <c r="S20" s="59">
        <f t="shared" ca="1" si="1"/>
        <v>128</v>
      </c>
      <c r="T20" s="59">
        <f t="shared" ca="1" si="2"/>
        <v>10</v>
      </c>
    </row>
    <row r="21" spans="1:20" x14ac:dyDescent="0.2">
      <c r="S21">
        <f ca="1">SUM(S11:S20)</f>
        <v>1761</v>
      </c>
    </row>
  </sheetData>
  <mergeCells count="3">
    <mergeCell ref="A8:D8"/>
    <mergeCell ref="E8:R8"/>
    <mergeCell ref="E7:R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workbookViewId="0">
      <selection activeCell="A6" sqref="A6:XFD6"/>
    </sheetView>
  </sheetViews>
  <sheetFormatPr defaultRowHeight="12.75" x14ac:dyDescent="0.2"/>
  <cols>
    <col min="1" max="1" width="4.140625" customWidth="1"/>
    <col min="2" max="2" width="36.7109375" customWidth="1"/>
    <col min="3" max="3" width="12.7109375" customWidth="1"/>
    <col min="4" max="4" width="10.140625" bestFit="1" customWidth="1"/>
    <col min="5" max="5" width="7.42578125" customWidth="1"/>
  </cols>
  <sheetData>
    <row r="1" spans="1:20" ht="15" x14ac:dyDescent="0.25">
      <c r="A1" s="53"/>
      <c r="B1" s="53"/>
      <c r="C1" s="53"/>
      <c r="D1" s="53"/>
      <c r="E1" s="53"/>
      <c r="F1" s="53"/>
      <c r="G1" s="53"/>
      <c r="H1" s="54" t="s">
        <v>19</v>
      </c>
      <c r="I1" s="54"/>
      <c r="J1" s="54"/>
      <c r="K1" s="54"/>
      <c r="L1" s="54"/>
      <c r="M1" s="54"/>
      <c r="N1" s="54"/>
      <c r="O1" s="53"/>
    </row>
    <row r="2" spans="1:20" ht="15" x14ac:dyDescent="0.25">
      <c r="A2" s="53"/>
      <c r="B2" s="53"/>
      <c r="C2" s="53"/>
      <c r="D2" s="53"/>
      <c r="E2" s="53"/>
      <c r="F2" s="53"/>
      <c r="G2" s="53"/>
      <c r="H2" s="54" t="s">
        <v>20</v>
      </c>
      <c r="I2" s="54"/>
      <c r="J2" s="54"/>
      <c r="K2" s="54"/>
      <c r="L2" s="54"/>
      <c r="M2" s="54"/>
      <c r="N2" s="54"/>
      <c r="O2" s="53"/>
    </row>
    <row r="3" spans="1:20" ht="15" x14ac:dyDescent="0.25">
      <c r="A3" s="53"/>
      <c r="B3" s="53"/>
      <c r="C3" s="53"/>
      <c r="D3" s="53"/>
      <c r="E3" s="53"/>
      <c r="F3" s="53"/>
      <c r="G3" s="53"/>
      <c r="H3" s="54"/>
      <c r="I3" s="54"/>
      <c r="J3" s="54"/>
      <c r="K3" s="54"/>
      <c r="L3" s="54"/>
      <c r="M3" s="54"/>
      <c r="N3" s="54"/>
      <c r="O3" s="53"/>
    </row>
    <row r="4" spans="1:20" ht="15" x14ac:dyDescent="0.25">
      <c r="A4" s="53"/>
      <c r="B4" s="53"/>
      <c r="C4" s="53"/>
      <c r="D4" s="53"/>
      <c r="E4" s="53"/>
      <c r="F4" s="53"/>
      <c r="G4" s="53"/>
      <c r="H4" s="53"/>
      <c r="I4" s="98" t="s">
        <v>659</v>
      </c>
      <c r="J4" s="53"/>
      <c r="K4" s="53"/>
      <c r="L4" s="53"/>
      <c r="M4" s="53"/>
      <c r="N4" s="53"/>
      <c r="O4" s="53"/>
    </row>
    <row r="5" spans="1:20" ht="15" x14ac:dyDescent="0.25">
      <c r="A5" s="53"/>
      <c r="B5" s="53"/>
      <c r="C5" s="53"/>
      <c r="D5" s="53"/>
      <c r="E5" s="53"/>
      <c r="F5" s="53"/>
      <c r="G5" s="53"/>
      <c r="H5" s="53"/>
      <c r="I5" s="53" t="s">
        <v>24</v>
      </c>
      <c r="J5" s="53"/>
      <c r="K5" s="53"/>
      <c r="L5" s="53"/>
      <c r="M5" s="53"/>
      <c r="N5" s="53"/>
      <c r="O5" s="53"/>
    </row>
    <row r="6" spans="1:20" ht="15" x14ac:dyDescent="0.25">
      <c r="A6" s="53"/>
      <c r="B6" s="53"/>
      <c r="C6" s="53"/>
      <c r="D6" s="53"/>
      <c r="E6" s="53"/>
      <c r="F6" s="53"/>
      <c r="G6" s="53"/>
      <c r="H6" s="53"/>
      <c r="I6" s="98" t="s">
        <v>661</v>
      </c>
      <c r="J6" s="53"/>
      <c r="K6" s="53"/>
      <c r="L6" s="53"/>
      <c r="M6" s="53"/>
      <c r="N6" s="53"/>
      <c r="O6" s="53"/>
    </row>
    <row r="7" spans="1:20" ht="15" x14ac:dyDescent="0.25">
      <c r="A7" s="53"/>
      <c r="B7" s="53"/>
      <c r="C7" s="53"/>
      <c r="D7" s="53"/>
      <c r="E7" s="100" t="s">
        <v>27</v>
      </c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</row>
    <row r="8" spans="1:20" ht="15" x14ac:dyDescent="0.25">
      <c r="A8" s="99"/>
      <c r="B8" s="99"/>
      <c r="C8" s="99"/>
      <c r="D8" s="99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1"/>
    </row>
    <row r="10" spans="1:20" ht="38.25" x14ac:dyDescent="0.2">
      <c r="A10" s="55" t="s">
        <v>30</v>
      </c>
      <c r="B10" s="55" t="s">
        <v>0</v>
      </c>
      <c r="C10" s="55" t="s">
        <v>1</v>
      </c>
      <c r="D10" s="55" t="s">
        <v>31</v>
      </c>
      <c r="E10" s="55" t="s">
        <v>32</v>
      </c>
      <c r="F10" s="56" t="s">
        <v>3</v>
      </c>
      <c r="G10" s="57" t="s">
        <v>4</v>
      </c>
      <c r="H10" s="56" t="s">
        <v>3</v>
      </c>
      <c r="I10" s="57" t="s">
        <v>33</v>
      </c>
      <c r="J10" s="56" t="s">
        <v>3</v>
      </c>
      <c r="K10" s="55" t="s">
        <v>5</v>
      </c>
      <c r="L10" s="56" t="s">
        <v>3</v>
      </c>
      <c r="M10" s="55" t="s">
        <v>6</v>
      </c>
      <c r="N10" s="56" t="s">
        <v>3</v>
      </c>
      <c r="O10" s="55" t="s">
        <v>7</v>
      </c>
      <c r="P10" s="56" t="s">
        <v>3</v>
      </c>
      <c r="Q10" s="55" t="s">
        <v>8</v>
      </c>
      <c r="R10" s="56" t="s">
        <v>3</v>
      </c>
      <c r="S10" s="58" t="s">
        <v>9</v>
      </c>
      <c r="T10" s="55" t="s">
        <v>10</v>
      </c>
    </row>
    <row r="11" spans="1:20" x14ac:dyDescent="0.2">
      <c r="A11" s="66">
        <v>1</v>
      </c>
      <c r="B11" s="64" t="s">
        <v>244</v>
      </c>
      <c r="C11" s="65">
        <v>38961</v>
      </c>
      <c r="D11" s="59">
        <f t="shared" ref="D11:D20" ca="1" si="0">INT(DAYS360(C11,TODAY())/360)</f>
        <v>12</v>
      </c>
      <c r="E11" s="68">
        <v>9.3000000000000007</v>
      </c>
      <c r="F11" s="59">
        <f ca="1">IF((D11&lt;=11),VLOOKUP(E11,'11 лет'!$B$3:$D$75,3),IF((D11=12),VLOOKUP(E11,'12 лет'!$B$3:$D$75,3),IF((D11=13),VLOOKUP(E11,'13 лет'!$B$3:$E$75,4),IF((D11=14),VLOOKUP(E11,'14 лет'!$B$3:$E$75,4),IF((D11=15),VLOOKUP(E11,'15 лет'!$B$3:$D$75,3),IF((D11=16),VLOOKUP(E11,'16 лет'!$B$3:$D$75,3),VLOOKUP(E11,'17 лет'!$B$3:$D$75,3)))))))</f>
        <v>8</v>
      </c>
      <c r="G11" s="68" t="s">
        <v>88</v>
      </c>
      <c r="H11" s="59">
        <f ca="1">IF((D11&lt;=11),VLOOKUP(G11,'11 лет'!$A$3:$D$75,4),IF((D11=12),VLOOKUP(G11,'12 лет'!$A$3:$D$75,4),IF((D11=13),VLOOKUP(G11,'13 лет'!$A$3:$E$75,5),IF((D11=14),VLOOKUP(G11,'14 лет'!$A$3:$E$75,5),IF((D11=15),VLOOKUP(G11,'15 лет'!$A$3:$D$75,4),IF((D11=16),VLOOKUP(G11,'16 лет'!$A$3:$D$75,4),VLOOKUP(G11,'17 лет'!$A$3:$D$75,4)))))))</f>
        <v>16</v>
      </c>
      <c r="I11" s="59">
        <v>5.8</v>
      </c>
      <c r="J11" s="59">
        <f ca="1">IF((D11&lt;=11),VLOOKUP(I11,'11 лет'!$C$3:$D$75,2),IF((D11=12),VLOOKUP(I11,'12 лет'!$C$3:$D$75,2),IF((D11=13),VLOOKUP(I11,'13 лет'!$D$3:$E$75,2),IF((D11=14),VLOOKUP(I11,'14 лет'!$D$3:$E$75,2),IF((D11=15),VLOOKUP(I11,'15 лет'!$C$3:$D$75,2),IF((D11=16),VLOOKUP(I11,'16 лет'!$C$3:$D$75,2),VLOOKUP(I11,'17 лет'!$C$3:$D$75,2)))))))</f>
        <v>18</v>
      </c>
      <c r="K11" s="59">
        <v>21</v>
      </c>
      <c r="L11" s="59">
        <f ca="1">IF((D11&lt;=11),VLOOKUP(K11,'11 лет'!$G$4:$I$74,3),IF((D11=12),VLOOKUP(K11,'12 лет'!$G$4:$I$74,3),IF((D11=13),VLOOKUP(K11,'13 лет'!$H$4:$J$74,3),IF((D11=14),VLOOKUP(K11,'14 лет'!$H$4:$J$74,3),IF((D11=15),VLOOKUP(K11,'15 лет'!$G$4:$I$74,3),IF((D11=16),VLOOKUP(K11,'16 лет'!$G$4:$I$74,3),VLOOKUP(K11,'17 лет'!$G$4:$I$74,3)))))))</f>
        <v>26</v>
      </c>
      <c r="M11" s="59">
        <v>155</v>
      </c>
      <c r="N11" s="59">
        <f ca="1">IF((D11&lt;=11),VLOOKUP(M11,'11 лет'!$F$4:$I$74,4),IF((D11=12),VLOOKUP(M11,'12 лет'!$F$4:$I$74,4),IF((D11=13),VLOOKUP(M11,'13 лет'!$G$4:$J$74,4),IF((D11=14),VLOOKUP(M11,'14 лет'!$G$4:$J$74,4),IF((D11=15),VLOOKUP(M11,'15 лет'!$F$4:$I$74,4),IF((D11=16),VLOOKUP(M11,'16 лет'!$F$4:$I$74,4),VLOOKUP(M11,'17 лет'!$F$4:$I$74,4)))))))</f>
        <v>13</v>
      </c>
      <c r="O11" s="59">
        <v>5</v>
      </c>
      <c r="P11" s="59">
        <f ca="1">IF((D11&lt;=11),VLOOKUP(O11,'11 лет'!$E$4:$I$74,5),IF((D11=12),VLOOKUP(O11,'12 лет'!$E$4:$I$74,5),IF((D11=13),VLOOKUP(O11,'13 лет'!$F$4:$J$74,5),IF((D11=14),VLOOKUP(O11,'14 лет'!$F$4:$J$74,5),IF((D11=15),VLOOKUP(O11,'15 лет'!$E$4:$I$74,5),IF((D11=16),VLOOKUP(O11,'16 лет'!$E$4:$I$74,5),VLOOKUP(O11,'17 лет'!$E$4:$I$74,5)))))))</f>
        <v>25</v>
      </c>
      <c r="Q11" s="59">
        <v>10</v>
      </c>
      <c r="R11" s="59">
        <f ca="1">IF((D11&lt;=11),VLOOKUP(Q11,'11 лет'!$H$4:$I$74,2),IF((D11=12),VLOOKUP(Q11,'12 лет'!$H$4:$I$74,2),IF((D11=13),VLOOKUP(Q11,'13 лет'!$I$4:$J$74,2),IF((D11=14),VLOOKUP(Q11,'14 лет'!$I$4:$J$74,2),IF((D11=15),VLOOKUP(Q11,'15 лет'!$H$4:$I$74,2),IF((D11=16),VLOOKUP(Q11,'16 лет'!$H$4:$I$74,2),VLOOKUP(Q11,'17 лет'!$H$4:$I$74,2)))))))</f>
        <v>32</v>
      </c>
      <c r="S11" s="59">
        <f t="shared" ref="S11:S19" ca="1" si="1">SUM(F11,H11,J11,L11,N11,P11,R11)</f>
        <v>138</v>
      </c>
      <c r="T11" s="59">
        <f ca="1">RANK(S11,S$11:S$20)</f>
        <v>2</v>
      </c>
    </row>
    <row r="12" spans="1:20" ht="13.5" customHeight="1" x14ac:dyDescent="0.2">
      <c r="A12" s="66">
        <v>2</v>
      </c>
      <c r="B12" s="64" t="s">
        <v>245</v>
      </c>
      <c r="C12" s="65">
        <v>38763</v>
      </c>
      <c r="D12" s="59">
        <f t="shared" ca="1" si="0"/>
        <v>12</v>
      </c>
      <c r="E12" s="68">
        <v>8.9</v>
      </c>
      <c r="F12" s="59">
        <f ca="1">IF((D12&lt;=11),VLOOKUP(E12,'11 лет'!$B$3:$D$75,3),IF((D12=12),VLOOKUP(E12,'12 лет'!$B$3:$D$75,3),IF((D12=13),VLOOKUP(E12,'13 лет'!$B$3:$E$75,4),IF((D12=14),VLOOKUP(E12,'14 лет'!$B$3:$E$75,4),IF((D12=15),VLOOKUP(E12,'15 лет'!$B$3:$D$75,3),IF((D12=16),VLOOKUP(E12,'16 лет'!$B$3:$D$75,3),VLOOKUP(E12,'17 лет'!$B$3:$D$75,3)))))))</f>
        <v>16</v>
      </c>
      <c r="G12" s="68" t="s">
        <v>239</v>
      </c>
      <c r="H12" s="59">
        <f ca="1">IF((D12&lt;=11),VLOOKUP(G12,'11 лет'!$A$3:$D$75,4),IF((D12=12),VLOOKUP(G12,'12 лет'!$A$3:$D$75,4),IF((D12=13),VLOOKUP(G12,'13 лет'!$A$3:$E$75,5),IF((D12=14),VLOOKUP(G12,'14 лет'!$A$3:$E$75,5),IF((D12=15),VLOOKUP(G12,'15 лет'!$A$3:$D$75,4),IF((D12=16),VLOOKUP(G12,'16 лет'!$A$3:$D$75,4),VLOOKUP(G12,'17 лет'!$A$3:$D$75,4)))))))</f>
        <v>18</v>
      </c>
      <c r="I12" s="59">
        <v>5.9</v>
      </c>
      <c r="J12" s="59">
        <f ca="1">IF((D12&lt;=11),VLOOKUP(I12,'11 лет'!$C$3:$D$75,2),IF((D12=12),VLOOKUP(I12,'12 лет'!$C$3:$D$75,2),IF((D12=13),VLOOKUP(I12,'13 лет'!$D$3:$E$75,2),IF((D12=14),VLOOKUP(I12,'14 лет'!$D$3:$E$75,2),IF((D12=15),VLOOKUP(I12,'15 лет'!$C$3:$D$75,2),IF((D12=16),VLOOKUP(I12,'16 лет'!$C$3:$D$75,2),VLOOKUP(I12,'17 лет'!$C$3:$D$75,2)))))))</f>
        <v>15</v>
      </c>
      <c r="K12" s="59">
        <v>19</v>
      </c>
      <c r="L12" s="59">
        <f ca="1">IF((D12&lt;=11),VLOOKUP(K12,'11 лет'!$G$4:$I$74,3),IF((D12=12),VLOOKUP(K12,'12 лет'!$G$4:$I$74,3),IF((D12=13),VLOOKUP(K12,'13 лет'!$H$4:$J$74,3),IF((D12=14),VLOOKUP(K12,'14 лет'!$H$4:$J$74,3),IF((D12=15),VLOOKUP(K12,'15 лет'!$G$4:$I$74,3),IF((D12=16),VLOOKUP(K12,'16 лет'!$G$4:$I$74,3),VLOOKUP(K12,'17 лет'!$G$4:$I$74,3)))))))</f>
        <v>22</v>
      </c>
      <c r="M12" s="59">
        <v>170</v>
      </c>
      <c r="N12" s="59">
        <f ca="1">IF((D12&lt;=11),VLOOKUP(M12,'11 лет'!$F$4:$I$74,4),IF((D12=12),VLOOKUP(M12,'12 лет'!$F$4:$I$74,4),IF((D12=13),VLOOKUP(M12,'13 лет'!$G$4:$J$74,4),IF((D12=14),VLOOKUP(M12,'14 лет'!$G$4:$J$74,4),IF((D12=15),VLOOKUP(M12,'15 лет'!$F$4:$I$74,4),IF((D12=16),VLOOKUP(M12,'16 лет'!$F$4:$I$74,4),VLOOKUP(M12,'17 лет'!$F$4:$I$74,4)))))))</f>
        <v>20</v>
      </c>
      <c r="O12" s="59">
        <v>5</v>
      </c>
      <c r="P12" s="59">
        <f ca="1">IF((D12&lt;=11),VLOOKUP(O12,'11 лет'!$E$4:$I$74,5),IF((D12=12),VLOOKUP(O12,'12 лет'!$E$4:$I$74,5),IF((D12=13),VLOOKUP(O12,'13 лет'!$F$4:$J$74,5),IF((D12=14),VLOOKUP(O12,'14 лет'!$F$4:$J$74,5),IF((D12=15),VLOOKUP(O12,'15 лет'!$E$4:$I$74,5),IF((D12=16),VLOOKUP(O12,'16 лет'!$E$4:$I$74,5),VLOOKUP(O12,'17 лет'!$E$4:$I$74,5)))))))</f>
        <v>25</v>
      </c>
      <c r="Q12" s="59">
        <v>3</v>
      </c>
      <c r="R12" s="59">
        <f ca="1">IF((D12&lt;=11),VLOOKUP(Q12,'11 лет'!$H$4:$I$74,2),IF((D12=12),VLOOKUP(Q12,'12 лет'!$H$4:$I$74,2),IF((D12=13),VLOOKUP(Q12,'13 лет'!$I$4:$J$74,2),IF((D12=14),VLOOKUP(Q12,'14 лет'!$I$4:$J$74,2),IF((D12=15),VLOOKUP(Q12,'15 лет'!$H$4:$I$74,2),IF((D12=16),VLOOKUP(Q12,'16 лет'!$H$4:$I$74,2),VLOOKUP(Q12,'17 лет'!$H$4:$I$74,2)))))))</f>
        <v>16</v>
      </c>
      <c r="S12" s="59">
        <f t="shared" ca="1" si="1"/>
        <v>132</v>
      </c>
      <c r="T12" s="59">
        <f ca="1">RANK(S12,S$11:S$20)</f>
        <v>3</v>
      </c>
    </row>
    <row r="13" spans="1:20" x14ac:dyDescent="0.2">
      <c r="A13" s="66">
        <v>3</v>
      </c>
      <c r="B13" s="64" t="s">
        <v>253</v>
      </c>
      <c r="C13" s="65">
        <v>38839</v>
      </c>
      <c r="D13" s="59">
        <f t="shared" ca="1" si="0"/>
        <v>12</v>
      </c>
      <c r="E13" s="68">
        <v>10.1</v>
      </c>
      <c r="F13" s="59">
        <f ca="1">IF((D13&lt;=11),VLOOKUP(E13,'11 лет'!$B$3:$D$75,3),IF((D13=12),VLOOKUP(E13,'12 лет'!$B$3:$D$75,3),IF((D13=13),VLOOKUP(E13,'13 лет'!$B$3:$E$75,4),IF((D13=14),VLOOKUP(E13,'14 лет'!$B$3:$E$75,4),IF((D13=15),VLOOKUP(E13,'15 лет'!$B$3:$D$75,3),IF((D13=16),VLOOKUP(E13,'16 лет'!$B$3:$D$75,3),VLOOKUP(E13,'17 лет'!$B$3:$D$75,3)))))))</f>
        <v>0</v>
      </c>
      <c r="G13" s="68" t="s">
        <v>196</v>
      </c>
      <c r="H13" s="59">
        <f ca="1">IF((D13&lt;=11),VLOOKUP(G13,'11 лет'!$A$3:$D$75,4),IF((D13=12),VLOOKUP(G13,'12 лет'!$A$3:$D$75,4),IF((D13=13),VLOOKUP(G13,'13 лет'!$A$3:$E$75,5),IF((D13=14),VLOOKUP(G13,'14 лет'!$A$3:$E$75,5),IF((D13=15),VLOOKUP(G13,'15 лет'!$A$3:$D$75,4),IF((D13=16),VLOOKUP(G13,'16 лет'!$A$3:$D$75,4),VLOOKUP(G13,'17 лет'!$A$3:$D$75,4)))))))</f>
        <v>18</v>
      </c>
      <c r="I13" s="59">
        <v>5.7</v>
      </c>
      <c r="J13" s="59">
        <f ca="1">IF((D13&lt;=11),VLOOKUP(I13,'11 лет'!$C$3:$D$75,2),IF((D13=12),VLOOKUP(I13,'12 лет'!$C$3:$D$75,2),IF((D13=13),VLOOKUP(I13,'13 лет'!$D$3:$E$75,2),IF((D13=14),VLOOKUP(I13,'14 лет'!$D$3:$E$75,2),IF((D13=15),VLOOKUP(I13,'15 лет'!$C$3:$D$75,2),IF((D13=16),VLOOKUP(I13,'16 лет'!$C$3:$D$75,2),VLOOKUP(I13,'17 лет'!$C$3:$D$75,2)))))))</f>
        <v>22</v>
      </c>
      <c r="K13" s="59">
        <v>20</v>
      </c>
      <c r="L13" s="59">
        <f ca="1">IF((D13&lt;=11),VLOOKUP(K13,'11 лет'!$G$4:$I$74,3),IF((D13=12),VLOOKUP(K13,'12 лет'!$G$4:$I$74,3),IF((D13=13),VLOOKUP(K13,'13 лет'!$H$4:$J$74,3),IF((D13=14),VLOOKUP(K13,'14 лет'!$H$4:$J$74,3),IF((D13=15),VLOOKUP(K13,'15 лет'!$G$4:$I$74,3),IF((D13=16),VLOOKUP(K13,'16 лет'!$G$4:$I$74,3),VLOOKUP(K13,'17 лет'!$G$4:$I$74,3)))))))</f>
        <v>24</v>
      </c>
      <c r="M13" s="59">
        <v>165</v>
      </c>
      <c r="N13" s="59">
        <f ca="1">IF((D13&lt;=11),VLOOKUP(M13,'11 лет'!$F$4:$I$74,4),IF((D13=12),VLOOKUP(M13,'12 лет'!$F$4:$I$74,4),IF((D13=13),VLOOKUP(M13,'13 лет'!$G$4:$J$74,4),IF((D13=14),VLOOKUP(M13,'14 лет'!$G$4:$J$74,4),IF((D13=15),VLOOKUP(M13,'15 лет'!$F$4:$I$74,4),IF((D13=16),VLOOKUP(M13,'16 лет'!$F$4:$I$74,4),VLOOKUP(M13,'17 лет'!$F$4:$I$74,4)))))))</f>
        <v>17</v>
      </c>
      <c r="O13" s="59">
        <v>4</v>
      </c>
      <c r="P13" s="59">
        <f ca="1">IF((D13&lt;=11),VLOOKUP(O13,'11 лет'!$E$4:$I$74,5),IF((D13=12),VLOOKUP(O13,'12 лет'!$E$4:$I$74,5),IF((D13=13),VLOOKUP(O13,'13 лет'!$F$4:$J$74,5),IF((D13=14),VLOOKUP(O13,'14 лет'!$F$4:$J$74,5),IF((D13=15),VLOOKUP(O13,'15 лет'!$E$4:$I$74,5),IF((D13=16),VLOOKUP(O13,'16 лет'!$E$4:$I$74,5),VLOOKUP(O13,'17 лет'!$E$4:$I$74,5)))))))</f>
        <v>21</v>
      </c>
      <c r="Q13" s="59">
        <v>5</v>
      </c>
      <c r="R13" s="59">
        <f ca="1">IF((D13&lt;=11),VLOOKUP(Q13,'11 лет'!$H$4:$I$74,2),IF((D13=12),VLOOKUP(Q13,'12 лет'!$H$4:$I$74,2),IF((D13=13),VLOOKUP(Q13,'13 лет'!$I$4:$J$74,2),IF((D13=14),VLOOKUP(Q13,'14 лет'!$I$4:$J$74,2),IF((D13=15),VLOOKUP(Q13,'15 лет'!$H$4:$I$74,2),IF((D13=16),VLOOKUP(Q13,'16 лет'!$H$4:$I$74,2),VLOOKUP(Q13,'17 лет'!$H$4:$I$74,2)))))))</f>
        <v>20</v>
      </c>
      <c r="S13" s="59">
        <f t="shared" ca="1" si="1"/>
        <v>122</v>
      </c>
      <c r="T13" s="59">
        <v>3</v>
      </c>
    </row>
    <row r="14" spans="1:20" x14ac:dyDescent="0.2">
      <c r="A14" s="66">
        <v>4</v>
      </c>
      <c r="B14" s="64" t="s">
        <v>246</v>
      </c>
      <c r="C14" s="65">
        <v>39027</v>
      </c>
      <c r="D14" s="59">
        <f t="shared" ca="1" si="0"/>
        <v>12</v>
      </c>
      <c r="E14" s="68">
        <v>9.6999999999999993</v>
      </c>
      <c r="F14" s="59">
        <f ca="1">IF((D14&lt;=11),VLOOKUP(E14,'11 лет'!$B$3:$D$75,3),IF((D14=12),VLOOKUP(E14,'12 лет'!$B$3:$D$75,3),IF((D14=13),VLOOKUP(E14,'13 лет'!$B$3:$E$75,4),IF((D14=14),VLOOKUP(E14,'14 лет'!$B$3:$E$75,4),IF((D14=15),VLOOKUP(E14,'15 лет'!$B$3:$D$75,3),IF((D14=16),VLOOKUP(E14,'16 лет'!$B$3:$D$75,3),VLOOKUP(E14,'17 лет'!$B$3:$D$75,3)))))))</f>
        <v>4</v>
      </c>
      <c r="G14" s="68" t="s">
        <v>132</v>
      </c>
      <c r="H14" s="59">
        <f ca="1">IF((D14&lt;=11),VLOOKUP(G14,'11 лет'!$A$3:$D$75,4),IF((D14=12),VLOOKUP(G14,'12 лет'!$A$3:$D$75,4),IF((D14=13),VLOOKUP(G14,'13 лет'!$A$3:$E$75,5),IF((D14=14),VLOOKUP(G14,'14 лет'!$A$3:$E$75,5),IF((D14=15),VLOOKUP(G14,'15 лет'!$A$3:$D$75,4),IF((D14=16),VLOOKUP(G14,'16 лет'!$A$3:$D$75,4),VLOOKUP(G14,'17 лет'!$A$3:$D$75,4)))))))</f>
        <v>10</v>
      </c>
      <c r="I14" s="59">
        <v>6.1</v>
      </c>
      <c r="J14" s="59">
        <f ca="1">IF((D14&lt;=11),VLOOKUP(I14,'11 лет'!$C$3:$D$75,2),IF((D14=12),VLOOKUP(I14,'12 лет'!$C$3:$D$75,2),IF((D14=13),VLOOKUP(I14,'13 лет'!$D$3:$E$75,2),IF((D14=14),VLOOKUP(I14,'14 лет'!$D$3:$E$75,2),IF((D14=15),VLOOKUP(I14,'15 лет'!$C$3:$D$75,2),IF((D14=16),VLOOKUP(I14,'16 лет'!$C$3:$D$75,2),VLOOKUP(I14,'17 лет'!$C$3:$D$75,2)))))))</f>
        <v>11</v>
      </c>
      <c r="K14" s="59">
        <v>24</v>
      </c>
      <c r="L14" s="59">
        <f ca="1">IF((D14&lt;=11),VLOOKUP(K14,'11 лет'!$G$4:$I$74,3),IF((D14=12),VLOOKUP(K14,'12 лет'!$G$4:$I$74,3),IF((D14=13),VLOOKUP(K14,'13 лет'!$H$4:$J$74,3),IF((D14=14),VLOOKUP(K14,'14 лет'!$H$4:$J$74,3),IF((D14=15),VLOOKUP(K14,'15 лет'!$G$4:$I$74,3),IF((D14=16),VLOOKUP(K14,'16 лет'!$G$4:$I$74,3),VLOOKUP(K14,'17 лет'!$G$4:$I$74,3)))))))</f>
        <v>32</v>
      </c>
      <c r="M14" s="59">
        <v>145</v>
      </c>
      <c r="N14" s="59">
        <f ca="1">IF((D14&lt;=11),VLOOKUP(M14,'11 лет'!$F$4:$I$74,4),IF((D14=12),VLOOKUP(M14,'12 лет'!$F$4:$I$74,4),IF((D14=13),VLOOKUP(M14,'13 лет'!$G$4:$J$74,4),IF((D14=14),VLOOKUP(M14,'14 лет'!$G$4:$J$74,4),IF((D14=15),VLOOKUP(M14,'15 лет'!$F$4:$I$74,4),IF((D14=16),VLOOKUP(M14,'16 лет'!$F$4:$I$74,4),VLOOKUP(M14,'17 лет'!$F$4:$I$74,4)))))))</f>
        <v>10</v>
      </c>
      <c r="O14" s="59">
        <v>6</v>
      </c>
      <c r="P14" s="59">
        <f ca="1">IF((D14&lt;=11),VLOOKUP(O14,'11 лет'!$E$4:$I$74,5),IF((D14=12),VLOOKUP(O14,'12 лет'!$E$4:$I$74,5),IF((D14=13),VLOOKUP(O14,'13 лет'!$F$4:$J$74,5),IF((D14=14),VLOOKUP(O14,'14 лет'!$F$4:$J$74,5),IF((D14=15),VLOOKUP(O14,'15 лет'!$E$4:$I$74,5),IF((D14=16),VLOOKUP(O14,'16 лет'!$E$4:$I$74,5),VLOOKUP(O14,'17 лет'!$E$4:$I$74,5)))))))</f>
        <v>29</v>
      </c>
      <c r="Q14" s="59">
        <v>7</v>
      </c>
      <c r="R14" s="59">
        <f ca="1">IF((D14&lt;=11),VLOOKUP(Q14,'11 лет'!$H$4:$I$74,2),IF((D14=12),VLOOKUP(Q14,'12 лет'!$H$4:$I$74,2),IF((D14=13),VLOOKUP(Q14,'13 лет'!$I$4:$J$74,2),IF((D14=14),VLOOKUP(Q14,'14 лет'!$I$4:$J$74,2),IF((D14=15),VLOOKUP(Q14,'15 лет'!$H$4:$I$74,2),IF((D14=16),VLOOKUP(Q14,'16 лет'!$H$4:$I$74,2),VLOOKUP(Q14,'17 лет'!$H$4:$I$74,2)))))))</f>
        <v>24</v>
      </c>
      <c r="S14" s="59">
        <f t="shared" ca="1" si="1"/>
        <v>120</v>
      </c>
      <c r="T14" s="59">
        <v>4</v>
      </c>
    </row>
    <row r="15" spans="1:20" x14ac:dyDescent="0.2">
      <c r="A15" s="66">
        <v>5</v>
      </c>
      <c r="B15" s="64" t="s">
        <v>247</v>
      </c>
      <c r="C15" s="65">
        <v>38877</v>
      </c>
      <c r="D15" s="59">
        <f t="shared" ca="1" si="0"/>
        <v>12</v>
      </c>
      <c r="E15" s="68">
        <v>9.8000000000000007</v>
      </c>
      <c r="F15" s="59">
        <f ca="1">IF((D15&lt;=11),VLOOKUP(E15,'11 лет'!$B$3:$D$75,3),IF((D15=12),VLOOKUP(E15,'12 лет'!$B$3:$D$75,3),IF((D15=13),VLOOKUP(E15,'13 лет'!$B$3:$E$75,4),IF((D15=14),VLOOKUP(E15,'14 лет'!$B$3:$E$75,4),IF((D15=15),VLOOKUP(E15,'15 лет'!$B$3:$D$75,3),IF((D15=16),VLOOKUP(E15,'16 лет'!$B$3:$D$75,3),VLOOKUP(E15,'17 лет'!$B$3:$D$75,3)))))))</f>
        <v>3</v>
      </c>
      <c r="G15" s="68" t="s">
        <v>95</v>
      </c>
      <c r="H15" s="59">
        <f ca="1">IF((D15&lt;=11),VLOOKUP(G15,'11 лет'!$A$3:$D$75,4),IF((D15=12),VLOOKUP(G15,'12 лет'!$A$3:$D$75,4),IF((D15=13),VLOOKUP(G15,'13 лет'!$A$3:$E$75,5),IF((D15=14),VLOOKUP(G15,'14 лет'!$A$3:$E$75,5),IF((D15=15),VLOOKUP(G15,'15 лет'!$A$3:$D$75,4),IF((D15=16),VLOOKUP(G15,'16 лет'!$A$3:$D$75,4),VLOOKUP(G15,'17 лет'!$A$3:$D$75,4)))))))</f>
        <v>9</v>
      </c>
      <c r="I15" s="59">
        <v>5.5</v>
      </c>
      <c r="J15" s="59">
        <f ca="1">IF((D15&lt;=11),VLOOKUP(I15,'11 лет'!$C$3:$D$75,2),IF((D15=12),VLOOKUP(I15,'12 лет'!$C$3:$D$75,2),IF((D15=13),VLOOKUP(I15,'13 лет'!$D$3:$E$75,2),IF((D15=14),VLOOKUP(I15,'14 лет'!$D$3:$E$75,2),IF((D15=15),VLOOKUP(I15,'15 лет'!$C$3:$D$75,2),IF((D15=16),VLOOKUP(I15,'16 лет'!$C$3:$D$75,2),VLOOKUP(I15,'17 лет'!$C$3:$D$75,2)))))))</f>
        <v>30</v>
      </c>
      <c r="K15" s="59">
        <v>21</v>
      </c>
      <c r="L15" s="59">
        <f ca="1">IF((D15&lt;=11),VLOOKUP(K15,'11 лет'!$G$4:$I$74,3),IF((D15=12),VLOOKUP(K15,'12 лет'!$G$4:$I$74,3),IF((D15=13),VLOOKUP(K15,'13 лет'!$H$4:$J$74,3),IF((D15=14),VLOOKUP(K15,'14 лет'!$H$4:$J$74,3),IF((D15=15),VLOOKUP(K15,'15 лет'!$G$4:$I$74,3),IF((D15=16),VLOOKUP(K15,'16 лет'!$G$4:$I$74,3),VLOOKUP(K15,'17 лет'!$G$4:$I$74,3)))))))</f>
        <v>26</v>
      </c>
      <c r="M15" s="59">
        <v>150</v>
      </c>
      <c r="N15" s="59">
        <f ca="1">IF((D15&lt;=11),VLOOKUP(M15,'11 лет'!$F$4:$I$74,4),IF((D15=12),VLOOKUP(M15,'12 лет'!$F$4:$I$74,4),IF((D15=13),VLOOKUP(M15,'13 лет'!$G$4:$J$74,4),IF((D15=14),VLOOKUP(M15,'14 лет'!$G$4:$J$74,4),IF((D15=15),VLOOKUP(M15,'15 лет'!$F$4:$I$74,4),IF((D15=16),VLOOKUP(M15,'16 лет'!$F$4:$I$74,4),VLOOKUP(M15,'17 лет'!$F$4:$I$74,4)))))))</f>
        <v>11</v>
      </c>
      <c r="O15" s="59">
        <v>6</v>
      </c>
      <c r="P15" s="59">
        <f ca="1">IF((D15&lt;=11),VLOOKUP(O15,'11 лет'!$E$4:$I$74,5),IF((D15=12),VLOOKUP(O15,'12 лет'!$E$4:$I$74,5),IF((D15=13),VLOOKUP(O15,'13 лет'!$F$4:$J$74,5),IF((D15=14),VLOOKUP(O15,'14 лет'!$F$4:$J$74,5),IF((D15=15),VLOOKUP(O15,'15 лет'!$E$4:$I$74,5),IF((D15=16),VLOOKUP(O15,'16 лет'!$E$4:$I$74,5),VLOOKUP(O15,'17 лет'!$E$4:$I$74,5)))))))</f>
        <v>29</v>
      </c>
      <c r="Q15" s="59">
        <v>0</v>
      </c>
      <c r="R15" s="59">
        <f ca="1">IF((D15&lt;=11),VLOOKUP(Q15,'11 лет'!$H$4:$I$74,2),IF((D15=12),VLOOKUP(Q15,'12 лет'!$H$4:$I$74,2),IF((D15=13),VLOOKUP(Q15,'13 лет'!$I$4:$J$74,2),IF((D15=14),VLOOKUP(Q15,'14 лет'!$I$4:$J$74,2),IF((D15=15),VLOOKUP(Q15,'15 лет'!$H$4:$I$74,2),IF((D15=16),VLOOKUP(Q15,'16 лет'!$H$4:$I$74,2),VLOOKUP(Q15,'17 лет'!$H$4:$I$74,2)))))))</f>
        <v>10</v>
      </c>
      <c r="S15" s="59">
        <f t="shared" ca="1" si="1"/>
        <v>118</v>
      </c>
      <c r="T15" s="59">
        <v>5</v>
      </c>
    </row>
    <row r="16" spans="1:20" x14ac:dyDescent="0.2">
      <c r="A16" s="66">
        <v>6</v>
      </c>
      <c r="B16" s="64" t="s">
        <v>248</v>
      </c>
      <c r="C16" s="65">
        <v>38784</v>
      </c>
      <c r="D16" s="59">
        <f t="shared" ca="1" si="0"/>
        <v>12</v>
      </c>
      <c r="E16" s="68">
        <v>9.6</v>
      </c>
      <c r="F16" s="59">
        <f ca="1">IF((D16&lt;=11),VLOOKUP(E16,'11 лет'!$B$3:$D$75,3),IF((D16=12),VLOOKUP(E16,'12 лет'!$B$3:$D$75,3),IF((D16=13),VLOOKUP(E16,'13 лет'!$B$3:$E$75,4),IF((D16=14),VLOOKUP(E16,'14 лет'!$B$3:$E$75,4),IF((D16=15),VLOOKUP(E16,'15 лет'!$B$3:$D$75,3),IF((D16=16),VLOOKUP(E16,'16 лет'!$B$3:$D$75,3),VLOOKUP(E16,'17 лет'!$B$3:$D$75,3)))))))</f>
        <v>5</v>
      </c>
      <c r="G16" s="68" t="s">
        <v>90</v>
      </c>
      <c r="H16" s="59">
        <f ca="1">IF((D16&lt;=11),VLOOKUP(G16,'11 лет'!$A$3:$D$75,4),IF((D16=12),VLOOKUP(G16,'12 лет'!$A$3:$D$75,4),IF((D16=13),VLOOKUP(G16,'13 лет'!$A$3:$E$75,5),IF((D16=14),VLOOKUP(G16,'14 лет'!$A$3:$E$75,5),IF((D16=15),VLOOKUP(G16,'15 лет'!$A$3:$D$75,4),IF((D16=16),VLOOKUP(G16,'16 лет'!$A$3:$D$75,4),VLOOKUP(G16,'17 лет'!$A$3:$D$75,4)))))))</f>
        <v>14</v>
      </c>
      <c r="I16" s="59">
        <v>6.2</v>
      </c>
      <c r="J16" s="59">
        <f ca="1">IF((D16&lt;=11),VLOOKUP(I16,'11 лет'!$C$3:$D$75,2),IF((D16=12),VLOOKUP(I16,'12 лет'!$C$3:$D$75,2),IF((D16=13),VLOOKUP(I16,'13 лет'!$D$3:$E$75,2),IF((D16=14),VLOOKUP(I16,'14 лет'!$D$3:$E$75,2),IF((D16=15),VLOOKUP(I16,'15 лет'!$C$3:$D$75,2),IF((D16=16),VLOOKUP(I16,'16 лет'!$C$3:$D$75,2),VLOOKUP(I16,'17 лет'!$C$3:$D$75,2)))))))</f>
        <v>9</v>
      </c>
      <c r="K16" s="59">
        <v>22</v>
      </c>
      <c r="L16" s="59">
        <f ca="1">IF((D16&lt;=11),VLOOKUP(K16,'11 лет'!$G$4:$I$74,3),IF((D16=12),VLOOKUP(K16,'12 лет'!$G$4:$I$74,3),IF((D16=13),VLOOKUP(K16,'13 лет'!$H$4:$J$74,3),IF((D16=14),VLOOKUP(K16,'14 лет'!$H$4:$J$74,3),IF((D16=15),VLOOKUP(K16,'15 лет'!$G$4:$I$74,3),IF((D16=16),VLOOKUP(K16,'16 лет'!$G$4:$I$74,3),VLOOKUP(K16,'17 лет'!$G$4:$I$74,3)))))))</f>
        <v>28</v>
      </c>
      <c r="M16" s="59">
        <v>140</v>
      </c>
      <c r="N16" s="59">
        <f ca="1">IF((D16&lt;=11),VLOOKUP(M16,'11 лет'!$F$4:$I$74,4),IF((D16=12),VLOOKUP(M16,'12 лет'!$F$4:$I$74,4),IF((D16=13),VLOOKUP(M16,'13 лет'!$G$4:$J$74,4),IF((D16=14),VLOOKUP(M16,'14 лет'!$G$4:$J$74,4),IF((D16=15),VLOOKUP(M16,'15 лет'!$F$4:$I$74,4),IF((D16=16),VLOOKUP(M16,'16 лет'!$F$4:$I$74,4),VLOOKUP(M16,'17 лет'!$F$4:$I$74,4)))))))</f>
        <v>8</v>
      </c>
      <c r="O16" s="59">
        <v>5</v>
      </c>
      <c r="P16" s="59">
        <f ca="1">IF((D16&lt;=11),VLOOKUP(O16,'11 лет'!$E$4:$I$74,5),IF((D16=12),VLOOKUP(O16,'12 лет'!$E$4:$I$74,5),IF((D16=13),VLOOKUP(O16,'13 лет'!$F$4:$J$74,5),IF((D16=14),VLOOKUP(O16,'14 лет'!$F$4:$J$74,5),IF((D16=15),VLOOKUP(O16,'15 лет'!$E$4:$I$74,5),IF((D16=16),VLOOKUP(O16,'16 лет'!$E$4:$I$74,5),VLOOKUP(O16,'17 лет'!$E$4:$I$74,5)))))))</f>
        <v>25</v>
      </c>
      <c r="Q16" s="59">
        <v>9</v>
      </c>
      <c r="R16" s="59">
        <f ca="1">IF((D16&lt;=11),VLOOKUP(Q16,'11 лет'!$H$4:$I$74,2),IF((D16=12),VLOOKUP(Q16,'12 лет'!$H$4:$I$74,2),IF((D16=13),VLOOKUP(Q16,'13 лет'!$I$4:$J$74,2),IF((D16=14),VLOOKUP(Q16,'14 лет'!$I$4:$J$74,2),IF((D16=15),VLOOKUP(Q16,'15 лет'!$H$4:$I$74,2),IF((D16=16),VLOOKUP(Q16,'16 лет'!$H$4:$I$74,2),VLOOKUP(Q16,'17 лет'!$H$4:$I$74,2)))))))</f>
        <v>29</v>
      </c>
      <c r="S16" s="59">
        <f t="shared" ca="1" si="1"/>
        <v>118</v>
      </c>
      <c r="T16" s="59">
        <v>6</v>
      </c>
    </row>
    <row r="17" spans="1:20" ht="13.5" customHeight="1" x14ac:dyDescent="0.2">
      <c r="A17" s="66">
        <v>7</v>
      </c>
      <c r="B17" s="64" t="s">
        <v>251</v>
      </c>
      <c r="C17" s="65">
        <v>39050</v>
      </c>
      <c r="D17" s="59">
        <f t="shared" ca="1" si="0"/>
        <v>12</v>
      </c>
      <c r="E17" s="68">
        <v>9</v>
      </c>
      <c r="F17" s="59">
        <f ca="1">IF((D17&lt;=11),VLOOKUP(E17,'11 лет'!$B$3:$D$75,3),IF((D17=12),VLOOKUP(E17,'12 лет'!$B$3:$D$75,3),IF((D17=13),VLOOKUP(E17,'13 лет'!$B$3:$E$75,4),IF((D17=14),VLOOKUP(E17,'14 лет'!$B$3:$E$75,4),IF((D17=15),VLOOKUP(E17,'15 лет'!$B$3:$D$75,3),IF((D17=16),VLOOKUP(E17,'16 лет'!$B$3:$D$75,3),VLOOKUP(E17,'17 лет'!$B$3:$D$75,3)))))))</f>
        <v>14</v>
      </c>
      <c r="G17" s="68" t="s">
        <v>99</v>
      </c>
      <c r="H17" s="59">
        <f ca="1">IF((D17&lt;=11),VLOOKUP(G17,'11 лет'!$A$3:$D$75,4),IF((D17=12),VLOOKUP(G17,'12 лет'!$A$3:$D$75,4),IF((D17=13),VLOOKUP(G17,'13 лет'!$A$3:$E$75,5),IF((D17=14),VLOOKUP(G17,'14 лет'!$A$3:$E$75,5),IF((D17=15),VLOOKUP(G17,'15 лет'!$A$3:$D$75,4),IF((D17=16),VLOOKUP(G17,'16 лет'!$A$3:$D$75,4),VLOOKUP(G17,'17 лет'!$A$3:$D$75,4)))))))</f>
        <v>5</v>
      </c>
      <c r="I17" s="59">
        <v>6</v>
      </c>
      <c r="J17" s="59">
        <f ca="1">IF((D17&lt;=11),VLOOKUP(I17,'11 лет'!$C$3:$D$75,2),IF((D17=12),VLOOKUP(I17,'12 лет'!$C$3:$D$75,2),IF((D17=13),VLOOKUP(I17,'13 лет'!$D$3:$E$75,2),IF((D17=14),VLOOKUP(I17,'14 лет'!$D$3:$E$75,2),IF((D17=15),VLOOKUP(I17,'15 лет'!$C$3:$D$75,2),IF((D17=16),VLOOKUP(I17,'16 лет'!$C$3:$D$75,2),VLOOKUP(I17,'17 лет'!$C$3:$D$75,2)))))))</f>
        <v>13</v>
      </c>
      <c r="K17" s="59">
        <v>18</v>
      </c>
      <c r="L17" s="59">
        <f ca="1">IF((D17&lt;=11),VLOOKUP(K17,'11 лет'!$G$4:$I$74,3),IF((D17=12),VLOOKUP(K17,'12 лет'!$G$4:$I$74,3),IF((D17=13),VLOOKUP(K17,'13 лет'!$H$4:$J$74,3),IF((D17=14),VLOOKUP(K17,'14 лет'!$H$4:$J$74,3),IF((D17=15),VLOOKUP(K17,'15 лет'!$G$4:$I$74,3),IF((D17=16),VLOOKUP(K17,'16 лет'!$G$4:$I$74,3),VLOOKUP(K17,'17 лет'!$G$4:$I$74,3)))))))</f>
        <v>20</v>
      </c>
      <c r="M17" s="59">
        <v>145</v>
      </c>
      <c r="N17" s="59">
        <f ca="1">IF((D17&lt;=11),VLOOKUP(M17,'11 лет'!$F$4:$I$74,4),IF((D17=12),VLOOKUP(M17,'12 лет'!$F$4:$I$74,4),IF((D17=13),VLOOKUP(M17,'13 лет'!$G$4:$J$74,4),IF((D17=14),VLOOKUP(M17,'14 лет'!$G$4:$J$74,4),IF((D17=15),VLOOKUP(M17,'15 лет'!$F$4:$I$74,4),IF((D17=16),VLOOKUP(M17,'16 лет'!$F$4:$I$74,4),VLOOKUP(M17,'17 лет'!$F$4:$I$74,4)))))))</f>
        <v>10</v>
      </c>
      <c r="O17" s="59">
        <v>5</v>
      </c>
      <c r="P17" s="59">
        <f ca="1">IF((D17&lt;=11),VLOOKUP(O17,'11 лет'!$E$4:$I$74,5),IF((D17=12),VLOOKUP(O17,'12 лет'!$E$4:$I$74,5),IF((D17=13),VLOOKUP(O17,'13 лет'!$F$4:$J$74,5),IF((D17=14),VLOOKUP(O17,'14 лет'!$F$4:$J$74,5),IF((D17=15),VLOOKUP(O17,'15 лет'!$E$4:$I$74,5),IF((D17=16),VLOOKUP(O17,'16 лет'!$E$4:$I$74,5),VLOOKUP(O17,'17 лет'!$E$4:$I$74,5)))))))</f>
        <v>25</v>
      </c>
      <c r="Q17" s="59">
        <v>3</v>
      </c>
      <c r="R17" s="59">
        <f ca="1">IF((D17&lt;=11),VLOOKUP(Q17,'11 лет'!$H$4:$I$74,2),IF((D17=12),VLOOKUP(Q17,'12 лет'!$H$4:$I$74,2),IF((D17=13),VLOOKUP(Q17,'13 лет'!$I$4:$J$74,2),IF((D17=14),VLOOKUP(Q17,'14 лет'!$I$4:$J$74,2),IF((D17=15),VLOOKUP(Q17,'15 лет'!$H$4:$I$74,2),IF((D17=16),VLOOKUP(Q17,'16 лет'!$H$4:$I$74,2),VLOOKUP(Q17,'17 лет'!$H$4:$I$74,2)))))))</f>
        <v>16</v>
      </c>
      <c r="S17" s="59">
        <f t="shared" ca="1" si="1"/>
        <v>103</v>
      </c>
      <c r="T17" s="59">
        <v>7</v>
      </c>
    </row>
    <row r="18" spans="1:20" ht="13.5" customHeight="1" x14ac:dyDescent="0.2">
      <c r="A18" s="66">
        <v>8</v>
      </c>
      <c r="B18" s="64" t="s">
        <v>249</v>
      </c>
      <c r="C18" s="65">
        <v>38876</v>
      </c>
      <c r="D18" s="59">
        <f t="shared" ca="1" si="0"/>
        <v>12</v>
      </c>
      <c r="E18" s="68">
        <v>9.9</v>
      </c>
      <c r="F18" s="59">
        <f ca="1">IF((D18&lt;=11),VLOOKUP(E18,'11 лет'!$B$3:$D$75,3),IF((D18=12),VLOOKUP(E18,'12 лет'!$B$3:$D$75,3),IF((D18=13),VLOOKUP(E18,'13 лет'!$B$3:$E$75,4),IF((D18=14),VLOOKUP(E18,'14 лет'!$B$3:$E$75,4),IF((D18=15),VLOOKUP(E18,'15 лет'!$B$3:$D$75,3),IF((D18=16),VLOOKUP(E18,'16 лет'!$B$3:$D$75,3),VLOOKUP(E18,'17 лет'!$B$3:$D$75,3)))))))</f>
        <v>2</v>
      </c>
      <c r="G18" s="68" t="s">
        <v>89</v>
      </c>
      <c r="H18" s="59">
        <f ca="1">IF((D18&lt;=11),VLOOKUP(G18,'11 лет'!$A$3:$D$75,4),IF((D18=12),VLOOKUP(G18,'12 лет'!$A$3:$D$75,4),IF((D18=13),VLOOKUP(G18,'13 лет'!$A$3:$E$75,5),IF((D18=14),VLOOKUP(G18,'14 лет'!$A$3:$E$75,5),IF((D18=15),VLOOKUP(G18,'15 лет'!$A$3:$D$75,4),IF((D18=16),VLOOKUP(G18,'16 лет'!$A$3:$D$75,4),VLOOKUP(G18,'17 лет'!$A$3:$D$75,4)))))))</f>
        <v>15</v>
      </c>
      <c r="I18" s="59">
        <v>5.9</v>
      </c>
      <c r="J18" s="59">
        <f ca="1">IF((D18&lt;=11),VLOOKUP(I18,'11 лет'!$C$3:$D$75,2),IF((D18=12),VLOOKUP(I18,'12 лет'!$C$3:$D$75,2),IF((D18=13),VLOOKUP(I18,'13 лет'!$D$3:$E$75,2),IF((D18=14),VLOOKUP(I18,'14 лет'!$D$3:$E$75,2),IF((D18=15),VLOOKUP(I18,'15 лет'!$C$3:$D$75,2),IF((D18=16),VLOOKUP(I18,'16 лет'!$C$3:$D$75,2),VLOOKUP(I18,'17 лет'!$C$3:$D$75,2)))))))</f>
        <v>15</v>
      </c>
      <c r="K18" s="59">
        <v>16</v>
      </c>
      <c r="L18" s="59">
        <f ca="1">IF((D18&lt;=11),VLOOKUP(K18,'11 лет'!$G$4:$I$74,3),IF((D18=12),VLOOKUP(K18,'12 лет'!$G$4:$I$74,3),IF((D18=13),VLOOKUP(K18,'13 лет'!$H$4:$J$74,3),IF((D18=14),VLOOKUP(K18,'14 лет'!$H$4:$J$74,3),IF((D18=15),VLOOKUP(K18,'15 лет'!$G$4:$I$74,3),IF((D18=16),VLOOKUP(K18,'16 лет'!$G$4:$I$74,3),VLOOKUP(K18,'17 лет'!$G$4:$I$74,3)))))))</f>
        <v>16</v>
      </c>
      <c r="M18" s="59">
        <v>160</v>
      </c>
      <c r="N18" s="59">
        <f ca="1">IF((D18&lt;=11),VLOOKUP(M18,'11 лет'!$F$4:$I$74,4),IF((D18=12),VLOOKUP(M18,'12 лет'!$F$4:$I$74,4),IF((D18=13),VLOOKUP(M18,'13 лет'!$G$4:$J$74,4),IF((D18=14),VLOOKUP(M18,'14 лет'!$G$4:$J$74,4),IF((D18=15),VLOOKUP(M18,'15 лет'!$F$4:$I$74,4),IF((D18=16),VLOOKUP(M18,'16 лет'!$F$4:$I$74,4),VLOOKUP(M18,'17 лет'!$F$4:$I$74,4)))))))</f>
        <v>15</v>
      </c>
      <c r="O18" s="59">
        <v>3</v>
      </c>
      <c r="P18" s="59">
        <f ca="1">IF((D18&lt;=11),VLOOKUP(O18,'11 лет'!$E$4:$I$74,5),IF((D18=12),VLOOKUP(O18,'12 лет'!$E$4:$I$74,5),IF((D18=13),VLOOKUP(O18,'13 лет'!$F$4:$J$74,5),IF((D18=14),VLOOKUP(O18,'14 лет'!$F$4:$J$74,5),IF((D18=15),VLOOKUP(O18,'15 лет'!$E$4:$I$74,5),IF((D18=16),VLOOKUP(O18,'16 лет'!$E$4:$I$74,5),VLOOKUP(O18,'17 лет'!$E$4:$I$74,5)))))))</f>
        <v>17</v>
      </c>
      <c r="Q18" s="59">
        <v>6</v>
      </c>
      <c r="R18" s="59">
        <f ca="1">IF((D18&lt;=11),VLOOKUP(Q18,'11 лет'!$H$4:$I$74,2),IF((D18=12),VLOOKUP(Q18,'12 лет'!$H$4:$I$74,2),IF((D18=13),VLOOKUP(Q18,'13 лет'!$I$4:$J$74,2),IF((D18=14),VLOOKUP(Q18,'14 лет'!$I$4:$J$74,2),IF((D18=15),VLOOKUP(Q18,'15 лет'!$H$4:$I$74,2),IF((D18=16),VLOOKUP(Q18,'16 лет'!$H$4:$I$74,2),VLOOKUP(Q18,'17 лет'!$H$4:$I$74,2)))))))</f>
        <v>22</v>
      </c>
      <c r="S18" s="59">
        <f t="shared" ca="1" si="1"/>
        <v>102</v>
      </c>
      <c r="T18" s="59">
        <v>8</v>
      </c>
    </row>
    <row r="19" spans="1:20" x14ac:dyDescent="0.2">
      <c r="A19" s="66">
        <v>9</v>
      </c>
      <c r="B19" s="64" t="s">
        <v>252</v>
      </c>
      <c r="C19" s="65">
        <v>38888</v>
      </c>
      <c r="D19" s="59">
        <f t="shared" ca="1" si="0"/>
        <v>12</v>
      </c>
      <c r="E19" s="68">
        <v>9.1</v>
      </c>
      <c r="F19" s="59">
        <f ca="1">IF((D19&lt;=11),VLOOKUP(E19,'11 лет'!$B$3:$D$75,3),IF((D19=12),VLOOKUP(E19,'12 лет'!$B$3:$D$75,3),IF((D19=13),VLOOKUP(E19,'13 лет'!$B$3:$E$75,4),IF((D19=14),VLOOKUP(E19,'14 лет'!$B$3:$E$75,4),IF((D19=15),VLOOKUP(E19,'15 лет'!$B$3:$D$75,3),IF((D19=16),VLOOKUP(E19,'16 лет'!$B$3:$D$75,3),VLOOKUP(E19,'17 лет'!$B$3:$D$75,3)))))))</f>
        <v>12</v>
      </c>
      <c r="G19" s="68" t="s">
        <v>98</v>
      </c>
      <c r="H19" s="59">
        <f ca="1">IF((D19&lt;=11),VLOOKUP(G19,'11 лет'!$A$3:$D$75,4),IF((D19=12),VLOOKUP(G19,'12 лет'!$A$3:$D$75,4),IF((D19=13),VLOOKUP(G19,'13 лет'!$A$3:$E$75,5),IF((D19=14),VLOOKUP(G19,'14 лет'!$A$3:$E$75,5),IF((D19=15),VLOOKUP(G19,'15 лет'!$A$3:$D$75,4),IF((D19=16),VLOOKUP(G19,'16 лет'!$A$3:$D$75,4),VLOOKUP(G19,'17 лет'!$A$3:$D$75,4)))))))</f>
        <v>6</v>
      </c>
      <c r="I19" s="59">
        <v>5.9</v>
      </c>
      <c r="J19" s="59">
        <f ca="1">IF((D19&lt;=11),VLOOKUP(I19,'11 лет'!$C$3:$D$75,2),IF((D19=12),VLOOKUP(I19,'12 лет'!$C$3:$D$75,2),IF((D19=13),VLOOKUP(I19,'13 лет'!$D$3:$E$75,2),IF((D19=14),VLOOKUP(I19,'14 лет'!$D$3:$E$75,2),IF((D19=15),VLOOKUP(I19,'15 лет'!$C$3:$D$75,2),IF((D19=16),VLOOKUP(I19,'16 лет'!$C$3:$D$75,2),VLOOKUP(I19,'17 лет'!$C$3:$D$75,2)))))))</f>
        <v>15</v>
      </c>
      <c r="K19" s="59">
        <v>15</v>
      </c>
      <c r="L19" s="59">
        <f ca="1">IF((D19&lt;=11),VLOOKUP(K19,'11 лет'!$G$4:$I$74,3),IF((D19=12),VLOOKUP(K19,'12 лет'!$G$4:$I$74,3),IF((D19=13),VLOOKUP(K19,'13 лет'!$H$4:$J$74,3),IF((D19=14),VLOOKUP(K19,'14 лет'!$H$4:$J$74,3),IF((D19=15),VLOOKUP(K19,'15 лет'!$G$4:$I$74,3),IF((D19=16),VLOOKUP(K19,'16 лет'!$G$4:$I$74,3),VLOOKUP(K19,'17 лет'!$G$4:$I$74,3)))))))</f>
        <v>14</v>
      </c>
      <c r="M19" s="59">
        <v>155</v>
      </c>
      <c r="N19" s="59">
        <f ca="1">IF((D19&lt;=11),VLOOKUP(M19,'11 лет'!$F$4:$I$74,4),IF((D19=12),VLOOKUP(M19,'12 лет'!$F$4:$I$74,4),IF((D19=13),VLOOKUP(M19,'13 лет'!$G$4:$J$74,4),IF((D19=14),VLOOKUP(M19,'14 лет'!$G$4:$J$74,4),IF((D19=15),VLOOKUP(M19,'15 лет'!$F$4:$I$74,4),IF((D19=16),VLOOKUP(M19,'16 лет'!$F$4:$I$74,4),VLOOKUP(M19,'17 лет'!$F$4:$I$74,4)))))))</f>
        <v>13</v>
      </c>
      <c r="O19" s="59">
        <v>4</v>
      </c>
      <c r="P19" s="59">
        <f ca="1">IF((D19&lt;=11),VLOOKUP(O19,'11 лет'!$E$4:$I$74,5),IF((D19=12),VLOOKUP(O19,'12 лет'!$E$4:$I$74,5),IF((D19=13),VLOOKUP(O19,'13 лет'!$F$4:$J$74,5),IF((D19=14),VLOOKUP(O19,'14 лет'!$F$4:$J$74,5),IF((D19=15),VLOOKUP(O19,'15 лет'!$E$4:$I$74,5),IF((D19=16),VLOOKUP(O19,'16 лет'!$E$4:$I$74,5),VLOOKUP(O19,'17 лет'!$E$4:$I$74,5)))))))</f>
        <v>21</v>
      </c>
      <c r="Q19" s="59">
        <v>5</v>
      </c>
      <c r="R19" s="59">
        <f ca="1">IF((D19&lt;=11),VLOOKUP(Q19,'11 лет'!$H$4:$I$74,2),IF((D19=12),VLOOKUP(Q19,'12 лет'!$H$4:$I$74,2),IF((D19=13),VLOOKUP(Q19,'13 лет'!$I$4:$J$74,2),IF((D19=14),VLOOKUP(Q19,'14 лет'!$I$4:$J$74,2),IF((D19=15),VLOOKUP(Q19,'15 лет'!$H$4:$I$74,2),IF((D19=16),VLOOKUP(Q19,'16 лет'!$H$4:$I$74,2),VLOOKUP(Q19,'17 лет'!$H$4:$I$74,2)))))))</f>
        <v>20</v>
      </c>
      <c r="S19" s="59">
        <f t="shared" ca="1" si="1"/>
        <v>101</v>
      </c>
      <c r="T19" s="59">
        <v>9</v>
      </c>
    </row>
    <row r="20" spans="1:20" x14ac:dyDescent="0.2">
      <c r="A20" s="71">
        <v>10</v>
      </c>
      <c r="B20" s="64" t="s">
        <v>250</v>
      </c>
      <c r="C20" s="65">
        <v>38704</v>
      </c>
      <c r="D20" s="74">
        <f t="shared" ca="1" si="0"/>
        <v>13</v>
      </c>
      <c r="E20" s="75">
        <v>8.6</v>
      </c>
      <c r="F20" s="74">
        <f ca="1">IF((D20&lt;=11),VLOOKUP(E20,'11 лет'!$B$3:$D$75,3),IF((D20=12),VLOOKUP(E20,'12 лет'!$B$3:$D$75,3),IF((D20=13),VLOOKUP(E20,'13 лет'!$B$3:$E$75,4),IF((D20=14),VLOOKUP(E20,'14 лет'!$B$3:$E$75,4),IF((D20=15),VLOOKUP(E20,'15 лет'!$B$3:$D$75,3),IF((D20=16),VLOOKUP(E20,'16 лет'!$B$3:$D$75,3),VLOOKUP(E20,'17 лет'!$B$3:$D$75,3)))))))</f>
        <v>18</v>
      </c>
      <c r="G20" s="75" t="s">
        <v>127</v>
      </c>
      <c r="H20" s="74">
        <f ca="1">IF((D20&lt;=11),VLOOKUP(G20,'11 лет'!$A$3:$D$75,4),IF((D20=12),VLOOKUP(G20,'12 лет'!$A$3:$D$75,4),IF((D20=13),VLOOKUP(G20,'13 лет'!$A$3:$E$75,5),IF((D20=14),VLOOKUP(G20,'14 лет'!$A$3:$E$75,5),IF((D20=15),VLOOKUP(G20,'15 лет'!$A$3:$D$75,4),IF((D20=16),VLOOKUP(G20,'16 лет'!$A$3:$D$75,4),VLOOKUP(G20,'17 лет'!$A$3:$D$75,4)))))))</f>
        <v>10</v>
      </c>
      <c r="I20" s="74">
        <v>5.7</v>
      </c>
      <c r="J20" s="74">
        <f ca="1">IF((D20&lt;=11),VLOOKUP(I20,'11 лет'!$C$3:$D$75,2),IF((D20=12),VLOOKUP(I20,'12 лет'!$C$3:$D$75,2),IF((D20=13),VLOOKUP(I20,'13 лет'!$D$3:$E$75,2),IF((D20=14),VLOOKUP(I20,'14 лет'!$D$3:$E$75,2),IF((D20=15),VLOOKUP(I20,'15 лет'!$C$3:$D$75,2),IF((D20=16),VLOOKUP(I20,'16 лет'!$C$3:$D$75,2),VLOOKUP(I20,'17 лет'!$C$3:$D$75,2)))))))</f>
        <v>70</v>
      </c>
      <c r="K20" s="74">
        <v>17</v>
      </c>
      <c r="L20" s="74">
        <f ca="1">IF((D20&lt;=11),VLOOKUP(K20,'11 лет'!$G$4:$I$74,3),IF((D20=12),VLOOKUP(K20,'12 лет'!$G$4:$I$74,3),IF((D20=13),VLOOKUP(K20,'13 лет'!$H$4:$J$74,3),IF((D20=14),VLOOKUP(K20,'14 лет'!$H$4:$J$74,3),IF((D20=15),VLOOKUP(K20,'15 лет'!$G$4:$I$74,3),IF((D20=16),VLOOKUP(K20,'16 лет'!$G$4:$I$74,3),VLOOKUP(K20,'17 лет'!$G$4:$I$74,3)))))))</f>
        <v>14</v>
      </c>
      <c r="M20" s="74">
        <v>165</v>
      </c>
      <c r="N20" s="74">
        <f ca="1">IF((D20&lt;=11),VLOOKUP(M20,'11 лет'!$F$4:$I$74,4),IF((D20=12),VLOOKUP(M20,'12 лет'!$F$4:$I$74,4),IF((D20=13),VLOOKUP(M20,'13 лет'!$G$4:$J$74,4),IF((D20=14),VLOOKUP(M20,'14 лет'!$G$4:$J$74,4),IF((D20=15),VLOOKUP(M20,'15 лет'!$F$4:$I$74,4),IF((D20=16),VLOOKUP(M20,'16 лет'!$F$4:$I$74,4),VLOOKUP(M20,'17 лет'!$F$4:$I$74,4)))))))</f>
        <v>12</v>
      </c>
      <c r="O20" s="74">
        <v>5</v>
      </c>
      <c r="P20" s="74">
        <f ca="1">IF((D20&lt;=11),VLOOKUP(O20,'11 лет'!$E$4:$I$74,5),IF((D20=12),VLOOKUP(O20,'12 лет'!$E$4:$I$74,5),IF((D20=13),VLOOKUP(O20,'13 лет'!$F$4:$J$74,5),IF((D20=14),VLOOKUP(O20,'14 лет'!$F$4:$J$74,5),IF((D20=15),VLOOKUP(O20,'15 лет'!$E$4:$I$74,5),IF((D20=16),VLOOKUP(O20,'16 лет'!$E$4:$I$74,5),VLOOKUP(O20,'17 лет'!$E$4:$I$74,5)))))))</f>
        <v>20</v>
      </c>
      <c r="Q20" s="74">
        <v>6</v>
      </c>
      <c r="R20" s="74">
        <f ca="1">IF((D20&lt;=11),VLOOKUP(Q20,'11 лет'!$H$4:$I$74,2),IF((D20=12),VLOOKUP(Q20,'12 лет'!$H$4:$I$74,2),IF((D20=13),VLOOKUP(Q20,'13 лет'!$I$4:$J$74,2),IF((D20=14),VLOOKUP(Q20,'14 лет'!$I$4:$J$74,2),IF((D20=15),VLOOKUP(Q20,'15 лет'!$H$4:$I$74,2),IF((D20=16),VLOOKUP(Q20,'16 лет'!$H$4:$I$74,2),VLOOKUP(Q20,'17 лет'!$H$4:$I$74,2)))))))</f>
        <v>22</v>
      </c>
      <c r="S20" s="74">
        <f ca="1">SUM(F20,H20,J20,L20,N20,P20,R20)</f>
        <v>166</v>
      </c>
      <c r="T20" s="74">
        <f ca="1">RANK(S20,S$11:S$20)</f>
        <v>1</v>
      </c>
    </row>
    <row r="21" spans="1:20" x14ac:dyDescent="0.2">
      <c r="S21">
        <f ca="1">SUM(S11:S20)</f>
        <v>1220</v>
      </c>
    </row>
  </sheetData>
  <mergeCells count="3">
    <mergeCell ref="A8:D8"/>
    <mergeCell ref="E8:R8"/>
    <mergeCell ref="E7:R7"/>
  </mergeCells>
  <phoneticPr fontId="14" type="noConversion"/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workbookViewId="0">
      <selection activeCell="A6" sqref="A6:XFD6"/>
    </sheetView>
  </sheetViews>
  <sheetFormatPr defaultRowHeight="12.75" x14ac:dyDescent="0.2"/>
  <cols>
    <col min="1" max="1" width="4.140625" customWidth="1"/>
    <col min="2" max="2" width="36.28515625" customWidth="1"/>
    <col min="3" max="3" width="12.7109375" style="70" customWidth="1"/>
    <col min="4" max="4" width="10.140625" bestFit="1" customWidth="1"/>
    <col min="5" max="5" width="7.42578125" customWidth="1"/>
  </cols>
  <sheetData>
    <row r="1" spans="1:20" ht="15" x14ac:dyDescent="0.25">
      <c r="A1" s="53"/>
      <c r="B1" s="53"/>
      <c r="C1" s="69"/>
      <c r="D1" s="53"/>
      <c r="E1" s="53"/>
      <c r="F1" s="53"/>
      <c r="G1" s="53"/>
      <c r="H1" s="54" t="s">
        <v>19</v>
      </c>
      <c r="I1" s="54"/>
      <c r="J1" s="54"/>
      <c r="K1" s="54"/>
      <c r="L1" s="54"/>
      <c r="M1" s="54"/>
      <c r="N1" s="54"/>
      <c r="O1" s="53"/>
    </row>
    <row r="2" spans="1:20" ht="15" x14ac:dyDescent="0.25">
      <c r="A2" s="53"/>
      <c r="B2" s="53"/>
      <c r="C2" s="69"/>
      <c r="D2" s="53"/>
      <c r="E2" s="53"/>
      <c r="F2" s="53"/>
      <c r="G2" s="53"/>
      <c r="H2" s="54" t="s">
        <v>20</v>
      </c>
      <c r="I2" s="54"/>
      <c r="J2" s="54"/>
      <c r="K2" s="54"/>
      <c r="L2" s="54"/>
      <c r="M2" s="54"/>
      <c r="N2" s="54"/>
      <c r="O2" s="53"/>
    </row>
    <row r="3" spans="1:20" ht="15" x14ac:dyDescent="0.25">
      <c r="A3" s="53"/>
      <c r="B3" s="53"/>
      <c r="C3" s="69"/>
      <c r="D3" s="53"/>
      <c r="E3" s="53"/>
      <c r="F3" s="53"/>
      <c r="G3" s="53"/>
      <c r="H3" s="54"/>
      <c r="I3" s="54"/>
      <c r="J3" s="54"/>
      <c r="K3" s="54"/>
      <c r="L3" s="54"/>
      <c r="M3" s="54"/>
      <c r="N3" s="54"/>
      <c r="O3" s="53"/>
    </row>
    <row r="4" spans="1:20" ht="15" x14ac:dyDescent="0.25">
      <c r="A4" s="53"/>
      <c r="B4" s="53"/>
      <c r="C4" s="53"/>
      <c r="D4" s="53"/>
      <c r="E4" s="53"/>
      <c r="F4" s="53"/>
      <c r="G4" s="53"/>
      <c r="H4" s="53"/>
      <c r="I4" s="98" t="s">
        <v>659</v>
      </c>
      <c r="J4" s="53"/>
      <c r="K4" s="53"/>
      <c r="L4" s="53"/>
      <c r="M4" s="53"/>
      <c r="N4" s="53"/>
      <c r="O4" s="53"/>
    </row>
    <row r="5" spans="1:20" ht="15" x14ac:dyDescent="0.25">
      <c r="A5" s="53"/>
      <c r="B5" s="53"/>
      <c r="C5" s="53"/>
      <c r="D5" s="53"/>
      <c r="E5" s="53"/>
      <c r="F5" s="53"/>
      <c r="G5" s="53"/>
      <c r="H5" s="53"/>
      <c r="I5" s="53" t="s">
        <v>24</v>
      </c>
      <c r="J5" s="53"/>
      <c r="K5" s="53"/>
      <c r="L5" s="53"/>
      <c r="M5" s="53"/>
      <c r="N5" s="53"/>
      <c r="O5" s="53"/>
    </row>
    <row r="6" spans="1:20" ht="15" x14ac:dyDescent="0.25">
      <c r="A6" s="53"/>
      <c r="B6" s="53"/>
      <c r="C6" s="53"/>
      <c r="D6" s="53"/>
      <c r="E6" s="53"/>
      <c r="F6" s="53"/>
      <c r="G6" s="53"/>
      <c r="H6" s="53"/>
      <c r="I6" s="98" t="s">
        <v>661</v>
      </c>
      <c r="J6" s="53"/>
      <c r="K6" s="53"/>
      <c r="L6" s="53"/>
      <c r="M6" s="53"/>
      <c r="N6" s="53"/>
      <c r="O6" s="53"/>
    </row>
    <row r="7" spans="1:20" ht="15" x14ac:dyDescent="0.25">
      <c r="A7" s="53"/>
      <c r="B7" s="53"/>
      <c r="C7" s="53"/>
      <c r="D7" s="53"/>
      <c r="E7" s="100" t="s">
        <v>27</v>
      </c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</row>
    <row r="8" spans="1:20" ht="15" x14ac:dyDescent="0.25">
      <c r="A8" s="99"/>
      <c r="B8" s="99"/>
      <c r="C8" s="99"/>
      <c r="D8" s="99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1"/>
    </row>
    <row r="9" spans="1:20" x14ac:dyDescent="0.2">
      <c r="C9"/>
    </row>
    <row r="10" spans="1:20" ht="38.25" x14ac:dyDescent="0.2">
      <c r="A10" s="76" t="s">
        <v>30</v>
      </c>
      <c r="B10" s="76" t="s">
        <v>0</v>
      </c>
      <c r="C10" s="77" t="s">
        <v>1</v>
      </c>
      <c r="D10" s="76" t="s">
        <v>31</v>
      </c>
      <c r="E10" s="76" t="s">
        <v>32</v>
      </c>
      <c r="F10" s="78" t="s">
        <v>3</v>
      </c>
      <c r="G10" s="79" t="s">
        <v>4</v>
      </c>
      <c r="H10" s="78" t="s">
        <v>3</v>
      </c>
      <c r="I10" s="79" t="s">
        <v>33</v>
      </c>
      <c r="J10" s="78" t="s">
        <v>3</v>
      </c>
      <c r="K10" s="76" t="s">
        <v>5</v>
      </c>
      <c r="L10" s="78" t="s">
        <v>3</v>
      </c>
      <c r="M10" s="76" t="s">
        <v>6</v>
      </c>
      <c r="N10" s="78" t="s">
        <v>3</v>
      </c>
      <c r="O10" s="76" t="s">
        <v>146</v>
      </c>
      <c r="P10" s="78" t="s">
        <v>3</v>
      </c>
      <c r="Q10" s="76" t="s">
        <v>8</v>
      </c>
      <c r="R10" s="78" t="s">
        <v>3</v>
      </c>
      <c r="S10" s="80" t="s">
        <v>9</v>
      </c>
      <c r="T10" s="76" t="s">
        <v>10</v>
      </c>
    </row>
    <row r="11" spans="1:20" ht="14.25" customHeight="1" x14ac:dyDescent="0.2">
      <c r="A11" s="66">
        <v>1</v>
      </c>
      <c r="B11" s="96" t="s">
        <v>254</v>
      </c>
      <c r="C11" s="97">
        <v>38903</v>
      </c>
      <c r="D11" s="59">
        <f t="shared" ref="D11:D20" ca="1" si="0">INT(DAYS360(C11,TODAY())/360)</f>
        <v>12</v>
      </c>
      <c r="E11" s="59">
        <v>9.6</v>
      </c>
      <c r="F11" s="59">
        <f ca="1">IF((D11&lt;=11),VLOOKUP(E11,'11 лет'!$L$3:$N$75,3),IF((D11=12),VLOOKUP(E11,'12 лет'!$L$3:$N$75,3),IF((D11=13),VLOOKUP(E11,'13 лет'!$M$3:$P$75,4),IF((D11=14),VLOOKUP(E11,'14 лет'!$M$3:$P$75,4),IF((D11=15),VLOOKUP(E11,'15 лет'!$L$3:$N$75,3),IF((D11=16),VLOOKUP(E11,'16 лет'!$L$3:$N$75,3),VLOOKUP(E11,'17 лет'!$L$3:$N$75,3)))))))</f>
        <v>12</v>
      </c>
      <c r="G11" s="59" t="s">
        <v>160</v>
      </c>
      <c r="H11" s="59">
        <f ca="1">IF((D11&lt;=11),VLOOKUP(G11,'11 лет'!$K$3:$N$75,4),IF((D11=12),VLOOKUP(G11,'12 лет'!$K$3:$N$75,4),IF((D11=13),VLOOKUP(G11,'13 лет'!$L$3:$P$75,5),IF((D11=14),VLOOKUP(G11,'14 лет'!$L$3:$P$75,5),IF((D11=15),VLOOKUP(G11,'15 лет'!$K$3:$N$75,4),IF((D11=16),VLOOKUP(G11,'16 лет'!$K$3:$N$75,4),VLOOKUP(G11,'17 лет'!$K$3:$N$75,4)))))))</f>
        <v>22</v>
      </c>
      <c r="I11" s="59">
        <v>5.9</v>
      </c>
      <c r="J11" s="59">
        <f ca="1">IF((D11&lt;=11),VLOOKUP(I11,'11 лет'!$M$3:$N$75,2),IF((D11=12),VLOOKUP(I11,'12 лет'!$M$3:$N$75,2),IF((D11=13),VLOOKUP(I11,'13 лет'!$O$3:$P$75,2),IF((D11=14),VLOOKUP(I11,'14 лет'!$O$3:$P$75,2),IF((D11=15),VLOOKUP(I11,'15 лет'!$M$3:$N$75,2),IF((D11=16),VLOOKUP(I11,'16 лет'!$M$3:$N$75,2),VLOOKUP(I11,'17 лет'!$M$3:$N$75,2)))))))</f>
        <v>26</v>
      </c>
      <c r="K11" s="59">
        <v>20</v>
      </c>
      <c r="L11" s="59">
        <f ca="1">IF((D11&lt;=11),VLOOKUP(K11,'11 лет'!$Q$4:$S$74,3),IF((D11=12),VLOOKUP(K11,'12 лет'!$Q$4:$S$74,3),IF((D11=13),VLOOKUP(K11,'13 лет'!$S$4:$U$74,3),IF((D11=14),VLOOKUP(K11,'14 лет'!$S$4:$U$74,3),IF((D11=15),VLOOKUP(K11,'15 лет'!$Q$4:$S$74,3),IF((D11=16),VLOOKUP(K11,'16 лет'!$Q$4:$S$74,3),VLOOKUP(K11,'17 лет'!$Q$4:$S$74,3)))))))</f>
        <v>29</v>
      </c>
      <c r="M11" s="59">
        <v>160</v>
      </c>
      <c r="N11" s="59">
        <f ca="1">IF((D11&lt;=11),VLOOKUP(M11,'11 лет'!$P$4:$S$74,4),IF((D11=12),VLOOKUP(M11,'12 лет'!$P$4:$S$74,4),IF((D11=13),VLOOKUP(M11,'13 лет'!$R$4:$U$74,4),IF((D11=14),VLOOKUP(M11,'14 лет'!$R$4:$U$74,4),IF((D11=15),VLOOKUP(M11,'15 лет'!$P$4:$S$74,4),IF((D11=16),VLOOKUP(M11,'16 лет'!$P$4:$S$74,4),VLOOKUP(M11,'17 лет'!$P$4:$S$74,4)))))))</f>
        <v>25</v>
      </c>
      <c r="O11" s="59">
        <v>15</v>
      </c>
      <c r="P11" s="59">
        <f ca="1">IF((D11&lt;=11),VLOOKUP(O11,'11 лет'!$O$4:$S$74,5),IF((D11=12),VLOOKUP(O11,'12 лет'!$O$4:$S$74,5),IF((D11=13),VLOOKUP(O11,'13 лет'!$Q$4:$U$74,5),IF((D11=14),VLOOKUP(O11,'14 лет'!$Q$4:$U$74,5),IF((D11=15),VLOOKUP(O11,'15 лет'!$O$4:$S$74,5),IF((D11=16),VLOOKUP(O11,'16 лет'!$O$4:$S$74,5),VLOOKUP(O11,'17 лет'!$O$4:$S$74,5)))))))</f>
        <v>24</v>
      </c>
      <c r="Q11" s="59">
        <v>15</v>
      </c>
      <c r="R11" s="59">
        <f ca="1">IF((D11&lt;=11),VLOOKUP(Q11,'11 лет'!$R$4:$S$74,2),IF((D11=12),VLOOKUP(Q11,'12 лет'!$R$4:$S$74,2),IF((D11=13),VLOOKUP(Q11,'13 лет'!$T$4:$U$74,2),IF((D11=14),VLOOKUP(Q11,'14 лет'!$T$4:$U$74,2),IF((D11=15),VLOOKUP(Q11,'15 лет'!$R$4:$S$74,2),IF((D11=16),VLOOKUP(Q11,'16 лет'!$R$4:$S$74,2),VLOOKUP(Q11,'17 лет'!$R$4:$S$74,2)))))))</f>
        <v>38</v>
      </c>
      <c r="S11" s="59">
        <f t="shared" ref="S11:S20" ca="1" si="1">SUM(F11,H11,J11,L11,N11,P11,R11)</f>
        <v>176</v>
      </c>
      <c r="T11" s="59">
        <f t="shared" ref="T11:T20" ca="1" si="2">RANK(S11,S$11:S$20)</f>
        <v>1</v>
      </c>
    </row>
    <row r="12" spans="1:20" x14ac:dyDescent="0.2">
      <c r="A12" s="66">
        <v>2</v>
      </c>
      <c r="B12" s="96" t="s">
        <v>255</v>
      </c>
      <c r="C12" s="97">
        <v>39014</v>
      </c>
      <c r="D12" s="59">
        <f t="shared" ca="1" si="0"/>
        <v>12</v>
      </c>
      <c r="E12" s="59">
        <v>9.3000000000000007</v>
      </c>
      <c r="F12" s="59">
        <f ca="1">IF((D12&lt;=11),VLOOKUP(E12,'11 лет'!$L$3:$N$75,3),IF((D12=12),VLOOKUP(E12,'12 лет'!$L$3:$N$75,3),IF((D12=13),VLOOKUP(E12,'13 лет'!$M$3:$P$75,4),IF((D12=14),VLOOKUP(E12,'14 лет'!$M$3:$P$75,4),IF((D12=15),VLOOKUP(E12,'15 лет'!$L$3:$N$75,3),IF((D12=16),VLOOKUP(E12,'16 лет'!$L$3:$N$75,3),VLOOKUP(E12,'17 лет'!$L$3:$N$75,3)))))))</f>
        <v>18</v>
      </c>
      <c r="G12" s="59" t="s">
        <v>196</v>
      </c>
      <c r="H12" s="59">
        <f ca="1">IF((D12&lt;=11),VLOOKUP(G12,'11 лет'!$K$3:$N$75,4),IF((D12=12),VLOOKUP(G12,'12 лет'!$K$3:$N$75,4),IF((D12=13),VLOOKUP(G12,'13 лет'!$L$3:$P$75,5),IF((D12=14),VLOOKUP(G12,'14 лет'!$L$3:$P$75,5),IF((D12=15),VLOOKUP(G12,'15 лет'!$K$3:$N$75,4),IF((D12=16),VLOOKUP(G12,'16 лет'!$K$3:$N$75,4),VLOOKUP(G12,'17 лет'!$K$3:$N$75,4)))))))</f>
        <v>27</v>
      </c>
      <c r="I12" s="59">
        <v>5.9</v>
      </c>
      <c r="J12" s="59">
        <f ca="1">IF((D12&lt;=11),VLOOKUP(I12,'11 лет'!$M$3:$N$75,2),IF((D12=12),VLOOKUP(I12,'12 лет'!$M$3:$N$75,2),IF((D12=13),VLOOKUP(I12,'13 лет'!$O$3:$P$75,2),IF((D12=14),VLOOKUP(I12,'14 лет'!$O$3:$P$75,2),IF((D12=15),VLOOKUP(I12,'15 лет'!$M$3:$N$75,2),IF((D12=16),VLOOKUP(I12,'16 лет'!$M$3:$N$75,2),VLOOKUP(I12,'17 лет'!$M$3:$N$75,2)))))))</f>
        <v>26</v>
      </c>
      <c r="K12" s="59">
        <v>17</v>
      </c>
      <c r="L12" s="59">
        <f ca="1">IF((D12&lt;=11),VLOOKUP(K12,'11 лет'!$Q$4:$S$74,3),IF((D12=12),VLOOKUP(K12,'12 лет'!$Q$4:$S$74,3),IF((D12=13),VLOOKUP(K12,'13 лет'!$S$4:$U$74,3),IF((D12=14),VLOOKUP(K12,'14 лет'!$S$4:$U$74,3),IF((D12=15),VLOOKUP(K12,'15 лет'!$Q$4:$S$74,3),IF((D12=16),VLOOKUP(K12,'16 лет'!$Q$4:$S$74,3),VLOOKUP(K12,'17 лет'!$Q$4:$S$74,3)))))))</f>
        <v>23</v>
      </c>
      <c r="M12" s="59">
        <v>135</v>
      </c>
      <c r="N12" s="59">
        <f ca="1">IF((D12&lt;=11),VLOOKUP(M12,'11 лет'!$P$4:$S$74,4),IF((D12=12),VLOOKUP(M12,'12 лет'!$P$4:$S$74,4),IF((D12=13),VLOOKUP(M12,'13 лет'!$R$4:$U$74,4),IF((D12=14),VLOOKUP(M12,'14 лет'!$R$4:$U$74,4),IF((D12=15),VLOOKUP(M12,'15 лет'!$P$4:$S$74,4),IF((D12=16),VLOOKUP(M12,'16 лет'!$P$4:$S$74,4),VLOOKUP(M12,'17 лет'!$P$4:$S$74,4)))))))</f>
        <v>12</v>
      </c>
      <c r="O12" s="59">
        <v>14</v>
      </c>
      <c r="P12" s="59">
        <f ca="1">IF((D12&lt;=11),VLOOKUP(O12,'11 лет'!$O$4:$S$74,5),IF((D12=12),VLOOKUP(O12,'12 лет'!$O$4:$S$74,5),IF((D12=13),VLOOKUP(O12,'13 лет'!$Q$4:$U$74,5),IF((D12=14),VLOOKUP(O12,'14 лет'!$Q$4:$U$74,5),IF((D12=15),VLOOKUP(O12,'15 лет'!$O$4:$S$74,5),IF((D12=16),VLOOKUP(O12,'16 лет'!$O$4:$S$74,5),VLOOKUP(O12,'17 лет'!$O$4:$S$74,5)))))))</f>
        <v>22</v>
      </c>
      <c r="Q12" s="59">
        <v>12</v>
      </c>
      <c r="R12" s="59">
        <f ca="1">IF((D12&lt;=11),VLOOKUP(Q12,'11 лет'!$R$4:$S$74,2),IF((D12=12),VLOOKUP(Q12,'12 лет'!$R$4:$S$74,2),IF((D12=13),VLOOKUP(Q12,'13 лет'!$T$4:$U$74,2),IF((D12=14),VLOOKUP(Q12,'14 лет'!$T$4:$U$74,2),IF((D12=15),VLOOKUP(Q12,'15 лет'!$R$4:$S$74,2),IF((D12=16),VLOOKUP(Q12,'16 лет'!$R$4:$S$74,2),VLOOKUP(Q12,'17 лет'!$R$4:$S$74,2)))))))</f>
        <v>29</v>
      </c>
      <c r="S12" s="59">
        <f t="shared" ca="1" si="1"/>
        <v>157</v>
      </c>
      <c r="T12" s="59">
        <f t="shared" ca="1" si="2"/>
        <v>2</v>
      </c>
    </row>
    <row r="13" spans="1:20" x14ac:dyDescent="0.2">
      <c r="A13" s="66">
        <v>3</v>
      </c>
      <c r="B13" s="96" t="s">
        <v>256</v>
      </c>
      <c r="C13" s="97">
        <v>38990</v>
      </c>
      <c r="D13" s="59">
        <f t="shared" ca="1" si="0"/>
        <v>12</v>
      </c>
      <c r="E13" s="59">
        <v>8.9</v>
      </c>
      <c r="F13" s="59">
        <f ca="1">IF((D13&lt;=11),VLOOKUP(E13,'11 лет'!$L$3:$N$75,3),IF((D13=12),VLOOKUP(E13,'12 лет'!$L$3:$N$75,3),IF((D13=13),VLOOKUP(E13,'13 лет'!$M$3:$P$75,4),IF((D13=14),VLOOKUP(E13,'14 лет'!$M$3:$P$75,4),IF((D13=15),VLOOKUP(E13,'15 лет'!$L$3:$N$75,3),IF((D13=16),VLOOKUP(E13,'16 лет'!$L$3:$N$75,3),VLOOKUP(E13,'17 лет'!$L$3:$N$75,3)))))))</f>
        <v>27</v>
      </c>
      <c r="G13" s="59" t="s">
        <v>125</v>
      </c>
      <c r="H13" s="59">
        <f ca="1">IF((D13&lt;=11),VLOOKUP(G13,'11 лет'!$K$3:$N$75,4),IF((D13=12),VLOOKUP(G13,'12 лет'!$K$3:$N$75,4),IF((D13=13),VLOOKUP(G13,'13 лет'!$L$3:$P$75,5),IF((D13=14),VLOOKUP(G13,'14 лет'!$L$3:$P$75,5),IF((D13=15),VLOOKUP(G13,'15 лет'!$K$3:$N$75,4),IF((D13=16),VLOOKUP(G13,'16 лет'!$K$3:$N$75,4),VLOOKUP(G13,'17 лет'!$K$3:$N$75,4)))))))</f>
        <v>25</v>
      </c>
      <c r="I13" s="59">
        <v>6.1</v>
      </c>
      <c r="J13" s="59">
        <f ca="1">IF((D13&lt;=11),VLOOKUP(I13,'11 лет'!$M$3:$N$75,2),IF((D13=12),VLOOKUP(I13,'12 лет'!$M$3:$N$75,2),IF((D13=13),VLOOKUP(I13,'13 лет'!$O$3:$P$75,2),IF((D13=14),VLOOKUP(I13,'14 лет'!$O$3:$P$75,2),IF((D13=15),VLOOKUP(I13,'15 лет'!$M$3:$N$75,2),IF((D13=16),VLOOKUP(I13,'16 лет'!$M$3:$N$75,2),VLOOKUP(I13,'17 лет'!$M$3:$N$75,2)))))))</f>
        <v>19</v>
      </c>
      <c r="K13" s="59">
        <v>19</v>
      </c>
      <c r="L13" s="59">
        <f ca="1">IF((D13&lt;=11),VLOOKUP(K13,'11 лет'!$Q$4:$S$74,3),IF((D13=12),VLOOKUP(K13,'12 лет'!$Q$4:$S$74,3),IF((D13=13),VLOOKUP(K13,'13 лет'!$S$4:$U$74,3),IF((D13=14),VLOOKUP(K13,'14 лет'!$S$4:$U$74,3),IF((D13=15),VLOOKUP(K13,'15 лет'!$Q$4:$S$74,3),IF((D13=16),VLOOKUP(K13,'16 лет'!$Q$4:$S$74,3),VLOOKUP(K13,'17 лет'!$Q$4:$S$74,3)))))))</f>
        <v>27</v>
      </c>
      <c r="M13" s="59">
        <v>150</v>
      </c>
      <c r="N13" s="59">
        <f ca="1">IF((D13&lt;=11),VLOOKUP(M13,'11 лет'!$P$4:$S$74,4),IF((D13=12),VLOOKUP(M13,'12 лет'!$P$4:$S$74,4),IF((D13=13),VLOOKUP(M13,'13 лет'!$R$4:$U$74,4),IF((D13=14),VLOOKUP(M13,'14 лет'!$R$4:$U$74,4),IF((D13=15),VLOOKUP(M13,'15 лет'!$P$4:$S$74,4),IF((D13=16),VLOOKUP(M13,'16 лет'!$P$4:$S$74,4),VLOOKUP(M13,'17 лет'!$P$4:$S$74,4)))))))</f>
        <v>20</v>
      </c>
      <c r="O13" s="59">
        <v>8</v>
      </c>
      <c r="P13" s="59">
        <f ca="1">IF((D13&lt;=11),VLOOKUP(O13,'11 лет'!$O$4:$S$74,5),IF((D13=12),VLOOKUP(O13,'12 лет'!$O$4:$S$74,5),IF((D13=13),VLOOKUP(O13,'13 лет'!$Q$4:$U$74,5),IF((D13=14),VLOOKUP(O13,'14 лет'!$Q$4:$U$74,5),IF((D13=15),VLOOKUP(O13,'15 лет'!$O$4:$S$74,5),IF((D13=16),VLOOKUP(O13,'16 лет'!$O$4:$S$74,5),VLOOKUP(O13,'17 лет'!$O$4:$S$74,5)))))))</f>
        <v>10</v>
      </c>
      <c r="Q13" s="59">
        <v>10</v>
      </c>
      <c r="R13" s="59">
        <f ca="1">IF((D13&lt;=11),VLOOKUP(Q13,'11 лет'!$R$4:$S$74,2),IF((D13=12),VLOOKUP(Q13,'12 лет'!$R$4:$S$74,2),IF((D13=13),VLOOKUP(Q13,'13 лет'!$T$4:$U$74,2),IF((D13=14),VLOOKUP(Q13,'14 лет'!$T$4:$U$74,2),IF((D13=15),VLOOKUP(Q13,'15 лет'!$R$4:$S$74,2),IF((D13=16),VLOOKUP(Q13,'16 лет'!$R$4:$S$74,2),VLOOKUP(Q13,'17 лет'!$R$4:$S$74,2)))))))</f>
        <v>23</v>
      </c>
      <c r="S13" s="59">
        <f t="shared" ca="1" si="1"/>
        <v>151</v>
      </c>
      <c r="T13" s="59">
        <f t="shared" ca="1" si="2"/>
        <v>3</v>
      </c>
    </row>
    <row r="14" spans="1:20" x14ac:dyDescent="0.2">
      <c r="A14" s="66">
        <v>4</v>
      </c>
      <c r="B14" s="96" t="s">
        <v>257</v>
      </c>
      <c r="C14" s="97">
        <v>38793</v>
      </c>
      <c r="D14" s="59">
        <f t="shared" ca="1" si="0"/>
        <v>12</v>
      </c>
      <c r="E14" s="59">
        <v>9.1</v>
      </c>
      <c r="F14" s="59">
        <f ca="1">IF((D14&lt;=11),VLOOKUP(E14,'11 лет'!$L$3:$N$75,3),IF((D14=12),VLOOKUP(E14,'12 лет'!$L$3:$N$75,3),IF((D14=13),VLOOKUP(E14,'13 лет'!$M$3:$P$75,4),IF((D14=14),VLOOKUP(E14,'14 лет'!$M$3:$P$75,4),IF((D14=15),VLOOKUP(E14,'15 лет'!$L$3:$N$75,3),IF((D14=16),VLOOKUP(E14,'16 лет'!$L$3:$N$75,3),VLOOKUP(E14,'17 лет'!$L$3:$N$75,3)))))))</f>
        <v>22</v>
      </c>
      <c r="G14" s="59" t="s">
        <v>240</v>
      </c>
      <c r="H14" s="59">
        <f ca="1">IF((D14&lt;=11),VLOOKUP(G14,'11 лет'!$K$3:$N$75,4),IF((D14=12),VLOOKUP(G14,'12 лет'!$K$3:$N$75,4),IF((D14=13),VLOOKUP(G14,'13 лет'!$L$3:$P$75,5),IF((D14=14),VLOOKUP(G14,'14 лет'!$L$3:$P$75,5),IF((D14=15),VLOOKUP(G14,'15 лет'!$K$3:$N$75,4),IF((D14=16),VLOOKUP(G14,'16 лет'!$K$3:$N$75,4),VLOOKUP(G14,'17 лет'!$K$3:$N$75,4)))))))</f>
        <v>25</v>
      </c>
      <c r="I14" s="59">
        <v>6</v>
      </c>
      <c r="J14" s="59">
        <f ca="1">IF((D14&lt;=11),VLOOKUP(I14,'11 лет'!$M$3:$N$75,2),IF((D14=12),VLOOKUP(I14,'12 лет'!$M$3:$N$75,2),IF((D14=13),VLOOKUP(I14,'13 лет'!$O$3:$P$75,2),IF((D14=14),VLOOKUP(I14,'14 лет'!$O$3:$P$75,2),IF((D14=15),VLOOKUP(I14,'15 лет'!$M$3:$N$75,2),IF((D14=16),VLOOKUP(I14,'16 лет'!$M$3:$N$75,2),VLOOKUP(I14,'17 лет'!$M$3:$N$75,2)))))))</f>
        <v>22</v>
      </c>
      <c r="K14" s="59">
        <v>18</v>
      </c>
      <c r="L14" s="59">
        <f ca="1">IF((D14&lt;=11),VLOOKUP(K14,'11 лет'!$Q$4:$S$74,3),IF((D14=12),VLOOKUP(K14,'12 лет'!$Q$4:$S$74,3),IF((D14=13),VLOOKUP(K14,'13 лет'!$S$4:$U$74,3),IF((D14=14),VLOOKUP(K14,'14 лет'!$S$4:$U$74,3),IF((D14=15),VLOOKUP(K14,'15 лет'!$Q$4:$S$74,3),IF((D14=16),VLOOKUP(K14,'16 лет'!$Q$4:$S$74,3),VLOOKUP(K14,'17 лет'!$Q$4:$S$74,3)))))))</f>
        <v>25</v>
      </c>
      <c r="M14" s="59">
        <v>150</v>
      </c>
      <c r="N14" s="59">
        <f ca="1">IF((D14&lt;=11),VLOOKUP(M14,'11 лет'!$P$4:$S$74,4),IF((D14=12),VLOOKUP(M14,'12 лет'!$P$4:$S$74,4),IF((D14=13),VLOOKUP(M14,'13 лет'!$R$4:$U$74,4),IF((D14=14),VLOOKUP(M14,'14 лет'!$R$4:$U$74,4),IF((D14=15),VLOOKUP(M14,'15 лет'!$P$4:$S$74,4),IF((D14=16),VLOOKUP(M14,'16 лет'!$P$4:$S$74,4),VLOOKUP(M14,'17 лет'!$P$4:$S$74,4)))))))</f>
        <v>20</v>
      </c>
      <c r="O14" s="59">
        <v>11</v>
      </c>
      <c r="P14" s="59">
        <f ca="1">IF((D14&lt;=11),VLOOKUP(O14,'11 лет'!$O$4:$S$74,5),IF((D14=12),VLOOKUP(O14,'12 лет'!$O$4:$S$74,5),IF((D14=13),VLOOKUP(O14,'13 лет'!$Q$4:$U$74,5),IF((D14=14),VLOOKUP(O14,'14 лет'!$Q$4:$U$74,5),IF((D14=15),VLOOKUP(O14,'15 лет'!$O$4:$S$74,5),IF((D14=16),VLOOKUP(O14,'16 лет'!$O$4:$S$74,5),VLOOKUP(O14,'17 лет'!$O$4:$S$74,5)))))))</f>
        <v>16</v>
      </c>
      <c r="Q14" s="59">
        <v>9</v>
      </c>
      <c r="R14" s="59">
        <f ca="1">IF((D14&lt;=11),VLOOKUP(Q14,'11 лет'!$R$4:$S$74,2),IF((D14=12),VLOOKUP(Q14,'12 лет'!$R$4:$S$74,2),IF((D14=13),VLOOKUP(Q14,'13 лет'!$T$4:$U$74,2),IF((D14=14),VLOOKUP(Q14,'14 лет'!$T$4:$U$74,2),IF((D14=15),VLOOKUP(Q14,'15 лет'!$R$4:$S$74,2),IF((D14=16),VLOOKUP(Q14,'16 лет'!$R$4:$S$74,2),VLOOKUP(Q14,'17 лет'!$R$4:$S$74,2)))))))</f>
        <v>20</v>
      </c>
      <c r="S14" s="59">
        <f t="shared" ca="1" si="1"/>
        <v>150</v>
      </c>
      <c r="T14" s="59">
        <f t="shared" ca="1" si="2"/>
        <v>4</v>
      </c>
    </row>
    <row r="15" spans="1:20" ht="15" customHeight="1" x14ac:dyDescent="0.2">
      <c r="A15" s="66">
        <v>5</v>
      </c>
      <c r="B15" s="96" t="s">
        <v>258</v>
      </c>
      <c r="C15" s="97">
        <v>38936</v>
      </c>
      <c r="D15" s="59">
        <f t="shared" ca="1" si="0"/>
        <v>12</v>
      </c>
      <c r="E15" s="59">
        <v>9.1</v>
      </c>
      <c r="F15" s="59">
        <f ca="1">IF((D15&lt;=11),VLOOKUP(E15,'11 лет'!$L$3:$N$75,3),IF((D15=12),VLOOKUP(E15,'12 лет'!$L$3:$N$75,3),IF((D15=13),VLOOKUP(E15,'13 лет'!$M$3:$P$75,4),IF((D15=14),VLOOKUP(E15,'14 лет'!$M$3:$P$75,4),IF((D15=15),VLOOKUP(E15,'15 лет'!$L$3:$N$75,3),IF((D15=16),VLOOKUP(E15,'16 лет'!$L$3:$N$75,3),VLOOKUP(E15,'17 лет'!$L$3:$N$75,3)))))))</f>
        <v>22</v>
      </c>
      <c r="G15" s="59" t="s">
        <v>207</v>
      </c>
      <c r="H15" s="59">
        <f ca="1">IF((D15&lt;=11),VLOOKUP(G15,'11 лет'!$K$3:$N$75,4),IF((D15=12),VLOOKUP(G15,'12 лет'!$K$3:$N$75,4),IF((D15=13),VLOOKUP(G15,'13 лет'!$L$3:$P$75,5),IF((D15=14),VLOOKUP(G15,'14 лет'!$L$3:$P$75,5),IF((D15=15),VLOOKUP(G15,'15 лет'!$K$3:$N$75,4),IF((D15=16),VLOOKUP(G15,'16 лет'!$K$3:$N$75,4),VLOOKUP(G15,'17 лет'!$K$3:$N$75,4)))))))</f>
        <v>26</v>
      </c>
      <c r="I15" s="59">
        <v>6.2</v>
      </c>
      <c r="J15" s="59">
        <f ca="1">IF((D15&lt;=11),VLOOKUP(I15,'11 лет'!$M$3:$N$75,2),IF((D15=12),VLOOKUP(I15,'12 лет'!$M$3:$N$75,2),IF((D15=13),VLOOKUP(I15,'13 лет'!$O$3:$P$75,2),IF((D15=14),VLOOKUP(I15,'14 лет'!$O$3:$P$75,2),IF((D15=15),VLOOKUP(I15,'15 лет'!$M$3:$N$75,2),IF((D15=16),VLOOKUP(I15,'16 лет'!$M$3:$N$75,2),VLOOKUP(I15,'17 лет'!$M$3:$N$75,2)))))))</f>
        <v>16</v>
      </c>
      <c r="K15" s="59">
        <v>16</v>
      </c>
      <c r="L15" s="59">
        <f ca="1">IF((D15&lt;=11),VLOOKUP(K15,'11 лет'!$Q$4:$S$74,3),IF((D15=12),VLOOKUP(K15,'12 лет'!$Q$4:$S$74,3),IF((D15=13),VLOOKUP(K15,'13 лет'!$S$4:$U$74,3),IF((D15=14),VLOOKUP(K15,'14 лет'!$S$4:$U$74,3),IF((D15=15),VLOOKUP(K15,'15 лет'!$Q$4:$S$74,3),IF((D15=16),VLOOKUP(K15,'16 лет'!$Q$4:$S$74,3),VLOOKUP(K15,'17 лет'!$Q$4:$S$74,3)))))))</f>
        <v>21</v>
      </c>
      <c r="M15" s="59">
        <v>145</v>
      </c>
      <c r="N15" s="59">
        <f ca="1">IF((D15&lt;=11),VLOOKUP(M15,'11 лет'!$P$4:$S$74,4),IF((D15=12),VLOOKUP(M15,'12 лет'!$P$4:$S$74,4),IF((D15=13),VLOOKUP(M15,'13 лет'!$R$4:$U$74,4),IF((D15=14),VLOOKUP(M15,'14 лет'!$R$4:$U$74,4),IF((D15=15),VLOOKUP(M15,'15 лет'!$P$4:$S$74,4),IF((D15=16),VLOOKUP(M15,'16 лет'!$P$4:$S$74,4),VLOOKUP(M15,'17 лет'!$P$4:$S$74,4)))))))</f>
        <v>17</v>
      </c>
      <c r="O15" s="59">
        <v>13</v>
      </c>
      <c r="P15" s="59">
        <f ca="1">IF((D15&lt;=11),VLOOKUP(O15,'11 лет'!$O$4:$S$74,5),IF((D15=12),VLOOKUP(O15,'12 лет'!$O$4:$S$74,5),IF((D15=13),VLOOKUP(O15,'13 лет'!$Q$4:$U$74,5),IF((D15=14),VLOOKUP(O15,'14 лет'!$Q$4:$U$74,5),IF((D15=15),VLOOKUP(O15,'15 лет'!$O$4:$S$74,5),IF((D15=16),VLOOKUP(O15,'16 лет'!$O$4:$S$74,5),VLOOKUP(O15,'17 лет'!$O$4:$S$74,5)))))))</f>
        <v>20</v>
      </c>
      <c r="Q15" s="59">
        <v>11</v>
      </c>
      <c r="R15" s="59">
        <f ca="1">IF((D15&lt;=11),VLOOKUP(Q15,'11 лет'!$R$4:$S$74,2),IF((D15=12),VLOOKUP(Q15,'12 лет'!$R$4:$S$74,2),IF((D15=13),VLOOKUP(Q15,'13 лет'!$T$4:$U$74,2),IF((D15=14),VLOOKUP(Q15,'14 лет'!$T$4:$U$74,2),IF((D15=15),VLOOKUP(Q15,'15 лет'!$R$4:$S$74,2),IF((D15=16),VLOOKUP(Q15,'16 лет'!$R$4:$S$74,2),VLOOKUP(Q15,'17 лет'!$R$4:$S$74,2)))))))</f>
        <v>26</v>
      </c>
      <c r="S15" s="59">
        <f t="shared" ca="1" si="1"/>
        <v>148</v>
      </c>
      <c r="T15" s="59">
        <f t="shared" ca="1" si="2"/>
        <v>5</v>
      </c>
    </row>
    <row r="16" spans="1:20" x14ac:dyDescent="0.2">
      <c r="A16" s="66">
        <v>6</v>
      </c>
      <c r="B16" s="96" t="s">
        <v>259</v>
      </c>
      <c r="C16" s="97">
        <v>38721</v>
      </c>
      <c r="D16" s="59">
        <f t="shared" ca="1" si="0"/>
        <v>12</v>
      </c>
      <c r="E16" s="59">
        <v>9</v>
      </c>
      <c r="F16" s="59">
        <f ca="1">IF((D16&lt;=11),VLOOKUP(E16,'11 лет'!$L$3:$N$75,3),IF((D16=12),VLOOKUP(E16,'12 лет'!$L$3:$N$75,3),IF((D16=13),VLOOKUP(E16,'13 лет'!$M$3:$P$75,4),IF((D16=14),VLOOKUP(E16,'14 лет'!$M$3:$P$75,4),IF((D16=15),VLOOKUP(E16,'15 лет'!$L$3:$N$75,3),IF((D16=16),VLOOKUP(E16,'16 лет'!$L$3:$N$75,3),VLOOKUP(E16,'17 лет'!$L$3:$N$75,3)))))))</f>
        <v>24</v>
      </c>
      <c r="G16" s="59" t="s">
        <v>196</v>
      </c>
      <c r="H16" s="59">
        <f ca="1">IF((D16&lt;=11),VLOOKUP(G16,'11 лет'!$K$3:$N$75,4),IF((D16=12),VLOOKUP(G16,'12 лет'!$K$3:$N$75,4),IF((D16=13),VLOOKUP(G16,'13 лет'!$L$3:$P$75,5),IF((D16=14),VLOOKUP(G16,'14 лет'!$L$3:$P$75,5),IF((D16=15),VLOOKUP(G16,'15 лет'!$K$3:$N$75,4),IF((D16=16),VLOOKUP(G16,'16 лет'!$K$3:$N$75,4),VLOOKUP(G16,'17 лет'!$K$3:$N$75,4)))))))</f>
        <v>27</v>
      </c>
      <c r="I16" s="59">
        <v>6</v>
      </c>
      <c r="J16" s="59">
        <f ca="1">IF((D16&lt;=11),VLOOKUP(I16,'11 лет'!$M$3:$N$75,2),IF((D16=12),VLOOKUP(I16,'12 лет'!$M$3:$N$75,2),IF((D16=13),VLOOKUP(I16,'13 лет'!$O$3:$P$75,2),IF((D16=14),VLOOKUP(I16,'14 лет'!$O$3:$P$75,2),IF((D16=15),VLOOKUP(I16,'15 лет'!$M$3:$N$75,2),IF((D16=16),VLOOKUP(I16,'16 лет'!$M$3:$N$75,2),VLOOKUP(I16,'17 лет'!$M$3:$N$75,2)))))))</f>
        <v>22</v>
      </c>
      <c r="K16" s="59">
        <v>16</v>
      </c>
      <c r="L16" s="59">
        <f ca="1">IF((D16&lt;=11),VLOOKUP(K16,'11 лет'!$Q$4:$S$74,3),IF((D16=12),VLOOKUP(K16,'12 лет'!$Q$4:$S$74,3),IF((D16=13),VLOOKUP(K16,'13 лет'!$S$4:$U$74,3),IF((D16=14),VLOOKUP(K16,'14 лет'!$S$4:$U$74,3),IF((D16=15),VLOOKUP(K16,'15 лет'!$Q$4:$S$74,3),IF((D16=16),VLOOKUP(K16,'16 лет'!$Q$4:$S$74,3),VLOOKUP(K16,'17 лет'!$Q$4:$S$74,3)))))))</f>
        <v>21</v>
      </c>
      <c r="M16" s="59">
        <v>130</v>
      </c>
      <c r="N16" s="59">
        <f ca="1">IF((D16&lt;=11),VLOOKUP(M16,'11 лет'!$P$4:$S$74,4),IF((D16=12),VLOOKUP(M16,'12 лет'!$P$4:$S$74,4),IF((D16=13),VLOOKUP(M16,'13 лет'!$R$4:$U$74,4),IF((D16=14),VLOOKUP(M16,'14 лет'!$R$4:$U$74,4),IF((D16=15),VLOOKUP(M16,'15 лет'!$P$4:$S$74,4),IF((D16=16),VLOOKUP(M16,'16 лет'!$P$4:$S$74,4),VLOOKUP(M16,'17 лет'!$P$4:$S$74,4)))))))</f>
        <v>10</v>
      </c>
      <c r="O16" s="59">
        <v>8</v>
      </c>
      <c r="P16" s="59">
        <f ca="1">IF((D16&lt;=11),VLOOKUP(O16,'11 лет'!$O$4:$S$74,5),IF((D16=12),VLOOKUP(O16,'12 лет'!$O$4:$S$74,5),IF((D16=13),VLOOKUP(O16,'13 лет'!$Q$4:$U$74,5),IF((D16=14),VLOOKUP(O16,'14 лет'!$Q$4:$U$74,5),IF((D16=15),VLOOKUP(O16,'15 лет'!$O$4:$S$74,5),IF((D16=16),VLOOKUP(O16,'16 лет'!$O$4:$S$74,5),VLOOKUP(O16,'17 лет'!$O$4:$S$74,5)))))))</f>
        <v>10</v>
      </c>
      <c r="Q16" s="59">
        <v>12</v>
      </c>
      <c r="R16" s="59">
        <f ca="1">IF((D16&lt;=11),VLOOKUP(Q16,'11 лет'!$R$4:$S$74,2),IF((D16=12),VLOOKUP(Q16,'12 лет'!$R$4:$S$74,2),IF((D16=13),VLOOKUP(Q16,'13 лет'!$T$4:$U$74,2),IF((D16=14),VLOOKUP(Q16,'14 лет'!$T$4:$U$74,2),IF((D16=15),VLOOKUP(Q16,'15 лет'!$R$4:$S$74,2),IF((D16=16),VLOOKUP(Q16,'16 лет'!$R$4:$S$74,2),VLOOKUP(Q16,'17 лет'!$R$4:$S$74,2)))))))</f>
        <v>29</v>
      </c>
      <c r="S16" s="59">
        <f t="shared" ca="1" si="1"/>
        <v>143</v>
      </c>
      <c r="T16" s="59">
        <f t="shared" ca="1" si="2"/>
        <v>6</v>
      </c>
    </row>
    <row r="17" spans="1:20" x14ac:dyDescent="0.2">
      <c r="A17" s="66">
        <v>7</v>
      </c>
      <c r="B17" s="96" t="s">
        <v>260</v>
      </c>
      <c r="C17" s="97">
        <v>38825</v>
      </c>
      <c r="D17" s="59">
        <f t="shared" ca="1" si="0"/>
        <v>12</v>
      </c>
      <c r="E17" s="59">
        <v>9.1999999999999993</v>
      </c>
      <c r="F17" s="59">
        <f ca="1">IF((D17&lt;=11),VLOOKUP(E17,'11 лет'!$L$3:$N$75,3),IF((D17=12),VLOOKUP(E17,'12 лет'!$L$3:$N$75,3),IF((D17=13),VLOOKUP(E17,'13 лет'!$M$3:$P$75,4),IF((D17=14),VLOOKUP(E17,'14 лет'!$M$3:$P$75,4),IF((D17=15),VLOOKUP(E17,'15 лет'!$L$3:$N$75,3),IF((D17=16),VLOOKUP(E17,'16 лет'!$L$3:$N$75,3),VLOOKUP(E17,'17 лет'!$L$3:$N$75,3)))))))</f>
        <v>20</v>
      </c>
      <c r="G17" s="59" t="s">
        <v>87</v>
      </c>
      <c r="H17" s="59">
        <f ca="1">IF((D17&lt;=11),VLOOKUP(G17,'11 лет'!$K$3:$N$75,4),IF((D17=12),VLOOKUP(G17,'12 лет'!$K$3:$N$75,4),IF((D17=13),VLOOKUP(G17,'13 лет'!$L$3:$P$75,5),IF((D17=14),VLOOKUP(G17,'14 лет'!$L$3:$P$75,5),IF((D17=15),VLOOKUP(G17,'15 лет'!$K$3:$N$75,4),IF((D17=16),VLOOKUP(G17,'16 лет'!$K$3:$N$75,4),VLOOKUP(G17,'17 лет'!$K$3:$N$75,4)))))))</f>
        <v>26</v>
      </c>
      <c r="I17" s="59">
        <v>6.4</v>
      </c>
      <c r="J17" s="59">
        <f ca="1">IF((D17&lt;=11),VLOOKUP(I17,'11 лет'!$M$3:$N$75,2),IF((D17=12),VLOOKUP(I17,'12 лет'!$M$3:$N$75,2),IF((D17=13),VLOOKUP(I17,'13 лет'!$O$3:$P$75,2),IF((D17=14),VLOOKUP(I17,'14 лет'!$O$3:$P$75,2),IF((D17=15),VLOOKUP(I17,'15 лет'!$M$3:$N$75,2),IF((D17=16),VLOOKUP(I17,'16 лет'!$M$3:$N$75,2),VLOOKUP(I17,'17 лет'!$M$3:$N$75,2)))))))</f>
        <v>11</v>
      </c>
      <c r="K17" s="59">
        <v>18</v>
      </c>
      <c r="L17" s="59">
        <f ca="1">IF((D17&lt;=11),VLOOKUP(K17,'11 лет'!$Q$4:$S$74,3),IF((D17=12),VLOOKUP(K17,'12 лет'!$Q$4:$S$74,3),IF((D17=13),VLOOKUP(K17,'13 лет'!$S$4:$U$74,3),IF((D17=14),VLOOKUP(K17,'14 лет'!$S$4:$U$74,3),IF((D17=15),VLOOKUP(K17,'15 лет'!$Q$4:$S$74,3),IF((D17=16),VLOOKUP(K17,'16 лет'!$Q$4:$S$74,3),VLOOKUP(K17,'17 лет'!$Q$4:$S$74,3)))))))</f>
        <v>25</v>
      </c>
      <c r="M17" s="59">
        <v>145</v>
      </c>
      <c r="N17" s="59">
        <f ca="1">IF((D17&lt;=11),VLOOKUP(M17,'11 лет'!$P$4:$S$74,4),IF((D17=12),VLOOKUP(M17,'12 лет'!$P$4:$S$74,4),IF((D17=13),VLOOKUP(M17,'13 лет'!$R$4:$U$74,4),IF((D17=14),VLOOKUP(M17,'14 лет'!$R$4:$U$74,4),IF((D17=15),VLOOKUP(M17,'15 лет'!$P$4:$S$74,4),IF((D17=16),VLOOKUP(M17,'16 лет'!$P$4:$S$74,4),VLOOKUP(M17,'17 лет'!$P$4:$S$74,4)))))))</f>
        <v>17</v>
      </c>
      <c r="O17" s="59">
        <v>9</v>
      </c>
      <c r="P17" s="59">
        <f ca="1">IF((D17&lt;=11),VLOOKUP(O17,'11 лет'!$O$4:$S$74,5),IF((D17=12),VLOOKUP(O17,'12 лет'!$O$4:$S$74,5),IF((D17=13),VLOOKUP(O17,'13 лет'!$Q$4:$U$74,5),IF((D17=14),VLOOKUP(O17,'14 лет'!$Q$4:$U$74,5),IF((D17=15),VLOOKUP(O17,'15 лет'!$O$4:$S$74,5),IF((D17=16),VLOOKUP(O17,'16 лет'!$O$4:$S$74,5),VLOOKUP(O17,'17 лет'!$O$4:$S$74,5)))))))</f>
        <v>12</v>
      </c>
      <c r="Q17" s="59">
        <v>13</v>
      </c>
      <c r="R17" s="59">
        <f ca="1">IF((D17&lt;=11),VLOOKUP(Q17,'11 лет'!$R$4:$S$74,2),IF((D17=12),VLOOKUP(Q17,'12 лет'!$R$4:$S$74,2),IF((D17=13),VLOOKUP(Q17,'13 лет'!$T$4:$U$74,2),IF((D17=14),VLOOKUP(Q17,'14 лет'!$T$4:$U$74,2),IF((D17=15),VLOOKUP(Q17,'15 лет'!$R$4:$S$74,2),IF((D17=16),VLOOKUP(Q17,'16 лет'!$R$4:$S$74,2),VLOOKUP(Q17,'17 лет'!$R$4:$S$74,2)))))))</f>
        <v>32</v>
      </c>
      <c r="S17" s="59">
        <f t="shared" ca="1" si="1"/>
        <v>143</v>
      </c>
      <c r="T17" s="59">
        <f t="shared" ca="1" si="2"/>
        <v>6</v>
      </c>
    </row>
    <row r="18" spans="1:20" ht="15" customHeight="1" x14ac:dyDescent="0.2">
      <c r="A18" s="66">
        <v>8</v>
      </c>
      <c r="B18" s="96" t="s">
        <v>261</v>
      </c>
      <c r="C18" s="97">
        <v>38979</v>
      </c>
      <c r="D18" s="59">
        <f t="shared" ca="1" si="0"/>
        <v>12</v>
      </c>
      <c r="E18" s="59">
        <v>9.1999999999999993</v>
      </c>
      <c r="F18" s="59">
        <f ca="1">IF((D18&lt;=11),VLOOKUP(E18,'11 лет'!$L$3:$N$75,3),IF((D18=12),VLOOKUP(E18,'12 лет'!$L$3:$N$75,3),IF((D18=13),VLOOKUP(E18,'13 лет'!$M$3:$P$75,4),IF((D18=14),VLOOKUP(E18,'14 лет'!$M$3:$P$75,4),IF((D18=15),VLOOKUP(E18,'15 лет'!$L$3:$N$75,3),IF((D18=16),VLOOKUP(E18,'16 лет'!$L$3:$N$75,3),VLOOKUP(E18,'17 лет'!$L$3:$N$75,3)))))))</f>
        <v>20</v>
      </c>
      <c r="G18" s="59" t="s">
        <v>241</v>
      </c>
      <c r="H18" s="59">
        <f ca="1">IF((D18&lt;=11),VLOOKUP(G18,'11 лет'!$K$3:$N$75,4),IF((D18=12),VLOOKUP(G18,'12 лет'!$K$3:$N$75,4),IF((D18=13),VLOOKUP(G18,'13 лет'!$L$3:$P$75,5),IF((D18=14),VLOOKUP(G18,'14 лет'!$L$3:$P$75,5),IF((D18=15),VLOOKUP(G18,'15 лет'!$K$3:$N$75,4),IF((D18=16),VLOOKUP(G18,'16 лет'!$K$3:$N$75,4),VLOOKUP(G18,'17 лет'!$K$3:$N$75,4)))))))</f>
        <v>26</v>
      </c>
      <c r="I18" s="59">
        <v>6.1</v>
      </c>
      <c r="J18" s="59">
        <f ca="1">IF((D18&lt;=11),VLOOKUP(I18,'11 лет'!$M$3:$N$75,2),IF((D18=12),VLOOKUP(I18,'12 лет'!$M$3:$N$75,2),IF((D18=13),VLOOKUP(I18,'13 лет'!$O$3:$P$75,2),IF((D18=14),VLOOKUP(I18,'14 лет'!$O$3:$P$75,2),IF((D18=15),VLOOKUP(I18,'15 лет'!$M$3:$N$75,2),IF((D18=16),VLOOKUP(I18,'16 лет'!$M$3:$N$75,2),VLOOKUP(I18,'17 лет'!$M$3:$N$75,2)))))))</f>
        <v>19</v>
      </c>
      <c r="K18" s="59">
        <v>15</v>
      </c>
      <c r="L18" s="59">
        <f ca="1">IF((D18&lt;=11),VLOOKUP(K18,'11 лет'!$Q$4:$S$74,3),IF((D18=12),VLOOKUP(K18,'12 лет'!$Q$4:$S$74,3),IF((D18=13),VLOOKUP(K18,'13 лет'!$S$4:$U$74,3),IF((D18=14),VLOOKUP(K18,'14 лет'!$S$4:$U$74,3),IF((D18=15),VLOOKUP(K18,'15 лет'!$Q$4:$S$74,3),IF((D18=16),VLOOKUP(K18,'16 лет'!$Q$4:$S$74,3),VLOOKUP(K18,'17 лет'!$Q$4:$S$74,3)))))))</f>
        <v>19</v>
      </c>
      <c r="M18" s="59">
        <v>155</v>
      </c>
      <c r="N18" s="59">
        <f ca="1">IF((D18&lt;=11),VLOOKUP(M18,'11 лет'!$P$4:$S$74,4),IF((D18=12),VLOOKUP(M18,'12 лет'!$P$4:$S$74,4),IF((D18=13),VLOOKUP(M18,'13 лет'!$R$4:$U$74,4),IF((D18=14),VLOOKUP(M18,'14 лет'!$R$4:$U$74,4),IF((D18=15),VLOOKUP(M18,'15 лет'!$P$4:$S$74,4),IF((D18=16),VLOOKUP(M18,'16 лет'!$P$4:$S$74,4),VLOOKUP(M18,'17 лет'!$P$4:$S$74,4)))))))</f>
        <v>22</v>
      </c>
      <c r="O18" s="59">
        <v>10</v>
      </c>
      <c r="P18" s="59">
        <f ca="1">IF((D18&lt;=11),VLOOKUP(O18,'11 лет'!$O$4:$S$74,5),IF((D18=12),VLOOKUP(O18,'12 лет'!$O$4:$S$74,5),IF((D18=13),VLOOKUP(O18,'13 лет'!$Q$4:$U$74,5),IF((D18=14),VLOOKUP(O18,'14 лет'!$Q$4:$U$74,5),IF((D18=15),VLOOKUP(O18,'15 лет'!$O$4:$S$74,5),IF((D18=16),VLOOKUP(O18,'16 лет'!$O$4:$S$74,5),VLOOKUP(O18,'17 лет'!$O$4:$S$74,5)))))))</f>
        <v>14</v>
      </c>
      <c r="Q18" s="59">
        <v>10</v>
      </c>
      <c r="R18" s="59">
        <f ca="1">IF((D18&lt;=11),VLOOKUP(Q18,'11 лет'!$R$4:$S$74,2),IF((D18=12),VLOOKUP(Q18,'12 лет'!$R$4:$S$74,2),IF((D18=13),VLOOKUP(Q18,'13 лет'!$T$4:$U$74,2),IF((D18=14),VLOOKUP(Q18,'14 лет'!$T$4:$U$74,2),IF((D18=15),VLOOKUP(Q18,'15 лет'!$R$4:$S$74,2),IF((D18=16),VLOOKUP(Q18,'16 лет'!$R$4:$S$74,2),VLOOKUP(Q18,'17 лет'!$R$4:$S$74,2)))))))</f>
        <v>23</v>
      </c>
      <c r="S18" s="59">
        <f t="shared" ca="1" si="1"/>
        <v>143</v>
      </c>
      <c r="T18" s="59">
        <f t="shared" ca="1" si="2"/>
        <v>6</v>
      </c>
    </row>
    <row r="19" spans="1:20" x14ac:dyDescent="0.2">
      <c r="A19" s="66">
        <v>9</v>
      </c>
      <c r="B19" s="96" t="s">
        <v>262</v>
      </c>
      <c r="C19" s="97">
        <v>38809</v>
      </c>
      <c r="D19" s="59">
        <f t="shared" ca="1" si="0"/>
        <v>12</v>
      </c>
      <c r="E19" s="59">
        <v>9.1</v>
      </c>
      <c r="F19" s="59">
        <f ca="1">IF((D19&lt;=11),VLOOKUP(E19,'11 лет'!$L$3:$N$75,3),IF((D19=12),VLOOKUP(E19,'12 лет'!$L$3:$N$75,3),IF((D19=13),VLOOKUP(E19,'13 лет'!$M$3:$P$75,4),IF((D19=14),VLOOKUP(E19,'14 лет'!$M$3:$P$75,4),IF((D19=15),VLOOKUP(E19,'15 лет'!$L$3:$N$75,3),IF((D19=16),VLOOKUP(E19,'16 лет'!$L$3:$N$75,3),VLOOKUP(E19,'17 лет'!$L$3:$N$75,3)))))))</f>
        <v>22</v>
      </c>
      <c r="G19" s="59" t="s">
        <v>127</v>
      </c>
      <c r="H19" s="59">
        <f ca="1">IF((D19&lt;=11),VLOOKUP(G19,'11 лет'!$K$3:$N$75,4),IF((D19=12),VLOOKUP(G19,'12 лет'!$K$3:$N$75,4),IF((D19=13),VLOOKUP(G19,'13 лет'!$L$3:$P$75,5),IF((D19=14),VLOOKUP(G19,'14 лет'!$L$3:$P$75,5),IF((D19=15),VLOOKUP(G19,'15 лет'!$K$3:$N$75,4),IF((D19=16),VLOOKUP(G19,'16 лет'!$K$3:$N$75,4),VLOOKUP(G19,'17 лет'!$K$3:$N$75,4)))))))</f>
        <v>23</v>
      </c>
      <c r="I19" s="59">
        <v>5.9</v>
      </c>
      <c r="J19" s="59">
        <f ca="1">IF((D19&lt;=11),VLOOKUP(I19,'11 лет'!$M$3:$N$75,2),IF((D19=12),VLOOKUP(I19,'12 лет'!$M$3:$N$75,2),IF((D19=13),VLOOKUP(I19,'13 лет'!$O$3:$P$75,2),IF((D19=14),VLOOKUP(I19,'14 лет'!$O$3:$P$75,2),IF((D19=15),VLOOKUP(I19,'15 лет'!$M$3:$N$75,2),IF((D19=16),VLOOKUP(I19,'16 лет'!$M$3:$N$75,2),VLOOKUP(I19,'17 лет'!$M$3:$N$75,2)))))))</f>
        <v>26</v>
      </c>
      <c r="K19" s="59">
        <v>17</v>
      </c>
      <c r="L19" s="59">
        <f ca="1">IF((D19&lt;=11),VLOOKUP(K19,'11 лет'!$Q$4:$S$74,3),IF((D19=12),VLOOKUP(K19,'12 лет'!$Q$4:$S$74,3),IF((D19=13),VLOOKUP(K19,'13 лет'!$S$4:$U$74,3),IF((D19=14),VLOOKUP(K19,'14 лет'!$S$4:$U$74,3),IF((D19=15),VLOOKUP(K19,'15 лет'!$Q$4:$S$74,3),IF((D19=16),VLOOKUP(K19,'16 лет'!$Q$4:$S$74,3),VLOOKUP(K19,'17 лет'!$Q$4:$S$74,3)))))))</f>
        <v>23</v>
      </c>
      <c r="M19" s="59">
        <v>145</v>
      </c>
      <c r="N19" s="59">
        <f ca="1">IF((D19&lt;=11),VLOOKUP(M19,'11 лет'!$P$4:$S$74,4),IF((D19=12),VLOOKUP(M19,'12 лет'!$P$4:$S$74,4),IF((D19=13),VLOOKUP(M19,'13 лет'!$R$4:$U$74,4),IF((D19=14),VLOOKUP(M19,'14 лет'!$R$4:$U$74,4),IF((D19=15),VLOOKUP(M19,'15 лет'!$P$4:$S$74,4),IF((D19=16),VLOOKUP(M19,'16 лет'!$P$4:$S$74,4),VLOOKUP(M19,'17 лет'!$P$4:$S$74,4)))))))</f>
        <v>17</v>
      </c>
      <c r="O19" s="59">
        <v>8</v>
      </c>
      <c r="P19" s="59">
        <f ca="1">IF((D19&lt;=11),VLOOKUP(O19,'11 лет'!$O$4:$S$74,5),IF((D19=12),VLOOKUP(O19,'12 лет'!$O$4:$S$74,5),IF((D19=13),VLOOKUP(O19,'13 лет'!$Q$4:$U$74,5),IF((D19=14),VLOOKUP(O19,'14 лет'!$Q$4:$U$74,5),IF((D19=15),VLOOKUP(O19,'15 лет'!$O$4:$S$74,5),IF((D19=16),VLOOKUP(O19,'16 лет'!$O$4:$S$74,5),VLOOKUP(O19,'17 лет'!$O$4:$S$74,5)))))))</f>
        <v>10</v>
      </c>
      <c r="Q19" s="59">
        <v>8</v>
      </c>
      <c r="R19" s="59">
        <f ca="1">IF((D19&lt;=11),VLOOKUP(Q19,'11 лет'!$R$4:$S$74,2),IF((D19=12),VLOOKUP(Q19,'12 лет'!$R$4:$S$74,2),IF((D19=13),VLOOKUP(Q19,'13 лет'!$T$4:$U$74,2),IF((D19=14),VLOOKUP(Q19,'14 лет'!$T$4:$U$74,2),IF((D19=15),VLOOKUP(Q19,'15 лет'!$R$4:$S$74,2),IF((D19=16),VLOOKUP(Q19,'16 лет'!$R$4:$S$74,2),VLOOKUP(Q19,'17 лет'!$R$4:$S$74,2)))))))</f>
        <v>17</v>
      </c>
      <c r="S19" s="59">
        <f t="shared" ca="1" si="1"/>
        <v>138</v>
      </c>
      <c r="T19" s="59">
        <f t="shared" ca="1" si="2"/>
        <v>9</v>
      </c>
    </row>
    <row r="20" spans="1:20" x14ac:dyDescent="0.2">
      <c r="A20" s="66">
        <v>10</v>
      </c>
      <c r="B20" s="96" t="s">
        <v>263</v>
      </c>
      <c r="C20" s="97">
        <v>38760</v>
      </c>
      <c r="D20" s="59">
        <f t="shared" ca="1" si="0"/>
        <v>12</v>
      </c>
      <c r="E20" s="59">
        <v>9.1</v>
      </c>
      <c r="F20" s="59">
        <f ca="1">IF((D20&lt;=11),VLOOKUP(E20,'11 лет'!$L$3:$N$75,3),IF((D20=12),VLOOKUP(E20,'12 лет'!$L$3:$N$75,3),IF((D20=13),VLOOKUP(E20,'13 лет'!$M$3:$P$75,4),IF((D20=14),VLOOKUP(E20,'14 лет'!$M$3:$P$75,4),IF((D20=15),VLOOKUP(E20,'15 лет'!$L$3:$N$75,3),IF((D20=16),VLOOKUP(E20,'16 лет'!$L$3:$N$75,3),VLOOKUP(E20,'17 лет'!$L$3:$N$75,3)))))))</f>
        <v>22</v>
      </c>
      <c r="G20" s="59" t="s">
        <v>94</v>
      </c>
      <c r="H20" s="59">
        <f ca="1">IF((D20&lt;=11),VLOOKUP(G20,'11 лет'!$K$3:$N$75,4),IF((D20=12),VLOOKUP(G20,'12 лет'!$K$3:$N$75,4),IF((D20=13),VLOOKUP(G20,'13 лет'!$L$3:$P$75,5),IF((D20=14),VLOOKUP(G20,'14 лет'!$L$3:$P$75,5),IF((D20=15),VLOOKUP(G20,'15 лет'!$K$3:$N$75,4),IF((D20=16),VLOOKUP(G20,'16 лет'!$K$3:$N$75,4),VLOOKUP(G20,'17 лет'!$K$3:$N$75,4)))))))</f>
        <v>18</v>
      </c>
      <c r="I20" s="59">
        <v>6.1</v>
      </c>
      <c r="J20" s="59">
        <f ca="1">IF((D20&lt;=11),VLOOKUP(I20,'11 лет'!$M$3:$N$75,2),IF((D20=12),VLOOKUP(I20,'12 лет'!$M$3:$N$75,2),IF((D20=13),VLOOKUP(I20,'13 лет'!$O$3:$P$75,2),IF((D20=14),VLOOKUP(I20,'14 лет'!$O$3:$P$75,2),IF((D20=15),VLOOKUP(I20,'15 лет'!$M$3:$N$75,2),IF((D20=16),VLOOKUP(I20,'16 лет'!$M$3:$N$75,2),VLOOKUP(I20,'17 лет'!$M$3:$N$75,2)))))))</f>
        <v>19</v>
      </c>
      <c r="K20" s="59">
        <v>17</v>
      </c>
      <c r="L20" s="59">
        <f ca="1">IF((D20&lt;=11),VLOOKUP(K20,'11 лет'!$Q$4:$S$74,3),IF((D20=12),VLOOKUP(K20,'12 лет'!$Q$4:$S$74,3),IF((D20=13),VLOOKUP(K20,'13 лет'!$S$4:$U$74,3),IF((D20=14),VLOOKUP(K20,'14 лет'!$S$4:$U$74,3),IF((D20=15),VLOOKUP(K20,'15 лет'!$Q$4:$S$74,3),IF((D20=16),VLOOKUP(K20,'16 лет'!$Q$4:$S$74,3),VLOOKUP(K20,'17 лет'!$Q$4:$S$74,3)))))))</f>
        <v>23</v>
      </c>
      <c r="M20" s="59">
        <v>150</v>
      </c>
      <c r="N20" s="59">
        <f ca="1">IF((D20&lt;=11),VLOOKUP(M20,'11 лет'!$P$4:$S$74,4),IF((D20=12),VLOOKUP(M20,'12 лет'!$P$4:$S$74,4),IF((D20=13),VLOOKUP(M20,'13 лет'!$R$4:$U$74,4),IF((D20=14),VLOOKUP(M20,'14 лет'!$R$4:$U$74,4),IF((D20=15),VLOOKUP(M20,'15 лет'!$P$4:$S$74,4),IF((D20=16),VLOOKUP(M20,'16 лет'!$P$4:$S$74,4),VLOOKUP(M20,'17 лет'!$P$4:$S$74,4)))))))</f>
        <v>20</v>
      </c>
      <c r="O20" s="59">
        <v>9</v>
      </c>
      <c r="P20" s="59">
        <f ca="1">IF((D20&lt;=11),VLOOKUP(O20,'11 лет'!$O$4:$S$74,5),IF((D20=12),VLOOKUP(O20,'12 лет'!$O$4:$S$74,5),IF((D20=13),VLOOKUP(O20,'13 лет'!$Q$4:$U$74,5),IF((D20=14),VLOOKUP(O20,'14 лет'!$Q$4:$U$74,5),IF((D20=15),VLOOKUP(O20,'15 лет'!$O$4:$S$74,5),IF((D20=16),VLOOKUP(O20,'16 лет'!$O$4:$S$74,5),VLOOKUP(O20,'17 лет'!$O$4:$S$74,5)))))))</f>
        <v>12</v>
      </c>
      <c r="Q20" s="59">
        <v>10</v>
      </c>
      <c r="R20" s="59">
        <f ca="1">IF((D20&lt;=11),VLOOKUP(Q20,'11 лет'!$R$4:$S$74,2),IF((D20=12),VLOOKUP(Q20,'12 лет'!$R$4:$S$74,2),IF((D20=13),VLOOKUP(Q20,'13 лет'!$T$4:$U$74,2),IF((D20=14),VLOOKUP(Q20,'14 лет'!$T$4:$U$74,2),IF((D20=15),VLOOKUP(Q20,'15 лет'!$R$4:$S$74,2),IF((D20=16),VLOOKUP(Q20,'16 лет'!$R$4:$S$74,2),VLOOKUP(Q20,'17 лет'!$R$4:$S$74,2)))))))</f>
        <v>23</v>
      </c>
      <c r="S20" s="59">
        <f t="shared" ca="1" si="1"/>
        <v>137</v>
      </c>
      <c r="T20" s="59">
        <f t="shared" ca="1" si="2"/>
        <v>10</v>
      </c>
    </row>
    <row r="21" spans="1:20" x14ac:dyDescent="0.2">
      <c r="S21">
        <f ca="1">SUM(S11:S20)</f>
        <v>1486</v>
      </c>
    </row>
  </sheetData>
  <mergeCells count="3">
    <mergeCell ref="A8:D8"/>
    <mergeCell ref="E8:R8"/>
    <mergeCell ref="E7:R7"/>
  </mergeCells>
  <phoneticPr fontId="14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zoomScale="90" zoomScaleNormal="90" workbookViewId="0">
      <selection activeCell="A6" sqref="A6:XFD6"/>
    </sheetView>
  </sheetViews>
  <sheetFormatPr defaultRowHeight="12.75" x14ac:dyDescent="0.2"/>
  <cols>
    <col min="1" max="1" width="4.140625" customWidth="1"/>
    <col min="2" max="2" width="36.7109375" customWidth="1"/>
    <col min="3" max="3" width="12.7109375" customWidth="1"/>
    <col min="4" max="4" width="10.140625" bestFit="1" customWidth="1"/>
    <col min="5" max="5" width="7.42578125" customWidth="1"/>
  </cols>
  <sheetData>
    <row r="1" spans="1:20" ht="15" x14ac:dyDescent="0.25">
      <c r="A1" s="53"/>
      <c r="B1" s="53"/>
      <c r="C1" s="53"/>
      <c r="D1" s="53"/>
      <c r="E1" s="53"/>
      <c r="F1" s="53"/>
      <c r="G1" s="53"/>
      <c r="H1" s="54" t="s">
        <v>19</v>
      </c>
      <c r="I1" s="54"/>
      <c r="J1" s="54"/>
      <c r="K1" s="54"/>
      <c r="L1" s="54"/>
      <c r="M1" s="54"/>
      <c r="N1" s="54"/>
      <c r="O1" s="53"/>
    </row>
    <row r="2" spans="1:20" ht="15" x14ac:dyDescent="0.25">
      <c r="A2" s="53"/>
      <c r="B2" s="53"/>
      <c r="C2" s="53"/>
      <c r="D2" s="53"/>
      <c r="E2" s="53"/>
      <c r="F2" s="53"/>
      <c r="G2" s="53"/>
      <c r="H2" s="54" t="s">
        <v>20</v>
      </c>
      <c r="I2" s="54"/>
      <c r="J2" s="54"/>
      <c r="K2" s="54"/>
      <c r="L2" s="54"/>
      <c r="M2" s="54"/>
      <c r="N2" s="54"/>
      <c r="O2" s="53"/>
    </row>
    <row r="3" spans="1:20" ht="15" x14ac:dyDescent="0.25">
      <c r="A3" s="53"/>
      <c r="B3" s="53"/>
      <c r="C3" s="53"/>
      <c r="D3" s="53"/>
      <c r="E3" s="53"/>
      <c r="F3" s="53"/>
      <c r="G3" s="53"/>
      <c r="H3" s="54"/>
      <c r="I3" s="54"/>
      <c r="J3" s="54"/>
      <c r="K3" s="54"/>
      <c r="L3" s="54"/>
      <c r="M3" s="54"/>
      <c r="N3" s="54"/>
      <c r="O3" s="53"/>
    </row>
    <row r="4" spans="1:20" ht="15" x14ac:dyDescent="0.25">
      <c r="A4" s="53"/>
      <c r="B4" s="53"/>
      <c r="C4" s="53"/>
      <c r="D4" s="53"/>
      <c r="E4" s="53"/>
      <c r="F4" s="53"/>
      <c r="G4" s="53"/>
      <c r="H4" s="53"/>
      <c r="I4" s="98" t="s">
        <v>659</v>
      </c>
      <c r="J4" s="53"/>
      <c r="K4" s="53"/>
      <c r="L4" s="53"/>
      <c r="M4" s="53"/>
      <c r="N4" s="53"/>
      <c r="O4" s="53"/>
    </row>
    <row r="5" spans="1:20" ht="15" x14ac:dyDescent="0.25">
      <c r="A5" s="53"/>
      <c r="B5" s="53"/>
      <c r="C5" s="53"/>
      <c r="D5" s="53"/>
      <c r="E5" s="53"/>
      <c r="F5" s="53"/>
      <c r="G5" s="53"/>
      <c r="H5" s="53"/>
      <c r="I5" s="53" t="s">
        <v>24</v>
      </c>
      <c r="J5" s="53"/>
      <c r="K5" s="53"/>
      <c r="L5" s="53"/>
      <c r="M5" s="53"/>
      <c r="N5" s="53"/>
      <c r="O5" s="53"/>
    </row>
    <row r="6" spans="1:20" ht="15" x14ac:dyDescent="0.25">
      <c r="A6" s="53"/>
      <c r="B6" s="53"/>
      <c r="C6" s="53"/>
      <c r="D6" s="53"/>
      <c r="E6" s="53"/>
      <c r="F6" s="53"/>
      <c r="G6" s="53"/>
      <c r="H6" s="53"/>
      <c r="I6" s="98" t="s">
        <v>661</v>
      </c>
      <c r="J6" s="53"/>
      <c r="K6" s="53"/>
      <c r="L6" s="53"/>
      <c r="M6" s="53"/>
      <c r="N6" s="53"/>
      <c r="O6" s="53"/>
    </row>
    <row r="7" spans="1:20" ht="15" x14ac:dyDescent="0.25">
      <c r="A7" s="53"/>
      <c r="B7" s="53"/>
      <c r="C7" s="53"/>
      <c r="D7" s="53"/>
      <c r="E7" s="100" t="s">
        <v>27</v>
      </c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</row>
    <row r="8" spans="1:20" ht="15" x14ac:dyDescent="0.25">
      <c r="A8" s="99"/>
      <c r="B8" s="99"/>
      <c r="C8" s="99"/>
      <c r="D8" s="99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1"/>
    </row>
    <row r="10" spans="1:20" ht="38.25" x14ac:dyDescent="0.2">
      <c r="A10" s="76" t="s">
        <v>30</v>
      </c>
      <c r="B10" s="76" t="s">
        <v>0</v>
      </c>
      <c r="C10" s="76" t="s">
        <v>1</v>
      </c>
      <c r="D10" s="76" t="s">
        <v>31</v>
      </c>
      <c r="E10" s="76" t="s">
        <v>32</v>
      </c>
      <c r="F10" s="78" t="s">
        <v>3</v>
      </c>
      <c r="G10" s="79" t="s">
        <v>4</v>
      </c>
      <c r="H10" s="78" t="s">
        <v>3</v>
      </c>
      <c r="I10" s="79" t="s">
        <v>33</v>
      </c>
      <c r="J10" s="78" t="s">
        <v>3</v>
      </c>
      <c r="K10" s="76" t="s">
        <v>5</v>
      </c>
      <c r="L10" s="78" t="s">
        <v>3</v>
      </c>
      <c r="M10" s="76" t="s">
        <v>6</v>
      </c>
      <c r="N10" s="78" t="s">
        <v>3</v>
      </c>
      <c r="O10" s="76" t="s">
        <v>7</v>
      </c>
      <c r="P10" s="78" t="s">
        <v>3</v>
      </c>
      <c r="Q10" s="76" t="s">
        <v>8</v>
      </c>
      <c r="R10" s="78" t="s">
        <v>3</v>
      </c>
      <c r="S10" s="80" t="s">
        <v>9</v>
      </c>
      <c r="T10" s="76" t="s">
        <v>10</v>
      </c>
    </row>
    <row r="11" spans="1:20" s="82" customFormat="1" x14ac:dyDescent="0.2">
      <c r="A11" s="81">
        <v>1</v>
      </c>
      <c r="B11" s="96" t="s">
        <v>264</v>
      </c>
      <c r="C11" s="97">
        <v>38900</v>
      </c>
      <c r="D11" s="82">
        <f t="shared" ref="D11:D19" ca="1" si="0">INT(DAYS360(C11,TODAY())/360)</f>
        <v>12</v>
      </c>
      <c r="E11" s="82">
        <v>8.6</v>
      </c>
      <c r="F11" s="82">
        <f ca="1">IF((D11&lt;=11),VLOOKUP(E11,'11 лет'!$B$3:$D$75,3),IF((D11=12),VLOOKUP(E11,'12 лет'!$B$3:$D$75,3),IF((D11=13),VLOOKUP(E11,'13 лет'!$B$3:$E$75,4),IF((D11=14),VLOOKUP(E11,'14 лет'!$B$3:$E$75,4),IF((D11=15),VLOOKUP(E11,'15 лет'!$B$3:$D$75,3),IF((D11=16),VLOOKUP(E11,'16 лет'!$B$3:$D$75,3),VLOOKUP(E11,'17 лет'!$B$3:$D$75,3)))))))</f>
        <v>22</v>
      </c>
      <c r="G11" s="82" t="s">
        <v>77</v>
      </c>
      <c r="H11" s="82">
        <f ca="1">IF((D11&lt;=11),VLOOKUP(G11,'11 лет'!$A$3:$D$75,4),IF((D11=12),VLOOKUP(G11,'12 лет'!$A$3:$D$75,4),IF((D11=13),VLOOKUP(G11,'13 лет'!$A$3:$E$75,5),IF((D11=14),VLOOKUP(G11,'14 лет'!$A$3:$E$75,5),IF((D11=15),VLOOKUP(G11,'15 лет'!$A$3:$D$75,4),IF((D11=16),VLOOKUP(G11,'16 лет'!$A$3:$D$75,4),VLOOKUP(G11,'17 лет'!$A$3:$D$75,4)))))))</f>
        <v>27</v>
      </c>
      <c r="I11" s="82">
        <v>5.9</v>
      </c>
      <c r="J11" s="82">
        <f ca="1">IF((D11&lt;=11),VLOOKUP(I11,'11 лет'!$C$3:$D$75,2),IF((D11=12),VLOOKUP(I11,'12 лет'!$C$3:$D$75,2),IF((D11=13),VLOOKUP(I11,'13 лет'!$D$3:$E$75,2),IF((D11=14),VLOOKUP(I11,'14 лет'!$D$3:$E$75,2),IF((D11=15),VLOOKUP(I11,'15 лет'!$C$3:$D$75,2),IF((D11=16),VLOOKUP(I11,'16 лет'!$C$3:$D$75,2),VLOOKUP(I11,'17 лет'!$C$3:$D$75,2)))))))</f>
        <v>15</v>
      </c>
      <c r="K11" s="82">
        <v>14</v>
      </c>
      <c r="L11" s="82">
        <f ca="1">IF((D11&lt;=11),VLOOKUP(K11,'11 лет'!$G$4:$I$74,3),IF((D11=12),VLOOKUP(K11,'12 лет'!$G$4:$I$74,3),IF((D11=13),VLOOKUP(K11,'13 лет'!$H$4:$J$74,3),IF((D11=14),VLOOKUP(K11,'14 лет'!$H$4:$J$74,3),IF((D11=15),VLOOKUP(K11,'15 лет'!$G$4:$I$74,3),IF((D11=16),VLOOKUP(K11,'16 лет'!$G$4:$I$74,3),VLOOKUP(K11,'17 лет'!$G$4:$I$74,3)))))))</f>
        <v>12</v>
      </c>
      <c r="M11" s="82">
        <v>142</v>
      </c>
      <c r="N11" s="82">
        <f ca="1">IF((D11&lt;=11),VLOOKUP(M11,'11 лет'!$F$4:$I$74,4),IF((D11=12),VLOOKUP(M11,'12 лет'!$F$4:$I$74,4),IF((D11=13),VLOOKUP(M11,'13 лет'!$G$4:$J$74,4),IF((D11=14),VLOOKUP(M11,'14 лет'!$G$4:$J$74,4),IF((D11=15),VLOOKUP(M11,'15 лет'!$F$4:$I$74,4),IF((D11=16),VLOOKUP(M11,'16 лет'!$F$4:$I$74,4),VLOOKUP(M11,'17 лет'!$F$4:$I$74,4)))))))</f>
        <v>9</v>
      </c>
      <c r="O11" s="82">
        <v>4</v>
      </c>
      <c r="P11" s="82">
        <f ca="1">IF((D11&lt;=11),VLOOKUP(O11,'11 лет'!$E$4:$I$74,5),IF((D11=12),VLOOKUP(O11,'12 лет'!$E$4:$I$74,5),IF((D11=13),VLOOKUP(O11,'13 лет'!$F$4:$J$74,5),IF((D11=14),VLOOKUP(O11,'14 лет'!$F$4:$J$74,5),IF((D11=15),VLOOKUP(O11,'15 лет'!$E$4:$I$74,5),IF((D11=16),VLOOKUP(O11,'16 лет'!$E$4:$I$74,5),VLOOKUP(O11,'17 лет'!$E$4:$I$74,5)))))))</f>
        <v>21</v>
      </c>
      <c r="Q11" s="82">
        <v>3</v>
      </c>
      <c r="R11" s="82">
        <f ca="1">IF((D11&lt;=11),VLOOKUP(Q11,'11 лет'!$H$4:$I$74,2),IF((D11=12),VLOOKUP(Q11,'12 лет'!$H$4:$I$74,2),IF((D11=13),VLOOKUP(Q11,'13 лет'!$I$4:$J$74,2),IF((D11=14),VLOOKUP(Q11,'14 лет'!$I$4:$J$74,2),IF((D11=15),VLOOKUP(Q11,'15 лет'!$H$4:$I$74,2),IF((D11=16),VLOOKUP(Q11,'16 лет'!$H$4:$I$74,2),VLOOKUP(Q11,'17 лет'!$H$4:$I$74,2)))))))</f>
        <v>16</v>
      </c>
      <c r="S11" s="82">
        <f t="shared" ref="S11:S19" ca="1" si="1">SUM(F11,H11,J11,L11,N11,P11,R11)</f>
        <v>122</v>
      </c>
      <c r="T11" s="82">
        <f ca="1">RANK(S11,S$11:S$20)</f>
        <v>3</v>
      </c>
    </row>
    <row r="12" spans="1:20" s="82" customFormat="1" x14ac:dyDescent="0.2">
      <c r="A12" s="81">
        <v>2</v>
      </c>
      <c r="B12" s="96" t="s">
        <v>265</v>
      </c>
      <c r="C12" s="97">
        <v>38907</v>
      </c>
      <c r="D12" s="82">
        <f t="shared" ca="1" si="0"/>
        <v>12</v>
      </c>
      <c r="E12" s="82">
        <v>8.4</v>
      </c>
      <c r="F12" s="82">
        <f ca="1">IF((D12&lt;=11),VLOOKUP(E12,'11 лет'!$B$3:$D$75,3),IF((D12=12),VLOOKUP(E12,'12 лет'!$B$3:$D$75,3),IF((D12=13),VLOOKUP(E12,'13 лет'!$B$3:$E$75,4),IF((D12=14),VLOOKUP(E12,'14 лет'!$B$3:$E$75,4),IF((D12=15),VLOOKUP(E12,'15 лет'!$B$3:$D$75,3),IF((D12=16),VLOOKUP(E12,'16 лет'!$B$3:$D$75,3),VLOOKUP(E12,'17 лет'!$B$3:$D$75,3)))))))</f>
        <v>28</v>
      </c>
      <c r="G12" s="82" t="s">
        <v>204</v>
      </c>
      <c r="H12" s="82">
        <f ca="1">IF((D12&lt;=11),VLOOKUP(G12,'11 лет'!$A$3:$D$75,4),IF((D12=12),VLOOKUP(G12,'12 лет'!$A$3:$D$75,4),IF((D12=13),VLOOKUP(G12,'13 лет'!$A$3:$E$75,5),IF((D12=14),VLOOKUP(G12,'14 лет'!$A$3:$E$75,5),IF((D12=15),VLOOKUP(G12,'15 лет'!$A$3:$D$75,4),IF((D12=16),VLOOKUP(G12,'16 лет'!$A$3:$D$75,4),VLOOKUP(G12,'17 лет'!$A$3:$D$75,4)))))))</f>
        <v>22</v>
      </c>
      <c r="I12" s="82">
        <v>5.7</v>
      </c>
      <c r="J12" s="82">
        <f ca="1">IF((D12&lt;=11),VLOOKUP(I12,'11 лет'!$C$3:$D$75,2),IF((D12=12),VLOOKUP(I12,'12 лет'!$C$3:$D$75,2),IF((D12=13),VLOOKUP(I12,'13 лет'!$D$3:$E$75,2),IF((D12=14),VLOOKUP(I12,'14 лет'!$D$3:$E$75,2),IF((D12=15),VLOOKUP(I12,'15 лет'!$C$3:$D$75,2),IF((D12=16),VLOOKUP(I12,'16 лет'!$C$3:$D$75,2),VLOOKUP(I12,'17 лет'!$C$3:$D$75,2)))))))</f>
        <v>22</v>
      </c>
      <c r="K12" s="82">
        <v>15</v>
      </c>
      <c r="L12" s="82">
        <f ca="1">IF((D12&lt;=11),VLOOKUP(K12,'11 лет'!$G$4:$I$74,3),IF((D12=12),VLOOKUP(K12,'12 лет'!$G$4:$I$74,3),IF((D12=13),VLOOKUP(K12,'13 лет'!$H$4:$J$74,3),IF((D12=14),VLOOKUP(K12,'14 лет'!$H$4:$J$74,3),IF((D12=15),VLOOKUP(K12,'15 лет'!$G$4:$I$74,3),IF((D12=16),VLOOKUP(K12,'16 лет'!$G$4:$I$74,3),VLOOKUP(K12,'17 лет'!$G$4:$I$74,3)))))))</f>
        <v>14</v>
      </c>
      <c r="M12" s="82">
        <v>140</v>
      </c>
      <c r="N12" s="82">
        <f ca="1">IF((D12&lt;=11),VLOOKUP(M12,'11 лет'!$F$4:$I$74,4),IF((D12=12),VLOOKUP(M12,'12 лет'!$F$4:$I$74,4),IF((D12=13),VLOOKUP(M12,'13 лет'!$G$4:$J$74,4),IF((D12=14),VLOOKUP(M12,'14 лет'!$G$4:$J$74,4),IF((D12=15),VLOOKUP(M12,'15 лет'!$F$4:$I$74,4),IF((D12=16),VLOOKUP(M12,'16 лет'!$F$4:$I$74,4),VLOOKUP(M12,'17 лет'!$F$4:$I$74,4)))))))</f>
        <v>8</v>
      </c>
      <c r="O12" s="82">
        <v>5</v>
      </c>
      <c r="P12" s="82">
        <f ca="1">IF((D12&lt;=11),VLOOKUP(O12,'11 лет'!$E$4:$I$74,5),IF((D12=12),VLOOKUP(O12,'12 лет'!$E$4:$I$74,5),IF((D12=13),VLOOKUP(O12,'13 лет'!$F$4:$J$74,5),IF((D12=14),VLOOKUP(O12,'14 лет'!$F$4:$J$74,5),IF((D12=15),VLOOKUP(O12,'15 лет'!$E$4:$I$74,5),IF((D12=16),VLOOKUP(O12,'16 лет'!$E$4:$I$74,5),VLOOKUP(O12,'17 лет'!$E$4:$I$74,5)))))))</f>
        <v>25</v>
      </c>
      <c r="Q12" s="82">
        <v>4</v>
      </c>
      <c r="R12" s="82">
        <f ca="1">IF((D12&lt;=11),VLOOKUP(Q12,'11 лет'!$H$4:$I$74,2),IF((D12=12),VLOOKUP(Q12,'12 лет'!$H$4:$I$74,2),IF((D12=13),VLOOKUP(Q12,'13 лет'!$I$4:$J$74,2),IF((D12=14),VLOOKUP(Q12,'14 лет'!$I$4:$J$74,2),IF((D12=15),VLOOKUP(Q12,'15 лет'!$H$4:$I$74,2),IF((D12=16),VLOOKUP(Q12,'16 лет'!$H$4:$I$74,2),VLOOKUP(Q12,'17 лет'!$H$4:$I$74,2)))))))</f>
        <v>18</v>
      </c>
      <c r="S12" s="82">
        <f t="shared" ca="1" si="1"/>
        <v>137</v>
      </c>
      <c r="T12" s="82">
        <f ca="1">RANK(S12,S$11:S$20)</f>
        <v>2</v>
      </c>
    </row>
    <row r="13" spans="1:20" s="82" customFormat="1" x14ac:dyDescent="0.2">
      <c r="A13" s="81">
        <v>3</v>
      </c>
      <c r="B13" s="96" t="s">
        <v>266</v>
      </c>
      <c r="C13" s="97">
        <v>38698</v>
      </c>
      <c r="D13" s="82">
        <f t="shared" ca="1" si="0"/>
        <v>13</v>
      </c>
      <c r="E13" s="82">
        <v>8.1999999999999993</v>
      </c>
      <c r="F13" s="82">
        <f ca="1">IF((D13&lt;=11),VLOOKUP(E13,'11 лет'!$B$3:$D$75,3),IF((D13=12),VLOOKUP(E13,'12 лет'!$B$3:$D$75,3),IF((D13=13),VLOOKUP(E13,'13 лет'!$B$3:$E$75,4),IF((D13=14),VLOOKUP(E13,'14 лет'!$B$3:$E$75,4),IF((D13=15),VLOOKUP(E13,'15 лет'!$B$3:$D$75,3),IF((D13=16),VLOOKUP(E13,'16 лет'!$B$3:$D$75,3),VLOOKUP(E13,'17 лет'!$B$3:$D$75,3)))))))</f>
        <v>27</v>
      </c>
      <c r="G13" s="82" t="s">
        <v>127</v>
      </c>
      <c r="H13" s="82">
        <f ca="1">IF((D13&lt;=11),VLOOKUP(G13,'11 лет'!$A$3:$D$75,4),IF((D13=12),VLOOKUP(G13,'12 лет'!$A$3:$D$75,4),IF((D13=13),VLOOKUP(G13,'13 лет'!$A$3:$E$75,5),IF((D13=14),VLOOKUP(G13,'14 лет'!$A$3:$E$75,5),IF((D13=15),VLOOKUP(G13,'15 лет'!$A$3:$D$75,4),IF((D13=16),VLOOKUP(G13,'16 лет'!$A$3:$D$75,4),VLOOKUP(G13,'17 лет'!$A$3:$D$75,4)))))))</f>
        <v>10</v>
      </c>
      <c r="I13" s="82">
        <v>5.8</v>
      </c>
      <c r="J13" s="82">
        <f ca="1">IF((D13&lt;=11),VLOOKUP(I13,'11 лет'!$C$3:$D$75,2),IF((D13=12),VLOOKUP(I13,'12 лет'!$C$3:$D$75,2),IF((D13=13),VLOOKUP(I13,'13 лет'!$D$3:$E$75,2),IF((D13=14),VLOOKUP(I13,'14 лет'!$D$3:$E$75,2),IF((D13=15),VLOOKUP(I13,'15 лет'!$C$3:$D$75,2),IF((D13=16),VLOOKUP(I13,'16 лет'!$C$3:$D$75,2),VLOOKUP(I13,'17 лет'!$C$3:$D$75,2)))))))</f>
        <v>70</v>
      </c>
      <c r="K13" s="82">
        <v>11</v>
      </c>
      <c r="L13" s="82">
        <f ca="1">IF((D13&lt;=11),VLOOKUP(K13,'11 лет'!$G$4:$I$74,3),IF((D13=12),VLOOKUP(K13,'12 лет'!$G$4:$I$74,3),IF((D13=13),VLOOKUP(K13,'13 лет'!$H$4:$J$74,3),IF((D13=14),VLOOKUP(K13,'14 лет'!$H$4:$J$74,3),IF((D13=15),VLOOKUP(K13,'15 лет'!$G$4:$I$74,3),IF((D13=16),VLOOKUP(K13,'16 лет'!$G$4:$I$74,3),VLOOKUP(K13,'17 лет'!$G$4:$I$74,3)))))))</f>
        <v>8</v>
      </c>
      <c r="M13" s="82">
        <v>145</v>
      </c>
      <c r="N13" s="82">
        <f ca="1">IF((D13&lt;=11),VLOOKUP(M13,'11 лет'!$F$4:$I$74,4),IF((D13=12),VLOOKUP(M13,'12 лет'!$F$4:$I$74,4),IF((D13=13),VLOOKUP(M13,'13 лет'!$G$4:$J$74,4),IF((D13=14),VLOOKUP(M13,'14 лет'!$G$4:$J$74,4),IF((D13=15),VLOOKUP(M13,'15 лет'!$F$4:$I$74,4),IF((D13=16),VLOOKUP(M13,'16 лет'!$F$4:$I$74,4),VLOOKUP(M13,'17 лет'!$F$4:$I$74,4)))))))</f>
        <v>5</v>
      </c>
      <c r="O13" s="82">
        <v>3</v>
      </c>
      <c r="P13" s="82">
        <f ca="1">IF((D13&lt;=11),VLOOKUP(O13,'11 лет'!$E$4:$I$74,5),IF((D13=12),VLOOKUP(O13,'12 лет'!$E$4:$I$74,5),IF((D13=13),VLOOKUP(O13,'13 лет'!$F$4:$J$74,5),IF((D13=14),VLOOKUP(O13,'14 лет'!$F$4:$J$74,5),IF((D13=15),VLOOKUP(O13,'15 лет'!$E$4:$I$74,5),IF((D13=16),VLOOKUP(O13,'16 лет'!$E$4:$I$74,5),VLOOKUP(O13,'17 лет'!$E$4:$I$74,5)))))))</f>
        <v>14</v>
      </c>
      <c r="Q13" s="82">
        <v>5</v>
      </c>
      <c r="R13" s="82">
        <f ca="1">IF((D13&lt;=11),VLOOKUP(Q13,'11 лет'!$H$4:$I$74,2),IF((D13=12),VLOOKUP(Q13,'12 лет'!$H$4:$I$74,2),IF((D13=13),VLOOKUP(Q13,'13 лет'!$I$4:$J$74,2),IF((D13=14),VLOOKUP(Q13,'14 лет'!$I$4:$J$74,2),IF((D13=15),VLOOKUP(Q13,'15 лет'!$H$4:$I$74,2),IF((D13=16),VLOOKUP(Q13,'16 лет'!$H$4:$I$74,2),VLOOKUP(Q13,'17 лет'!$H$4:$I$74,2)))))))</f>
        <v>20</v>
      </c>
      <c r="S13" s="82">
        <f t="shared" ca="1" si="1"/>
        <v>154</v>
      </c>
      <c r="T13" s="82">
        <f ca="1">RANK(S13,S$11:S$20)</f>
        <v>1</v>
      </c>
    </row>
    <row r="14" spans="1:20" s="82" customFormat="1" x14ac:dyDescent="0.2">
      <c r="A14" s="81">
        <v>4</v>
      </c>
      <c r="B14" s="96" t="s">
        <v>267</v>
      </c>
      <c r="C14" s="97">
        <v>38911</v>
      </c>
      <c r="D14" s="82">
        <f t="shared" ca="1" si="0"/>
        <v>12</v>
      </c>
      <c r="E14" s="82">
        <v>7.9</v>
      </c>
      <c r="F14" s="82">
        <f ca="1">IF((D14&lt;=11),VLOOKUP(E14,'11 лет'!$B$3:$D$75,3),IF((D14=12),VLOOKUP(E14,'12 лет'!$B$3:$D$75,3),IF((D14=13),VLOOKUP(E14,'13 лет'!$B$3:$E$75,4),IF((D14=14),VLOOKUP(E14,'14 лет'!$B$3:$E$75,4),IF((D14=15),VLOOKUP(E14,'15 лет'!$B$3:$D$75,3),IF((D14=16),VLOOKUP(E14,'16 лет'!$B$3:$D$75,3),VLOOKUP(E14,'17 лет'!$B$3:$D$75,3)))))))</f>
        <v>46</v>
      </c>
      <c r="G14" s="82" t="s">
        <v>129</v>
      </c>
      <c r="H14" s="82">
        <f ca="1">IF((D14&lt;=11),VLOOKUP(G14,'11 лет'!$A$3:$D$75,4),IF((D14=12),VLOOKUP(G14,'12 лет'!$A$3:$D$75,4),IF((D14=13),VLOOKUP(G14,'13 лет'!$A$3:$E$75,5),IF((D14=14),VLOOKUP(G14,'14 лет'!$A$3:$E$75,5),IF((D14=15),VLOOKUP(G14,'15 лет'!$A$3:$D$75,4),IF((D14=16),VLOOKUP(G14,'16 лет'!$A$3:$D$75,4),VLOOKUP(G14,'17 лет'!$A$3:$D$75,4)))))))</f>
        <v>13</v>
      </c>
      <c r="I14" s="82">
        <v>6.1</v>
      </c>
      <c r="J14" s="82">
        <f ca="1">IF((D14&lt;=11),VLOOKUP(I14,'11 лет'!$C$3:$D$75,2),IF((D14=12),VLOOKUP(I14,'12 лет'!$C$3:$D$75,2),IF((D14=13),VLOOKUP(I14,'13 лет'!$D$3:$E$75,2),IF((D14=14),VLOOKUP(I14,'14 лет'!$D$3:$E$75,2),IF((D14=15),VLOOKUP(I14,'15 лет'!$C$3:$D$75,2),IF((D14=16),VLOOKUP(I14,'16 лет'!$C$3:$D$75,2),VLOOKUP(I14,'17 лет'!$C$3:$D$75,2)))))))</f>
        <v>11</v>
      </c>
      <c r="K14" s="82">
        <v>12</v>
      </c>
      <c r="L14" s="82">
        <f ca="1">IF((D14&lt;=11),VLOOKUP(K14,'11 лет'!$G$4:$I$74,3),IF((D14=12),VLOOKUP(K14,'12 лет'!$G$4:$I$74,3),IF((D14=13),VLOOKUP(K14,'13 лет'!$H$4:$J$74,3),IF((D14=14),VLOOKUP(K14,'14 лет'!$H$4:$J$74,3),IF((D14=15),VLOOKUP(K14,'15 лет'!$G$4:$I$74,3),IF((D14=16),VLOOKUP(K14,'16 лет'!$G$4:$I$74,3),VLOOKUP(K14,'17 лет'!$G$4:$I$74,3)))))))</f>
        <v>10</v>
      </c>
      <c r="M14" s="82">
        <v>143</v>
      </c>
      <c r="N14" s="82">
        <f ca="1">IF((D14&lt;=11),VLOOKUP(M14,'11 лет'!$F$4:$I$74,4),IF((D14=12),VLOOKUP(M14,'12 лет'!$F$4:$I$74,4),IF((D14=13),VLOOKUP(M14,'13 лет'!$G$4:$J$74,4),IF((D14=14),VLOOKUP(M14,'14 лет'!$G$4:$J$74,4),IF((D14=15),VLOOKUP(M14,'15 лет'!$F$4:$I$74,4),IF((D14=16),VLOOKUP(M14,'16 лет'!$F$4:$I$74,4),VLOOKUP(M14,'17 лет'!$F$4:$I$74,4)))))))</f>
        <v>9</v>
      </c>
      <c r="O14" s="82">
        <v>3</v>
      </c>
      <c r="P14" s="82">
        <f ca="1">IF((D14&lt;=11),VLOOKUP(O14,'11 лет'!$E$4:$I$74,5),IF((D14=12),VLOOKUP(O14,'12 лет'!$E$4:$I$74,5),IF((D14=13),VLOOKUP(O14,'13 лет'!$F$4:$J$74,5),IF((D14=14),VLOOKUP(O14,'14 лет'!$F$4:$J$74,5),IF((D14=15),VLOOKUP(O14,'15 лет'!$E$4:$I$74,5),IF((D14=16),VLOOKUP(O14,'16 лет'!$E$4:$I$74,5),VLOOKUP(O14,'17 лет'!$E$4:$I$74,5)))))))</f>
        <v>17</v>
      </c>
      <c r="Q14" s="82">
        <v>2</v>
      </c>
      <c r="R14" s="82">
        <f ca="1">IF((D14&lt;=11),VLOOKUP(Q14,'11 лет'!$H$4:$I$74,2),IF((D14=12),VLOOKUP(Q14,'12 лет'!$H$4:$I$74,2),IF((D14=13),VLOOKUP(Q14,'13 лет'!$I$4:$J$74,2),IF((D14=14),VLOOKUP(Q14,'14 лет'!$I$4:$J$74,2),IF((D14=15),VLOOKUP(Q14,'15 лет'!$H$4:$I$74,2),IF((D14=16),VLOOKUP(Q14,'16 лет'!$H$4:$I$74,2),VLOOKUP(Q14,'17 лет'!$H$4:$I$74,2)))))))</f>
        <v>14</v>
      </c>
      <c r="S14" s="82">
        <f t="shared" ca="1" si="1"/>
        <v>120</v>
      </c>
      <c r="T14" s="82">
        <f ca="1">RANK(S14,S$11:S$20)</f>
        <v>5</v>
      </c>
    </row>
    <row r="15" spans="1:20" s="82" customFormat="1" x14ac:dyDescent="0.2">
      <c r="A15" s="81">
        <v>5</v>
      </c>
      <c r="B15" s="96" t="s">
        <v>268</v>
      </c>
      <c r="C15" s="97">
        <v>38772</v>
      </c>
      <c r="D15" s="82">
        <f t="shared" ca="1" si="0"/>
        <v>12</v>
      </c>
      <c r="E15" s="82">
        <v>9.1</v>
      </c>
      <c r="F15" s="82">
        <f ca="1">IF((D15&lt;=11),VLOOKUP(E15,'11 лет'!$B$3:$D$75,3),IF((D15=12),VLOOKUP(E15,'12 лет'!$B$3:$D$75,3),IF((D15=13),VLOOKUP(E15,'13 лет'!$B$3:$E$75,4),IF((D15=14),VLOOKUP(E15,'14 лет'!$B$3:$E$75,4),IF((D15=15),VLOOKUP(E15,'15 лет'!$B$3:$D$75,3),IF((D15=16),VLOOKUP(E15,'16 лет'!$B$3:$D$75,3),VLOOKUP(E15,'17 лет'!$B$3:$D$75,3)))))))</f>
        <v>12</v>
      </c>
      <c r="G15" s="82" t="s">
        <v>192</v>
      </c>
      <c r="H15" s="82">
        <f ca="1">IF((D15&lt;=11),VLOOKUP(G15,'11 лет'!$A$3:$D$75,4),IF((D15=12),VLOOKUP(G15,'12 лет'!$A$3:$D$75,4),IF((D15=13),VLOOKUP(G15,'13 лет'!$A$3:$E$75,5),IF((D15=14),VLOOKUP(G15,'14 лет'!$A$3:$E$75,5),IF((D15=15),VLOOKUP(G15,'15 лет'!$A$3:$D$75,4),IF((D15=16),VLOOKUP(G15,'16 лет'!$A$3:$D$75,4),VLOOKUP(G15,'17 лет'!$A$3:$D$75,4)))))))</f>
        <v>25</v>
      </c>
      <c r="I15" s="82">
        <v>5.6</v>
      </c>
      <c r="J15" s="82">
        <f ca="1">IF((D15&lt;=11),VLOOKUP(I15,'11 лет'!$C$3:$D$75,2),IF((D15=12),VLOOKUP(I15,'12 лет'!$C$3:$D$75,2),IF((D15=13),VLOOKUP(I15,'13 лет'!$D$3:$E$75,2),IF((D15=14),VLOOKUP(I15,'14 лет'!$D$3:$E$75,2),IF((D15=15),VLOOKUP(I15,'15 лет'!$C$3:$D$75,2),IF((D15=16),VLOOKUP(I15,'16 лет'!$C$3:$D$75,2),VLOOKUP(I15,'17 лет'!$C$3:$D$75,2)))))))</f>
        <v>26</v>
      </c>
      <c r="K15" s="82">
        <v>13</v>
      </c>
      <c r="L15" s="82">
        <f ca="1">IF((D15&lt;=11),VLOOKUP(K15,'11 лет'!$G$4:$I$74,3),IF((D15=12),VLOOKUP(K15,'12 лет'!$G$4:$I$74,3),IF((D15=13),VLOOKUP(K15,'13 лет'!$H$4:$J$74,3),IF((D15=14),VLOOKUP(K15,'14 лет'!$H$4:$J$74,3),IF((D15=15),VLOOKUP(K15,'15 лет'!$G$4:$I$74,3),IF((D15=16),VLOOKUP(K15,'16 лет'!$G$4:$I$74,3),VLOOKUP(K15,'17 лет'!$G$4:$I$74,3)))))))</f>
        <v>11</v>
      </c>
      <c r="M15" s="82">
        <v>160</v>
      </c>
      <c r="N15" s="82">
        <f ca="1">IF((D15&lt;=11),VLOOKUP(M15,'11 лет'!$F$4:$I$74,4),IF((D15=12),VLOOKUP(M15,'12 лет'!$F$4:$I$74,4),IF((D15=13),VLOOKUP(M15,'13 лет'!$G$4:$J$74,4),IF((D15=14),VLOOKUP(M15,'14 лет'!$G$4:$J$74,4),IF((D15=15),VLOOKUP(M15,'15 лет'!$F$4:$I$74,4),IF((D15=16),VLOOKUP(M15,'16 лет'!$F$4:$I$74,4),VLOOKUP(M15,'17 лет'!$F$4:$I$74,4)))))))</f>
        <v>15</v>
      </c>
      <c r="O15" s="82">
        <v>2</v>
      </c>
      <c r="P15" s="82">
        <f ca="1">IF((D15&lt;=11),VLOOKUP(O15,'11 лет'!$E$4:$I$74,5),IF((D15=12),VLOOKUP(O15,'12 лет'!$E$4:$I$74,5),IF((D15=13),VLOOKUP(O15,'13 лет'!$F$4:$J$74,5),IF((D15=14),VLOOKUP(O15,'14 лет'!$F$4:$J$74,5),IF((D15=15),VLOOKUP(O15,'15 лет'!$E$4:$I$74,5),IF((D15=16),VLOOKUP(O15,'16 лет'!$E$4:$I$74,5),VLOOKUP(O15,'17 лет'!$E$4:$I$74,5)))))))</f>
        <v>13</v>
      </c>
      <c r="Q15" s="82">
        <v>1</v>
      </c>
      <c r="R15" s="82">
        <f ca="1">IF((D15&lt;=11),VLOOKUP(Q15,'11 лет'!$H$4:$I$74,2),IF((D15=12),VLOOKUP(Q15,'12 лет'!$H$4:$I$74,2),IF((D15=13),VLOOKUP(Q15,'13 лет'!$I$4:$J$74,2),IF((D15=14),VLOOKUP(Q15,'14 лет'!$I$4:$J$74,2),IF((D15=15),VLOOKUP(Q15,'15 лет'!$H$4:$I$74,2),IF((D15=16),VLOOKUP(Q15,'16 лет'!$H$4:$I$74,2),VLOOKUP(Q15,'17 лет'!$H$4:$I$74,2)))))))</f>
        <v>12</v>
      </c>
      <c r="S15" s="82">
        <f t="shared" ca="1" si="1"/>
        <v>114</v>
      </c>
      <c r="T15" s="82">
        <v>5</v>
      </c>
    </row>
    <row r="16" spans="1:20" s="82" customFormat="1" x14ac:dyDescent="0.2">
      <c r="A16" s="81">
        <v>6</v>
      </c>
      <c r="B16" s="96" t="s">
        <v>269</v>
      </c>
      <c r="C16" s="97">
        <v>38897</v>
      </c>
      <c r="D16" s="82">
        <f t="shared" ca="1" si="0"/>
        <v>12</v>
      </c>
      <c r="E16" s="82">
        <v>8.9</v>
      </c>
      <c r="F16" s="82">
        <f ca="1">IF((D16&lt;=11),VLOOKUP(E16,'11 лет'!$B$3:$D$75,3),IF((D16=12),VLOOKUP(E16,'12 лет'!$B$3:$D$75,3),IF((D16=13),VLOOKUP(E16,'13 лет'!$B$3:$E$75,4),IF((D16=14),VLOOKUP(E16,'14 лет'!$B$3:$E$75,4),IF((D16=15),VLOOKUP(E16,'15 лет'!$B$3:$D$75,3),IF((D16=16),VLOOKUP(E16,'16 лет'!$B$3:$D$75,3),VLOOKUP(E16,'17 лет'!$B$3:$D$75,3)))))))</f>
        <v>16</v>
      </c>
      <c r="G16" s="82" t="s">
        <v>79</v>
      </c>
      <c r="H16" s="82">
        <f ca="1">IF((D16&lt;=11),VLOOKUP(G16,'11 лет'!$A$3:$D$75,4),IF((D16=12),VLOOKUP(G16,'12 лет'!$A$3:$D$75,4),IF((D16=13),VLOOKUP(G16,'13 лет'!$A$3:$E$75,5),IF((D16=14),VLOOKUP(G16,'14 лет'!$A$3:$E$75,5),IF((D16=15),VLOOKUP(G16,'15 лет'!$A$3:$D$75,4),IF((D16=16),VLOOKUP(G16,'16 лет'!$A$3:$D$75,4),VLOOKUP(G16,'17 лет'!$A$3:$D$75,4)))))))</f>
        <v>25</v>
      </c>
      <c r="I16" s="82">
        <v>5.9</v>
      </c>
      <c r="J16" s="82">
        <f ca="1">IF((D16&lt;=11),VLOOKUP(I16,'11 лет'!$C$3:$D$75,2),IF((D16=12),VLOOKUP(I16,'12 лет'!$C$3:$D$75,2),IF((D16=13),VLOOKUP(I16,'13 лет'!$D$3:$E$75,2),IF((D16=14),VLOOKUP(I16,'14 лет'!$D$3:$E$75,2),IF((D16=15),VLOOKUP(I16,'15 лет'!$C$3:$D$75,2),IF((D16=16),VLOOKUP(I16,'16 лет'!$C$3:$D$75,2),VLOOKUP(I16,'17 лет'!$C$3:$D$75,2)))))))</f>
        <v>15</v>
      </c>
      <c r="K16" s="82">
        <v>13</v>
      </c>
      <c r="L16" s="82">
        <f ca="1">IF((D16&lt;=11),VLOOKUP(K16,'11 лет'!$G$4:$I$74,3),IF((D16=12),VLOOKUP(K16,'12 лет'!$G$4:$I$74,3),IF((D16=13),VLOOKUP(K16,'13 лет'!$H$4:$J$74,3),IF((D16=14),VLOOKUP(K16,'14 лет'!$H$4:$J$74,3),IF((D16=15),VLOOKUP(K16,'15 лет'!$G$4:$I$74,3),IF((D16=16),VLOOKUP(K16,'16 лет'!$G$4:$I$74,3),VLOOKUP(K16,'17 лет'!$G$4:$I$74,3)))))))</f>
        <v>11</v>
      </c>
      <c r="M16" s="82">
        <v>140</v>
      </c>
      <c r="N16" s="82">
        <f ca="1">IF((D16&lt;=11),VLOOKUP(M16,'11 лет'!$F$4:$I$74,4),IF((D16=12),VLOOKUP(M16,'12 лет'!$F$4:$I$74,4),IF((D16=13),VLOOKUP(M16,'13 лет'!$G$4:$J$74,4),IF((D16=14),VLOOKUP(M16,'14 лет'!$G$4:$J$74,4),IF((D16=15),VLOOKUP(M16,'15 лет'!$F$4:$I$74,4),IF((D16=16),VLOOKUP(M16,'16 лет'!$F$4:$I$74,4),VLOOKUP(M16,'17 лет'!$F$4:$I$74,4)))))))</f>
        <v>8</v>
      </c>
      <c r="O16" s="82">
        <v>5</v>
      </c>
      <c r="P16" s="82">
        <f ca="1">IF((D16&lt;=11),VLOOKUP(O16,'11 лет'!$E$4:$I$74,5),IF((D16=12),VLOOKUP(O16,'12 лет'!$E$4:$I$74,5),IF((D16=13),VLOOKUP(O16,'13 лет'!$F$4:$J$74,5),IF((D16=14),VLOOKUP(O16,'14 лет'!$F$4:$J$74,5),IF((D16=15),VLOOKUP(O16,'15 лет'!$E$4:$I$74,5),IF((D16=16),VLOOKUP(O16,'16 лет'!$E$4:$I$74,5),VLOOKUP(O16,'17 лет'!$E$4:$I$74,5)))))))</f>
        <v>25</v>
      </c>
      <c r="Q16" s="82">
        <v>-4</v>
      </c>
      <c r="R16" s="82">
        <f ca="1">IF((D16&lt;=11),VLOOKUP(Q16,'11 лет'!$H$4:$I$74,2),IF((D16=12),VLOOKUP(Q16,'12 лет'!$H$4:$I$74,2),IF((D16=13),VLOOKUP(Q16,'13 лет'!$I$4:$J$74,2),IF((D16=14),VLOOKUP(Q16,'14 лет'!$I$4:$J$74,2),IF((D16=15),VLOOKUP(Q16,'15 лет'!$H$4:$I$74,2),IF((D16=16),VLOOKUP(Q16,'16 лет'!$H$4:$I$74,2),VLOOKUP(Q16,'17 лет'!$H$4:$I$74,2)))))))</f>
        <v>2</v>
      </c>
      <c r="S16" s="82">
        <f t="shared" ca="1" si="1"/>
        <v>102</v>
      </c>
      <c r="T16" s="82">
        <v>6</v>
      </c>
    </row>
    <row r="17" spans="1:20" s="82" customFormat="1" x14ac:dyDescent="0.2">
      <c r="A17" s="81">
        <v>7</v>
      </c>
      <c r="B17" s="96" t="s">
        <v>270</v>
      </c>
      <c r="C17" s="97">
        <v>38746</v>
      </c>
      <c r="D17" s="82">
        <f t="shared" ca="1" si="0"/>
        <v>12</v>
      </c>
      <c r="E17" s="82">
        <v>8.6999999999999993</v>
      </c>
      <c r="F17" s="82">
        <f ca="1">IF((D17&lt;=11),VLOOKUP(E17,'11 лет'!$B$3:$D$75,3),IF((D17=12),VLOOKUP(E17,'12 лет'!$B$3:$D$75,3),IF((D17=13),VLOOKUP(E17,'13 лет'!$B$3:$E$75,4),IF((D17=14),VLOOKUP(E17,'14 лет'!$B$3:$E$75,4),IF((D17=15),VLOOKUP(E17,'15 лет'!$B$3:$D$75,3),IF((D17=16),VLOOKUP(E17,'16 лет'!$B$3:$D$75,3),VLOOKUP(E17,'17 лет'!$B$3:$D$75,3)))))))</f>
        <v>20</v>
      </c>
      <c r="G17" s="82" t="s">
        <v>236</v>
      </c>
      <c r="H17" s="82">
        <f ca="1">IF((D17&lt;=11),VLOOKUP(G17,'11 лет'!$A$3:$D$75,4),IF((D17=12),VLOOKUP(G17,'12 лет'!$A$3:$D$75,4),IF((D17=13),VLOOKUP(G17,'13 лет'!$A$3:$E$75,5),IF((D17=14),VLOOKUP(G17,'14 лет'!$A$3:$E$75,5),IF((D17=15),VLOOKUP(G17,'15 лет'!$A$3:$D$75,4),IF((D17=16),VLOOKUP(G17,'16 лет'!$A$3:$D$75,4),VLOOKUP(G17,'17 лет'!$A$3:$D$75,4)))))))</f>
        <v>23</v>
      </c>
      <c r="I17" s="82">
        <v>6.3</v>
      </c>
      <c r="J17" s="82">
        <f ca="1">IF((D17&lt;=11),VLOOKUP(I17,'11 лет'!$C$3:$D$75,2),IF((D17=12),VLOOKUP(I17,'12 лет'!$C$3:$D$75,2),IF((D17=13),VLOOKUP(I17,'13 лет'!$D$3:$E$75,2),IF((D17=14),VLOOKUP(I17,'14 лет'!$D$3:$E$75,2),IF((D17=15),VLOOKUP(I17,'15 лет'!$C$3:$D$75,2),IF((D17=16),VLOOKUP(I17,'16 лет'!$C$3:$D$75,2),VLOOKUP(I17,'17 лет'!$C$3:$D$75,2)))))))</f>
        <v>7</v>
      </c>
      <c r="K17" s="82">
        <v>13</v>
      </c>
      <c r="L17" s="82">
        <f ca="1">IF((D17&lt;=11),VLOOKUP(K17,'11 лет'!$G$4:$I$74,3),IF((D17=12),VLOOKUP(K17,'12 лет'!$G$4:$I$74,3),IF((D17=13),VLOOKUP(K17,'13 лет'!$H$4:$J$74,3),IF((D17=14),VLOOKUP(K17,'14 лет'!$H$4:$J$74,3),IF((D17=15),VLOOKUP(K17,'15 лет'!$G$4:$I$74,3),IF((D17=16),VLOOKUP(K17,'16 лет'!$G$4:$I$74,3),VLOOKUP(K17,'17 лет'!$G$4:$I$74,3)))))))</f>
        <v>11</v>
      </c>
      <c r="M17" s="82">
        <v>138</v>
      </c>
      <c r="N17" s="82">
        <f ca="1">IF((D17&lt;=11),VLOOKUP(M17,'11 лет'!$F$4:$I$74,4),IF((D17=12),VLOOKUP(M17,'12 лет'!$F$4:$I$74,4),IF((D17=13),VLOOKUP(M17,'13 лет'!$G$4:$J$74,4),IF((D17=14),VLOOKUP(M17,'14 лет'!$G$4:$J$74,4),IF((D17=15),VLOOKUP(M17,'15 лет'!$F$4:$I$74,4),IF((D17=16),VLOOKUP(M17,'16 лет'!$F$4:$I$74,4),VLOOKUP(M17,'17 лет'!$F$4:$I$74,4)))))))</f>
        <v>7</v>
      </c>
      <c r="O17" s="82">
        <v>4</v>
      </c>
      <c r="P17" s="82">
        <f ca="1">IF((D17&lt;=11),VLOOKUP(O17,'11 лет'!$E$4:$I$74,5),IF((D17=12),VLOOKUP(O17,'12 лет'!$E$4:$I$74,5),IF((D17=13),VLOOKUP(O17,'13 лет'!$F$4:$J$74,5),IF((D17=14),VLOOKUP(O17,'14 лет'!$F$4:$J$74,5),IF((D17=15),VLOOKUP(O17,'15 лет'!$E$4:$I$74,5),IF((D17=16),VLOOKUP(O17,'16 лет'!$E$4:$I$74,5),VLOOKUP(O17,'17 лет'!$E$4:$I$74,5)))))))</f>
        <v>21</v>
      </c>
      <c r="Q17" s="82">
        <v>0</v>
      </c>
      <c r="R17" s="82">
        <f ca="1">IF((D17&lt;=11),VLOOKUP(Q17,'11 лет'!$H$4:$I$74,2),IF((D17=12),VLOOKUP(Q17,'12 лет'!$H$4:$I$74,2),IF((D17=13),VLOOKUP(Q17,'13 лет'!$I$4:$J$74,2),IF((D17=14),VLOOKUP(Q17,'14 лет'!$I$4:$J$74,2),IF((D17=15),VLOOKUP(Q17,'15 лет'!$H$4:$I$74,2),IF((D17=16),VLOOKUP(Q17,'16 лет'!$H$4:$I$74,2),VLOOKUP(Q17,'17 лет'!$H$4:$I$74,2)))))))</f>
        <v>10</v>
      </c>
      <c r="S17" s="82">
        <f t="shared" ca="1" si="1"/>
        <v>99</v>
      </c>
      <c r="T17" s="82">
        <v>7</v>
      </c>
    </row>
    <row r="18" spans="1:20" s="82" customFormat="1" x14ac:dyDescent="0.2">
      <c r="A18" s="81">
        <v>8</v>
      </c>
      <c r="B18" s="96" t="s">
        <v>271</v>
      </c>
      <c r="C18" s="97">
        <v>38961</v>
      </c>
      <c r="D18" s="82">
        <f t="shared" ca="1" si="0"/>
        <v>12</v>
      </c>
      <c r="E18" s="82">
        <v>9</v>
      </c>
      <c r="F18" s="82">
        <f ca="1">IF((D18&lt;=11),VLOOKUP(E18,'11 лет'!$B$3:$D$75,3),IF((D18=12),VLOOKUP(E18,'12 лет'!$B$3:$D$75,3),IF((D18=13),VLOOKUP(E18,'13 лет'!$B$3:$E$75,4),IF((D18=14),VLOOKUP(E18,'14 лет'!$B$3:$E$75,4),IF((D18=15),VLOOKUP(E18,'15 лет'!$B$3:$D$75,3),IF((D18=16),VLOOKUP(E18,'16 лет'!$B$3:$D$75,3),VLOOKUP(E18,'17 лет'!$B$3:$D$75,3)))))))</f>
        <v>14</v>
      </c>
      <c r="G18" s="82" t="s">
        <v>88</v>
      </c>
      <c r="H18" s="82">
        <f ca="1">IF((D18&lt;=11),VLOOKUP(G18,'11 лет'!$A$3:$D$75,4),IF((D18=12),VLOOKUP(G18,'12 лет'!$A$3:$D$75,4),IF((D18=13),VLOOKUP(G18,'13 лет'!$A$3:$E$75,5),IF((D18=14),VLOOKUP(G18,'14 лет'!$A$3:$E$75,5),IF((D18=15),VLOOKUP(G18,'15 лет'!$A$3:$D$75,4),IF((D18=16),VLOOKUP(G18,'16 лет'!$A$3:$D$75,4),VLOOKUP(G18,'17 лет'!$A$3:$D$75,4)))))))</f>
        <v>16</v>
      </c>
      <c r="I18" s="82">
        <v>5.7</v>
      </c>
      <c r="J18" s="82">
        <f ca="1">IF((D18&lt;=11),VLOOKUP(I18,'11 лет'!$C$3:$D$75,2),IF((D18=12),VLOOKUP(I18,'12 лет'!$C$3:$D$75,2),IF((D18=13),VLOOKUP(I18,'13 лет'!$D$3:$E$75,2),IF((D18=14),VLOOKUP(I18,'14 лет'!$D$3:$E$75,2),IF((D18=15),VLOOKUP(I18,'15 лет'!$C$3:$D$75,2),IF((D18=16),VLOOKUP(I18,'16 лет'!$C$3:$D$75,2),VLOOKUP(I18,'17 лет'!$C$3:$D$75,2)))))))</f>
        <v>22</v>
      </c>
      <c r="K18" s="82">
        <v>14</v>
      </c>
      <c r="L18" s="82">
        <f ca="1">IF((D18&lt;=11),VLOOKUP(K18,'11 лет'!$G$4:$I$74,3),IF((D18=12),VLOOKUP(K18,'12 лет'!$G$4:$I$74,3),IF((D18=13),VLOOKUP(K18,'13 лет'!$H$4:$J$74,3),IF((D18=14),VLOOKUP(K18,'14 лет'!$H$4:$J$74,3),IF((D18=15),VLOOKUP(K18,'15 лет'!$G$4:$I$74,3),IF((D18=16),VLOOKUP(K18,'16 лет'!$G$4:$I$74,3),VLOOKUP(K18,'17 лет'!$G$4:$I$74,3)))))))</f>
        <v>12</v>
      </c>
      <c r="M18" s="82">
        <v>143</v>
      </c>
      <c r="N18" s="82">
        <f ca="1">IF((D18&lt;=11),VLOOKUP(M18,'11 лет'!$F$4:$I$74,4),IF((D18=12),VLOOKUP(M18,'12 лет'!$F$4:$I$74,4),IF((D18=13),VLOOKUP(M18,'13 лет'!$G$4:$J$74,4),IF((D18=14),VLOOKUP(M18,'14 лет'!$G$4:$J$74,4),IF((D18=15),VLOOKUP(M18,'15 лет'!$F$4:$I$74,4),IF((D18=16),VLOOKUP(M18,'16 лет'!$F$4:$I$74,4),VLOOKUP(M18,'17 лет'!$F$4:$I$74,4)))))))</f>
        <v>9</v>
      </c>
      <c r="O18" s="82">
        <v>3</v>
      </c>
      <c r="P18" s="82">
        <f ca="1">IF((D18&lt;=11),VLOOKUP(O18,'11 лет'!$E$4:$I$74,5),IF((D18=12),VLOOKUP(O18,'12 лет'!$E$4:$I$74,5),IF((D18=13),VLOOKUP(O18,'13 лет'!$F$4:$J$74,5),IF((D18=14),VLOOKUP(O18,'14 лет'!$F$4:$J$74,5),IF((D18=15),VLOOKUP(O18,'15 лет'!$E$4:$I$74,5),IF((D18=16),VLOOKUP(O18,'16 лет'!$E$4:$I$74,5),VLOOKUP(O18,'17 лет'!$E$4:$I$74,5)))))))</f>
        <v>17</v>
      </c>
      <c r="Q18" s="82">
        <v>-1</v>
      </c>
      <c r="R18" s="82">
        <f ca="1">IF((D18&lt;=11),VLOOKUP(Q18,'11 лет'!$H$4:$I$74,2),IF((D18=12),VLOOKUP(Q18,'12 лет'!$H$4:$I$74,2),IF((D18=13),VLOOKUP(Q18,'13 лет'!$I$4:$J$74,2),IF((D18=14),VLOOKUP(Q18,'14 лет'!$I$4:$J$74,2),IF((D18=15),VLOOKUP(Q18,'15 лет'!$H$4:$I$74,2),IF((D18=16),VLOOKUP(Q18,'16 лет'!$H$4:$I$74,2),VLOOKUP(Q18,'17 лет'!$H$4:$I$74,2)))))))</f>
        <v>8</v>
      </c>
      <c r="S18" s="82">
        <f t="shared" ca="1" si="1"/>
        <v>98</v>
      </c>
      <c r="T18" s="82">
        <v>8</v>
      </c>
    </row>
    <row r="19" spans="1:20" s="82" customFormat="1" x14ac:dyDescent="0.2">
      <c r="A19" s="81">
        <v>9</v>
      </c>
      <c r="B19" s="96" t="s">
        <v>272</v>
      </c>
      <c r="C19" s="97">
        <v>38751</v>
      </c>
      <c r="D19" s="82">
        <f t="shared" ca="1" si="0"/>
        <v>12</v>
      </c>
      <c r="E19" s="82">
        <v>8.8000000000000007</v>
      </c>
      <c r="F19" s="82">
        <f ca="1">IF((D19&lt;=11),VLOOKUP(E19,'11 лет'!$B$3:$D$75,3),IF((D19=12),VLOOKUP(E19,'12 лет'!$B$3:$D$75,3),IF((D19=13),VLOOKUP(E19,'13 лет'!$B$3:$E$75,4),IF((D19=14),VLOOKUP(E19,'14 лет'!$B$3:$E$75,4),IF((D19=15),VLOOKUP(E19,'15 лет'!$B$3:$D$75,3),IF((D19=16),VLOOKUP(E19,'16 лет'!$B$3:$D$75,3),VLOOKUP(E19,'17 лет'!$B$3:$D$75,3)))))))</f>
        <v>18</v>
      </c>
      <c r="G19" s="83" t="s">
        <v>196</v>
      </c>
      <c r="H19" s="82">
        <f ca="1">IF((D19&lt;=11),VLOOKUP(G19,'11 лет'!$A$3:$D$75,4),IF((D19=12),VLOOKUP(G19,'12 лет'!$A$3:$D$75,4),IF((D19=13),VLOOKUP(G19,'13 лет'!$A$3:$E$75,5),IF((D19=14),VLOOKUP(G19,'14 лет'!$A$3:$E$75,5),IF((D19=15),VLOOKUP(G19,'15 лет'!$A$3:$D$75,4),IF((D19=16),VLOOKUP(G19,'16 лет'!$A$3:$D$75,4),VLOOKUP(G19,'17 лет'!$A$3:$D$75,4)))))))</f>
        <v>18</v>
      </c>
      <c r="I19" s="82">
        <v>6.1</v>
      </c>
      <c r="J19" s="82">
        <f ca="1">IF((D19&lt;=11),VLOOKUP(I19,'11 лет'!$C$3:$D$75,2),IF((D19=12),VLOOKUP(I19,'12 лет'!$C$3:$D$75,2),IF((D19=13),VLOOKUP(I19,'13 лет'!$D$3:$E$75,2),IF((D19=14),VLOOKUP(I19,'14 лет'!$D$3:$E$75,2),IF((D19=15),VLOOKUP(I19,'15 лет'!$C$3:$D$75,2),IF((D19=16),VLOOKUP(I19,'16 лет'!$C$3:$D$75,2),VLOOKUP(I19,'17 лет'!$C$3:$D$75,2)))))))</f>
        <v>11</v>
      </c>
      <c r="K19" s="82">
        <v>14</v>
      </c>
      <c r="L19" s="82">
        <f ca="1">IF((D19&lt;=11),VLOOKUP(K19,'11 лет'!$G$4:$I$74,3),IF((D19=12),VLOOKUP(K19,'12 лет'!$G$4:$I$74,3),IF((D19=13),VLOOKUP(K19,'13 лет'!$H$4:$J$74,3),IF((D19=14),VLOOKUP(K19,'14 лет'!$H$4:$J$74,3),IF((D19=15),VLOOKUP(K19,'15 лет'!$G$4:$I$74,3),IF((D19=16),VLOOKUP(K19,'16 лет'!$G$4:$I$74,3),VLOOKUP(K19,'17 лет'!$G$4:$I$74,3)))))))</f>
        <v>12</v>
      </c>
      <c r="M19" s="82">
        <v>145</v>
      </c>
      <c r="N19" s="82">
        <f ca="1">IF((D19&lt;=11),VLOOKUP(M19,'11 лет'!$F$4:$I$74,4),IF((D19=12),VLOOKUP(M19,'12 лет'!$F$4:$I$74,4),IF((D19=13),VLOOKUP(M19,'13 лет'!$G$4:$J$74,4),IF((D19=14),VLOOKUP(M19,'14 лет'!$G$4:$J$74,4),IF((D19=15),VLOOKUP(M19,'15 лет'!$F$4:$I$74,4),IF((D19=16),VLOOKUP(M19,'16 лет'!$F$4:$I$74,4),VLOOKUP(M19,'17 лет'!$F$4:$I$74,4)))))))</f>
        <v>10</v>
      </c>
      <c r="O19" s="82">
        <v>2</v>
      </c>
      <c r="P19" s="82">
        <f ca="1">IF((D19&lt;=11),VLOOKUP(O19,'11 лет'!$E$4:$I$74,5),IF((D19=12),VLOOKUP(O19,'12 лет'!$E$4:$I$74,5),IF((D19=13),VLOOKUP(O19,'13 лет'!$F$4:$J$74,5),IF((D19=14),VLOOKUP(O19,'14 лет'!$F$4:$J$74,5),IF((D19=15),VLOOKUP(O19,'15 лет'!$E$4:$I$74,5),IF((D19=16),VLOOKUP(O19,'16 лет'!$E$4:$I$74,5),VLOOKUP(O19,'17 лет'!$E$4:$I$74,5)))))))</f>
        <v>13</v>
      </c>
      <c r="Q19" s="82">
        <v>2</v>
      </c>
      <c r="R19" s="82">
        <f ca="1">IF((D19&lt;=11),VLOOKUP(Q19,'11 лет'!$H$4:$I$74,2),IF((D19=12),VLOOKUP(Q19,'12 лет'!$H$4:$I$74,2),IF((D19=13),VLOOKUP(Q19,'13 лет'!$I$4:$J$74,2),IF((D19=14),VLOOKUP(Q19,'14 лет'!$I$4:$J$74,2),IF((D19=15),VLOOKUP(Q19,'15 лет'!$H$4:$I$74,2),IF((D19=16),VLOOKUP(Q19,'16 лет'!$H$4:$I$74,2),VLOOKUP(Q19,'17 лет'!$H$4:$I$74,2)))))))</f>
        <v>14</v>
      </c>
      <c r="S19" s="82">
        <f t="shared" ca="1" si="1"/>
        <v>96</v>
      </c>
      <c r="T19" s="82">
        <v>9</v>
      </c>
    </row>
    <row r="20" spans="1:20" x14ac:dyDescent="0.2">
      <c r="A20" s="84">
        <v>10</v>
      </c>
      <c r="B20" s="96" t="s">
        <v>273</v>
      </c>
      <c r="C20" s="97">
        <v>38854</v>
      </c>
      <c r="D20" s="74">
        <f t="shared" ref="D20" ca="1" si="2">INT(DAYS360(C20,TODAY())/360)</f>
        <v>12</v>
      </c>
      <c r="E20" s="74">
        <v>8.3000000000000007</v>
      </c>
      <c r="F20" s="74">
        <f ca="1">IF((D20&lt;=11),VLOOKUP(E20,'11 лет'!$B$3:$D$75,3),IF((D20=12),VLOOKUP(E20,'12 лет'!$B$3:$D$75,3),IF((D20=13),VLOOKUP(E20,'13 лет'!$B$3:$E$75,4),IF((D20=14),VLOOKUP(E20,'14 лет'!$B$3:$E$75,4),IF((D20=15),VLOOKUP(E20,'15 лет'!$B$3:$D$75,3),IF((D20=16),VLOOKUP(E20,'16 лет'!$B$3:$D$75,3),VLOOKUP(E20,'17 лет'!$B$3:$D$75,3)))))))</f>
        <v>31</v>
      </c>
      <c r="G20" s="74" t="s">
        <v>83</v>
      </c>
      <c r="H20" s="74">
        <f ca="1">IF((D20&lt;=11),VLOOKUP(G20,'11 лет'!$A$3:$D$75,4),IF((D20=12),VLOOKUP(G20,'12 лет'!$A$3:$D$75,4),IF((D20=13),VLOOKUP(G20,'13 лет'!$A$3:$E$75,5),IF((D20=14),VLOOKUP(G20,'14 лет'!$A$3:$E$75,5),IF((D20=15),VLOOKUP(G20,'15 лет'!$A$3:$D$75,4),IF((D20=16),VLOOKUP(G20,'16 лет'!$A$3:$D$75,4),VLOOKUP(G20,'17 лет'!$A$3:$D$75,4)))))))</f>
        <v>21</v>
      </c>
      <c r="I20" s="74">
        <v>6.1</v>
      </c>
      <c r="J20" s="74">
        <f ca="1">IF((D20&lt;=11),VLOOKUP(I20,'11 лет'!$C$3:$D$75,2),IF((D20=12),VLOOKUP(I20,'12 лет'!$C$3:$D$75,2),IF((D20=13),VLOOKUP(I20,'13 лет'!$D$3:$E$75,2),IF((D20=14),VLOOKUP(I20,'14 лет'!$D$3:$E$75,2),IF((D20=15),VLOOKUP(I20,'15 лет'!$C$3:$D$75,2),IF((D20=16),VLOOKUP(I20,'16 лет'!$C$3:$D$75,2),VLOOKUP(I20,'17 лет'!$C$3:$D$75,2)))))))</f>
        <v>11</v>
      </c>
      <c r="K20" s="74">
        <v>12</v>
      </c>
      <c r="L20" s="74">
        <f ca="1">IF((D20&lt;=11),VLOOKUP(K20,'11 лет'!$G$4:$I$74,3),IF((D20=12),VLOOKUP(K20,'12 лет'!$G$4:$I$74,3),IF((D20=13),VLOOKUP(K20,'13 лет'!$H$4:$J$74,3),IF((D20=14),VLOOKUP(K20,'14 лет'!$H$4:$J$74,3),IF((D20=15),VLOOKUP(K20,'15 лет'!$G$4:$I$74,3),IF((D20=16),VLOOKUP(K20,'16 лет'!$G$4:$I$74,3),VLOOKUP(K20,'17 лет'!$G$4:$I$74,3)))))))</f>
        <v>10</v>
      </c>
      <c r="M20" s="74">
        <v>139</v>
      </c>
      <c r="N20" s="74">
        <f ca="1">IF((D20&lt;=11),VLOOKUP(M20,'11 лет'!$F$4:$I$74,4),IF((D20=12),VLOOKUP(M20,'12 лет'!$F$4:$I$74,4),IF((D20=13),VLOOKUP(M20,'13 лет'!$G$4:$J$74,4),IF((D20=14),VLOOKUP(M20,'14 лет'!$G$4:$J$74,4),IF((D20=15),VLOOKUP(M20,'15 лет'!$F$4:$I$74,4),IF((D20=16),VLOOKUP(M20,'16 лет'!$F$4:$I$74,4),VLOOKUP(M20,'17 лет'!$F$4:$I$74,4)))))))</f>
        <v>8</v>
      </c>
      <c r="O20" s="74">
        <v>5</v>
      </c>
      <c r="P20" s="74">
        <f ca="1">IF((D20&lt;=11),VLOOKUP(O20,'11 лет'!$E$4:$I$74,5),IF((D20=12),VLOOKUP(O20,'12 лет'!$E$4:$I$74,5),IF((D20=13),VLOOKUP(O20,'13 лет'!$F$4:$J$74,5),IF((D20=14),VLOOKUP(O20,'14 лет'!$F$4:$J$74,5),IF((D20=15),VLOOKUP(O20,'15 лет'!$E$4:$I$74,5),IF((D20=16),VLOOKUP(O20,'16 лет'!$E$4:$I$74,5),VLOOKUP(O20,'17 лет'!$E$4:$I$74,5)))))))</f>
        <v>25</v>
      </c>
      <c r="Q20" s="74">
        <v>3</v>
      </c>
      <c r="R20" s="74">
        <f ca="1">IF((D20&lt;=11),VLOOKUP(Q20,'11 лет'!$H$4:$I$74,2),IF((D20=12),VLOOKUP(Q20,'12 лет'!$H$4:$I$74,2),IF((D20=13),VLOOKUP(Q20,'13 лет'!$I$4:$J$74,2),IF((D20=14),VLOOKUP(Q20,'14 лет'!$I$4:$J$74,2),IF((D20=15),VLOOKUP(Q20,'15 лет'!$H$4:$I$74,2),IF((D20=16),VLOOKUP(Q20,'16 лет'!$H$4:$I$74,2),VLOOKUP(Q20,'17 лет'!$H$4:$I$74,2)))))))</f>
        <v>16</v>
      </c>
      <c r="S20" s="74">
        <f t="shared" ref="S20" ca="1" si="3">SUM(F20,H20,J20,L20,N20,P20,R20)</f>
        <v>122</v>
      </c>
      <c r="T20" s="74">
        <f ca="1">RANK(S20,S$11:S$20)</f>
        <v>3</v>
      </c>
    </row>
    <row r="21" spans="1:20" x14ac:dyDescent="0.2">
      <c r="S21">
        <f ca="1">SUM(S11:S20)</f>
        <v>1164</v>
      </c>
    </row>
  </sheetData>
  <mergeCells count="3">
    <mergeCell ref="A8:D8"/>
    <mergeCell ref="E8:R8"/>
    <mergeCell ref="E7:R7"/>
  </mergeCells>
  <phoneticPr fontId="14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zoomScale="90" zoomScaleNormal="90" workbookViewId="0">
      <selection activeCell="A6" sqref="A6:XFD6"/>
    </sheetView>
  </sheetViews>
  <sheetFormatPr defaultRowHeight="12.75" x14ac:dyDescent="0.2"/>
  <cols>
    <col min="1" max="1" width="4.140625" customWidth="1"/>
    <col min="2" max="2" width="36.28515625" customWidth="1"/>
    <col min="3" max="3" width="12.7109375" customWidth="1"/>
    <col min="4" max="4" width="10.140625" bestFit="1" customWidth="1"/>
    <col min="5" max="5" width="7.42578125" customWidth="1"/>
  </cols>
  <sheetData>
    <row r="1" spans="1:20" ht="15" x14ac:dyDescent="0.25">
      <c r="A1" s="53"/>
      <c r="B1" s="53"/>
      <c r="C1" s="53"/>
      <c r="D1" s="53"/>
      <c r="E1" s="53"/>
      <c r="F1" s="53"/>
      <c r="G1" s="53"/>
      <c r="H1" s="54" t="s">
        <v>19</v>
      </c>
      <c r="I1" s="54"/>
      <c r="J1" s="54"/>
      <c r="K1" s="54"/>
      <c r="L1" s="54"/>
      <c r="M1" s="54"/>
      <c r="N1" s="54"/>
      <c r="O1" s="53"/>
    </row>
    <row r="2" spans="1:20" ht="15" x14ac:dyDescent="0.25">
      <c r="A2" s="53"/>
      <c r="B2" s="53"/>
      <c r="C2" s="53"/>
      <c r="D2" s="53"/>
      <c r="E2" s="53"/>
      <c r="F2" s="53"/>
      <c r="G2" s="53"/>
      <c r="H2" s="54" t="s">
        <v>20</v>
      </c>
      <c r="I2" s="54"/>
      <c r="J2" s="54"/>
      <c r="K2" s="54"/>
      <c r="L2" s="54"/>
      <c r="M2" s="54"/>
      <c r="N2" s="54"/>
      <c r="O2" s="53"/>
    </row>
    <row r="3" spans="1:20" ht="15" x14ac:dyDescent="0.25">
      <c r="A3" s="53"/>
      <c r="B3" s="53"/>
      <c r="C3" s="53"/>
      <c r="D3" s="53"/>
      <c r="E3" s="53"/>
      <c r="F3" s="53"/>
      <c r="G3" s="53"/>
      <c r="H3" s="54"/>
      <c r="I3" s="54"/>
      <c r="J3" s="54"/>
      <c r="K3" s="54"/>
      <c r="L3" s="54"/>
      <c r="M3" s="54"/>
      <c r="N3" s="54"/>
      <c r="O3" s="53"/>
    </row>
    <row r="4" spans="1:20" ht="15" x14ac:dyDescent="0.25">
      <c r="A4" s="53"/>
      <c r="B4" s="53"/>
      <c r="C4" s="53"/>
      <c r="D4" s="53"/>
      <c r="E4" s="53"/>
      <c r="F4" s="53"/>
      <c r="G4" s="53"/>
      <c r="H4" s="53"/>
      <c r="I4" s="98" t="s">
        <v>659</v>
      </c>
      <c r="J4" s="53"/>
      <c r="K4" s="53"/>
      <c r="L4" s="53"/>
      <c r="M4" s="53"/>
      <c r="N4" s="53"/>
      <c r="O4" s="53"/>
    </row>
    <row r="5" spans="1:20" ht="15" x14ac:dyDescent="0.25">
      <c r="A5" s="53"/>
      <c r="B5" s="53"/>
      <c r="C5" s="53"/>
      <c r="D5" s="53"/>
      <c r="E5" s="53"/>
      <c r="F5" s="53"/>
      <c r="G5" s="53"/>
      <c r="H5" s="53"/>
      <c r="I5" s="53" t="s">
        <v>24</v>
      </c>
      <c r="J5" s="53"/>
      <c r="K5" s="53"/>
      <c r="L5" s="53"/>
      <c r="M5" s="53"/>
      <c r="N5" s="53"/>
      <c r="O5" s="53"/>
    </row>
    <row r="6" spans="1:20" ht="15" x14ac:dyDescent="0.25">
      <c r="A6" s="53"/>
      <c r="B6" s="53"/>
      <c r="C6" s="53"/>
      <c r="D6" s="53"/>
      <c r="E6" s="53"/>
      <c r="F6" s="53"/>
      <c r="G6" s="53"/>
      <c r="H6" s="53"/>
      <c r="I6" s="98" t="s">
        <v>661</v>
      </c>
      <c r="J6" s="53"/>
      <c r="K6" s="53"/>
      <c r="L6" s="53"/>
      <c r="M6" s="53"/>
      <c r="N6" s="53"/>
      <c r="O6" s="53"/>
    </row>
    <row r="7" spans="1:20" ht="15" x14ac:dyDescent="0.25">
      <c r="A7" s="53"/>
      <c r="B7" s="53"/>
      <c r="C7" s="53"/>
      <c r="D7" s="53"/>
      <c r="E7" s="100" t="s">
        <v>27</v>
      </c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</row>
    <row r="8" spans="1:20" ht="15" x14ac:dyDescent="0.25">
      <c r="A8" s="99"/>
      <c r="B8" s="99"/>
      <c r="C8" s="99"/>
      <c r="D8" s="99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1"/>
    </row>
    <row r="10" spans="1:20" ht="38.25" x14ac:dyDescent="0.2">
      <c r="A10" s="76" t="s">
        <v>30</v>
      </c>
      <c r="B10" s="76" t="s">
        <v>0</v>
      </c>
      <c r="C10" s="76" t="s">
        <v>1</v>
      </c>
      <c r="D10" s="76" t="s">
        <v>31</v>
      </c>
      <c r="E10" s="76" t="s">
        <v>32</v>
      </c>
      <c r="F10" s="78" t="s">
        <v>3</v>
      </c>
      <c r="G10" s="79" t="s">
        <v>4</v>
      </c>
      <c r="H10" s="78" t="s">
        <v>3</v>
      </c>
      <c r="I10" s="79" t="s">
        <v>33</v>
      </c>
      <c r="J10" s="78" t="s">
        <v>3</v>
      </c>
      <c r="K10" s="76" t="s">
        <v>5</v>
      </c>
      <c r="L10" s="78" t="s">
        <v>3</v>
      </c>
      <c r="M10" s="76" t="s">
        <v>6</v>
      </c>
      <c r="N10" s="78" t="s">
        <v>3</v>
      </c>
      <c r="O10" s="76" t="s">
        <v>146</v>
      </c>
      <c r="P10" s="78" t="s">
        <v>3</v>
      </c>
      <c r="Q10" s="76" t="s">
        <v>8</v>
      </c>
      <c r="R10" s="78" t="s">
        <v>3</v>
      </c>
      <c r="S10" s="80" t="s">
        <v>9</v>
      </c>
      <c r="T10" s="76" t="s">
        <v>10</v>
      </c>
    </row>
    <row r="11" spans="1:20" x14ac:dyDescent="0.2">
      <c r="A11" s="81">
        <v>1</v>
      </c>
      <c r="B11" s="96" t="s">
        <v>274</v>
      </c>
      <c r="C11" s="97">
        <v>38892</v>
      </c>
      <c r="D11" s="82">
        <f t="shared" ref="D11:D20" ca="1" si="0">INT(DAYS360(C11,TODAY())/360)</f>
        <v>12</v>
      </c>
      <c r="E11" s="82">
        <v>8.9</v>
      </c>
      <c r="F11" s="82">
        <f ca="1">IF((D11&lt;=11),VLOOKUP(E11,'11 лет'!$L$3:$N$75,3),IF((D11=12),VLOOKUP(E11,'12 лет'!$L$3:$N$75,3),IF((D11=13),VLOOKUP(E11,'13 лет'!$M$3:$P$75,4),IF((D11=14),VLOOKUP(E11,'14 лет'!$M$3:$P$75,4),IF((D11=15),VLOOKUP(E11,'15 лет'!$L$3:$N$75,3),IF((D11=16),VLOOKUP(E11,'16 лет'!$L$3:$N$75,3),VLOOKUP(E11,'17 лет'!$L$3:$N$75,3)))))))</f>
        <v>27</v>
      </c>
      <c r="G11" s="82" t="s">
        <v>196</v>
      </c>
      <c r="H11" s="82">
        <f ca="1">IF((D11&lt;=11),VLOOKUP(G11,'11 лет'!$K$3:$N$75,4),IF((D11=12),VLOOKUP(G11,'12 лет'!$K$3:$N$75,4),IF((D11=13),VLOOKUP(G11,'13 лет'!$L$3:$P$75,5),IF((D11=14),VLOOKUP(G11,'14 лет'!$L$3:$P$75,5),IF((D11=15),VLOOKUP(G11,'15 лет'!$K$3:$N$75,4),IF((D11=16),VLOOKUP(G11,'16 лет'!$K$3:$N$75,4),VLOOKUP(G11,'17 лет'!$K$3:$N$75,4)))))))</f>
        <v>27</v>
      </c>
      <c r="I11" s="82">
        <v>5.9</v>
      </c>
      <c r="J11" s="82">
        <f ca="1">IF((D11&lt;=11),VLOOKUP(I11,'11 лет'!$M$3:$N$75,2),IF((D11=12),VLOOKUP(I11,'12 лет'!$M$3:$N$75,2),IF((D11=13),VLOOKUP(I11,'13 лет'!$O$3:$P$75,2),IF((D11=14),VLOOKUP(I11,'14 лет'!$O$3:$P$75,2),IF((D11=15),VLOOKUP(I11,'15 лет'!$M$3:$N$75,2),IF((D11=16),VLOOKUP(I11,'16 лет'!$M$3:$N$75,2),VLOOKUP(I11,'17 лет'!$M$3:$N$75,2)))))))</f>
        <v>26</v>
      </c>
      <c r="K11" s="82">
        <v>16</v>
      </c>
      <c r="L11" s="82">
        <f ca="1">IF((D11&lt;=11),VLOOKUP(K11,'11 лет'!$Q$4:$S$74,3),IF((D11=12),VLOOKUP(K11,'12 лет'!$Q$4:$S$74,3),IF((D11=13),VLOOKUP(K11,'13 лет'!$S$4:$U$74,3),IF((D11=14),VLOOKUP(K11,'14 лет'!$S$4:$U$74,3),IF((D11=15),VLOOKUP(K11,'15 лет'!$Q$4:$S$74,3),IF((D11=16),VLOOKUP(K11,'16 лет'!$Q$4:$S$74,3),VLOOKUP(K11,'17 лет'!$Q$4:$S$74,3)))))))</f>
        <v>21</v>
      </c>
      <c r="M11" s="82">
        <v>145</v>
      </c>
      <c r="N11" s="82">
        <f ca="1">IF((D11&lt;=11),VLOOKUP(M11,'11 лет'!$P$4:$S$74,4),IF((D11=12),VLOOKUP(M11,'12 лет'!$P$4:$S$74,4),IF((D11=13),VLOOKUP(M11,'13 лет'!$R$4:$U$74,4),IF((D11=14),VLOOKUP(M11,'14 лет'!$R$4:$U$74,4),IF((D11=15),VLOOKUP(M11,'15 лет'!$P$4:$S$74,4),IF((D11=16),VLOOKUP(M11,'16 лет'!$P$4:$S$74,4),VLOOKUP(M11,'17 лет'!$P$4:$S$74,4)))))))</f>
        <v>17</v>
      </c>
      <c r="O11" s="82">
        <v>15</v>
      </c>
      <c r="P11" s="82">
        <f ca="1">IF((D11&lt;=11),VLOOKUP(O11,'11 лет'!$O$4:$S$74,5),IF((D11=12),VLOOKUP(O11,'12 лет'!$O$4:$S$74,5),IF((D11=13),VLOOKUP(O11,'13 лет'!$Q$4:$U$74,5),IF((D11=14),VLOOKUP(O11,'14 лет'!$Q$4:$U$74,5),IF((D11=15),VLOOKUP(O11,'15 лет'!$O$4:$S$74,5),IF((D11=16),VLOOKUP(O11,'16 лет'!$O$4:$S$74,5),VLOOKUP(O11,'17 лет'!$O$4:$S$74,5)))))))</f>
        <v>24</v>
      </c>
      <c r="Q11" s="82">
        <v>13</v>
      </c>
      <c r="R11" s="82">
        <f ca="1">IF((D11&lt;=11),VLOOKUP(Q11,'11 лет'!$R$4:$S$74,2),IF((D11=12),VLOOKUP(Q11,'12 лет'!$R$4:$S$74,2),IF((D11=13),VLOOKUP(Q11,'13 лет'!$T$4:$U$74,2),IF((D11=14),VLOOKUP(Q11,'14 лет'!$T$4:$U$74,2),IF((D11=15),VLOOKUP(Q11,'15 лет'!$R$4:$S$74,2),IF((D11=16),VLOOKUP(Q11,'16 лет'!$R$4:$S$74,2),VLOOKUP(Q11,'17 лет'!$R$4:$S$74,2)))))))</f>
        <v>32</v>
      </c>
      <c r="S11" s="82">
        <f t="shared" ref="S11:S20" ca="1" si="1">SUM(F11,H11,J11,L11,N11,P11,R11)</f>
        <v>174</v>
      </c>
      <c r="T11" s="82">
        <f t="shared" ref="T11:T20" ca="1" si="2">RANK(S11,S$11:S$20)</f>
        <v>1</v>
      </c>
    </row>
    <row r="12" spans="1:20" x14ac:dyDescent="0.2">
      <c r="A12" s="81">
        <v>2</v>
      </c>
      <c r="B12" s="96" t="s">
        <v>281</v>
      </c>
      <c r="C12" s="97">
        <v>38940</v>
      </c>
      <c r="D12" s="82">
        <f ca="1">INT(DAYS360(C12,TODAY())/360)</f>
        <v>12</v>
      </c>
      <c r="E12" s="82">
        <v>8.8000000000000007</v>
      </c>
      <c r="F12" s="82">
        <f ca="1">IF((D12&lt;=11),VLOOKUP(E12,'11 лет'!$L$3:$N$75,3),IF((D12=12),VLOOKUP(E12,'12 лет'!$L$3:$N$75,3),IF((D12=13),VLOOKUP(E12,'13 лет'!$M$3:$P$75,4),IF((D12=14),VLOOKUP(E12,'14 лет'!$M$3:$P$75,4),IF((D12=15),VLOOKUP(E12,'15 лет'!$L$3:$N$75,3),IF((D12=16),VLOOKUP(E12,'16 лет'!$L$3:$N$75,3),VLOOKUP(E12,'17 лет'!$L$3:$N$75,3)))))))</f>
        <v>30</v>
      </c>
      <c r="G12" s="82" t="s">
        <v>240</v>
      </c>
      <c r="H12" s="82">
        <f ca="1">IF((D12&lt;=11),VLOOKUP(G12,'11 лет'!$K$3:$N$75,4),IF((D12=12),VLOOKUP(G12,'12 лет'!$K$3:$N$75,4),IF((D12=13),VLOOKUP(G12,'13 лет'!$L$3:$P$75,5),IF((D12=14),VLOOKUP(G12,'14 лет'!$L$3:$P$75,5),IF((D12=15),VLOOKUP(G12,'15 лет'!$K$3:$N$75,4),IF((D12=16),VLOOKUP(G12,'16 лет'!$K$3:$N$75,4),VLOOKUP(G12,'17 лет'!$K$3:$N$75,4)))))))</f>
        <v>25</v>
      </c>
      <c r="I12" s="82">
        <v>6.1</v>
      </c>
      <c r="J12" s="82">
        <f ca="1">IF((D12&lt;=11),VLOOKUP(I12,'11 лет'!$M$3:$N$75,2),IF((D12=12),VLOOKUP(I12,'12 лет'!$M$3:$N$75,2),IF((D12=13),VLOOKUP(I12,'13 лет'!$O$3:$P$75,2),IF((D12=14),VLOOKUP(I12,'14 лет'!$O$3:$P$75,2),IF((D12=15),VLOOKUP(I12,'15 лет'!$M$3:$N$75,2),IF((D12=16),VLOOKUP(I12,'16 лет'!$M$3:$N$75,2),VLOOKUP(I12,'17 лет'!$M$3:$N$75,2)))))))</f>
        <v>19</v>
      </c>
      <c r="K12" s="82">
        <v>17</v>
      </c>
      <c r="L12" s="82">
        <f ca="1">IF((D12&lt;=11),VLOOKUP(K12,'11 лет'!$Q$4:$S$74,3),IF((D12=12),VLOOKUP(K12,'12 лет'!$Q$4:$S$74,3),IF((D12=13),VLOOKUP(K12,'13 лет'!$S$4:$U$74,3),IF((D12=14),VLOOKUP(K12,'14 лет'!$S$4:$U$74,3),IF((D12=15),VLOOKUP(K12,'15 лет'!$Q$4:$S$74,3),IF((D12=16),VLOOKUP(K12,'16 лет'!$Q$4:$S$74,3),VLOOKUP(K12,'17 лет'!$Q$4:$S$74,3)))))))</f>
        <v>23</v>
      </c>
      <c r="M12" s="82">
        <v>135</v>
      </c>
      <c r="N12" s="82">
        <f ca="1">IF((D12&lt;=11),VLOOKUP(M12,'11 лет'!$P$4:$S$74,4),IF((D12=12),VLOOKUP(M12,'12 лет'!$P$4:$S$74,4),IF((D12=13),VLOOKUP(M12,'13 лет'!$R$4:$U$74,4),IF((D12=14),VLOOKUP(M12,'14 лет'!$R$4:$U$74,4),IF((D12=15),VLOOKUP(M12,'15 лет'!$P$4:$S$74,4),IF((D12=16),VLOOKUP(M12,'16 лет'!$P$4:$S$74,4),VLOOKUP(M12,'17 лет'!$P$4:$S$74,4)))))))</f>
        <v>12</v>
      </c>
      <c r="O12" s="82">
        <v>15</v>
      </c>
      <c r="P12" s="82">
        <f ca="1">IF((D12&lt;=11),VLOOKUP(O12,'11 лет'!$O$4:$S$74,5),IF((D12=12),VLOOKUP(O12,'12 лет'!$O$4:$S$74,5),IF((D12=13),VLOOKUP(O12,'13 лет'!$Q$4:$U$74,5),IF((D12=14),VLOOKUP(O12,'14 лет'!$Q$4:$U$74,5),IF((D12=15),VLOOKUP(O12,'15 лет'!$O$4:$S$74,5),IF((D12=16),VLOOKUP(O12,'16 лет'!$O$4:$S$74,5),VLOOKUP(O12,'17 лет'!$O$4:$S$74,5)))))))</f>
        <v>24</v>
      </c>
      <c r="Q12" s="82">
        <v>13</v>
      </c>
      <c r="R12" s="82">
        <f ca="1">IF((D12&lt;=11),VLOOKUP(Q12,'11 лет'!$R$4:$S$74,2),IF((D12=12),VLOOKUP(Q12,'12 лет'!$R$4:$S$74,2),IF((D12=13),VLOOKUP(Q12,'13 лет'!$T$4:$U$74,2),IF((D12=14),VLOOKUP(Q12,'14 лет'!$T$4:$U$74,2),IF((D12=15),VLOOKUP(Q12,'15 лет'!$R$4:$S$74,2),IF((D12=16),VLOOKUP(Q12,'16 лет'!$R$4:$S$74,2),VLOOKUP(Q12,'17 лет'!$R$4:$S$74,2)))))))</f>
        <v>32</v>
      </c>
      <c r="S12" s="82">
        <f t="shared" ca="1" si="1"/>
        <v>165</v>
      </c>
      <c r="T12" s="82">
        <f t="shared" ca="1" si="2"/>
        <v>2</v>
      </c>
    </row>
    <row r="13" spans="1:20" x14ac:dyDescent="0.2">
      <c r="A13" s="81">
        <v>3</v>
      </c>
      <c r="B13" s="96" t="s">
        <v>275</v>
      </c>
      <c r="C13" s="97">
        <v>38749</v>
      </c>
      <c r="D13" s="82">
        <f ca="1">INT(DAYS360(C13,TODAY())/360)</f>
        <v>12</v>
      </c>
      <c r="E13" s="82">
        <v>8.9</v>
      </c>
      <c r="F13" s="82">
        <f ca="1">IF((D13&lt;=11),VLOOKUP(E13,'11 лет'!$L$3:$N$75,3),IF((D13=12),VLOOKUP(E13,'12 лет'!$L$3:$N$75,3),IF((D13=13),VLOOKUP(E13,'13 лет'!$M$3:$P$75,4),IF((D13=14),VLOOKUP(E13,'14 лет'!$M$3:$P$75,4),IF((D13=15),VLOOKUP(E13,'15 лет'!$L$3:$N$75,3),IF((D13=16),VLOOKUP(E13,'16 лет'!$L$3:$N$75,3),VLOOKUP(E13,'17 лет'!$L$3:$N$75,3)))))))</f>
        <v>27</v>
      </c>
      <c r="G13" s="82" t="s">
        <v>88</v>
      </c>
      <c r="H13" s="82">
        <f ca="1">IF((D13&lt;=11),VLOOKUP(G13,'11 лет'!$K$3:$N$75,4),IF((D13=12),VLOOKUP(G13,'12 лет'!$K$3:$N$75,4),IF((D13=13),VLOOKUP(G13,'13 лет'!$L$3:$P$75,5),IF((D13=14),VLOOKUP(G13,'14 лет'!$L$3:$P$75,5),IF((D13=15),VLOOKUP(G13,'15 лет'!$K$3:$N$75,4),IF((D13=16),VLOOKUP(G13,'16 лет'!$K$3:$N$75,4),VLOOKUP(G13,'17 лет'!$K$3:$N$75,4)))))))</f>
        <v>25</v>
      </c>
      <c r="I13" s="82">
        <v>6.1</v>
      </c>
      <c r="J13" s="82">
        <f ca="1">IF((D13&lt;=11),VLOOKUP(I13,'11 лет'!$M$3:$N$75,2),IF((D13=12),VLOOKUP(I13,'12 лет'!$M$3:$N$75,2),IF((D13=13),VLOOKUP(I13,'13 лет'!$O$3:$P$75,2),IF((D13=14),VLOOKUP(I13,'14 лет'!$O$3:$P$75,2),IF((D13=15),VLOOKUP(I13,'15 лет'!$M$3:$N$75,2),IF((D13=16),VLOOKUP(I13,'16 лет'!$M$3:$N$75,2),VLOOKUP(I13,'17 лет'!$M$3:$N$75,2)))))))</f>
        <v>19</v>
      </c>
      <c r="K13" s="82">
        <v>19</v>
      </c>
      <c r="L13" s="82">
        <f ca="1">IF((D13&lt;=11),VLOOKUP(K13,'11 лет'!$Q$4:$S$74,3),IF((D13=12),VLOOKUP(K13,'12 лет'!$Q$4:$S$74,3),IF((D13=13),VLOOKUP(K13,'13 лет'!$S$4:$U$74,3),IF((D13=14),VLOOKUP(K13,'14 лет'!$S$4:$U$74,3),IF((D13=15),VLOOKUP(K13,'15 лет'!$Q$4:$S$74,3),IF((D13=16),VLOOKUP(K13,'16 лет'!$Q$4:$S$74,3),VLOOKUP(K13,'17 лет'!$Q$4:$S$74,3)))))))</f>
        <v>27</v>
      </c>
      <c r="M13" s="82">
        <v>145</v>
      </c>
      <c r="N13" s="82">
        <f ca="1">IF((D13&lt;=11),VLOOKUP(M13,'11 лет'!$P$4:$S$74,4),IF((D13=12),VLOOKUP(M13,'12 лет'!$P$4:$S$74,4),IF((D13=13),VLOOKUP(M13,'13 лет'!$R$4:$U$74,4),IF((D13=14),VLOOKUP(M13,'14 лет'!$R$4:$U$74,4),IF((D13=15),VLOOKUP(M13,'15 лет'!$P$4:$S$74,4),IF((D13=16),VLOOKUP(M13,'16 лет'!$P$4:$S$74,4),VLOOKUP(M13,'17 лет'!$P$4:$S$74,4)))))))</f>
        <v>17</v>
      </c>
      <c r="O13" s="82">
        <v>9</v>
      </c>
      <c r="P13" s="82">
        <f ca="1">IF((D13&lt;=11),VLOOKUP(O13,'11 лет'!$O$4:$S$74,5),IF((D13=12),VLOOKUP(O13,'12 лет'!$O$4:$S$74,5),IF((D13=13),VLOOKUP(O13,'13 лет'!$Q$4:$U$74,5),IF((D13=14),VLOOKUP(O13,'14 лет'!$Q$4:$U$74,5),IF((D13=15),VLOOKUP(O13,'15 лет'!$O$4:$S$74,5),IF((D13=16),VLOOKUP(O13,'16 лет'!$O$4:$S$74,5),VLOOKUP(O13,'17 лет'!$O$4:$S$74,5)))))))</f>
        <v>12</v>
      </c>
      <c r="Q13" s="82">
        <v>11</v>
      </c>
      <c r="R13" s="82">
        <f ca="1">IF((D13&lt;=11),VLOOKUP(Q13,'11 лет'!$R$4:$S$74,2),IF((D13=12),VLOOKUP(Q13,'12 лет'!$R$4:$S$74,2),IF((D13=13),VLOOKUP(Q13,'13 лет'!$T$4:$U$74,2),IF((D13=14),VLOOKUP(Q13,'14 лет'!$T$4:$U$74,2),IF((D13=15),VLOOKUP(Q13,'15 лет'!$R$4:$S$74,2),IF((D13=16),VLOOKUP(Q13,'16 лет'!$R$4:$S$74,2),VLOOKUP(Q13,'17 лет'!$R$4:$S$74,2)))))))</f>
        <v>26</v>
      </c>
      <c r="S13" s="82">
        <f t="shared" ca="1" si="1"/>
        <v>153</v>
      </c>
      <c r="T13" s="82">
        <f t="shared" ca="1" si="2"/>
        <v>3</v>
      </c>
    </row>
    <row r="14" spans="1:20" x14ac:dyDescent="0.2">
      <c r="A14" s="81">
        <v>4</v>
      </c>
      <c r="B14" s="96" t="s">
        <v>276</v>
      </c>
      <c r="C14" s="97">
        <v>38816</v>
      </c>
      <c r="D14" s="82">
        <f ca="1">INT(DAYS360(C14,TODAY())/360)</f>
        <v>12</v>
      </c>
      <c r="E14" s="82">
        <v>9.6</v>
      </c>
      <c r="F14" s="82">
        <f ca="1">IF((D14&lt;=11),VLOOKUP(E14,'11 лет'!$L$3:$N$75,3),IF((D14=12),VLOOKUP(E14,'12 лет'!$L$3:$N$75,3),IF((D14=13),VLOOKUP(E14,'13 лет'!$M$3:$P$75,4),IF((D14=14),VLOOKUP(E14,'14 лет'!$M$3:$P$75,4),IF((D14=15),VLOOKUP(E14,'15 лет'!$L$3:$N$75,3),IF((D14=16),VLOOKUP(E14,'16 лет'!$L$3:$N$75,3),VLOOKUP(E14,'17 лет'!$L$3:$N$75,3)))))))</f>
        <v>12</v>
      </c>
      <c r="G14" s="82" t="s">
        <v>207</v>
      </c>
      <c r="H14" s="82">
        <f ca="1">IF((D14&lt;=11),VLOOKUP(G14,'11 лет'!$K$3:$N$75,4),IF((D14=12),VLOOKUP(G14,'12 лет'!$K$3:$N$75,4),IF((D14=13),VLOOKUP(G14,'13 лет'!$L$3:$P$75,5),IF((D14=14),VLOOKUP(G14,'14 лет'!$L$3:$P$75,5),IF((D14=15),VLOOKUP(G14,'15 лет'!$K$3:$N$75,4),IF((D14=16),VLOOKUP(G14,'16 лет'!$K$3:$N$75,4),VLOOKUP(G14,'17 лет'!$K$3:$N$75,4)))))))</f>
        <v>26</v>
      </c>
      <c r="I14" s="82">
        <v>5.9</v>
      </c>
      <c r="J14" s="82">
        <f ca="1">IF((D14&lt;=11),VLOOKUP(I14,'11 лет'!$M$3:$N$75,2),IF((D14=12),VLOOKUP(I14,'12 лет'!$M$3:$N$75,2),IF((D14=13),VLOOKUP(I14,'13 лет'!$O$3:$P$75,2),IF((D14=14),VLOOKUP(I14,'14 лет'!$O$3:$P$75,2),IF((D14=15),VLOOKUP(I14,'15 лет'!$M$3:$N$75,2),IF((D14=16),VLOOKUP(I14,'16 лет'!$M$3:$N$75,2),VLOOKUP(I14,'17 лет'!$M$3:$N$75,2)))))))</f>
        <v>26</v>
      </c>
      <c r="K14" s="82">
        <v>17</v>
      </c>
      <c r="L14" s="82">
        <f ca="1">IF((D14&lt;=11),VLOOKUP(K14,'11 лет'!$Q$4:$S$74,3),IF((D14=12),VLOOKUP(K14,'12 лет'!$Q$4:$S$74,3),IF((D14=13),VLOOKUP(K14,'13 лет'!$S$4:$U$74,3),IF((D14=14),VLOOKUP(K14,'14 лет'!$S$4:$U$74,3),IF((D14=15),VLOOKUP(K14,'15 лет'!$Q$4:$S$74,3),IF((D14=16),VLOOKUP(K14,'16 лет'!$Q$4:$S$74,3),VLOOKUP(K14,'17 лет'!$Q$4:$S$74,3)))))))</f>
        <v>23</v>
      </c>
      <c r="M14" s="82">
        <v>155</v>
      </c>
      <c r="N14" s="82">
        <f ca="1">IF((D14&lt;=11),VLOOKUP(M14,'11 лет'!$P$4:$S$74,4),IF((D14=12),VLOOKUP(M14,'12 лет'!$P$4:$S$74,4),IF((D14=13),VLOOKUP(M14,'13 лет'!$R$4:$U$74,4),IF((D14=14),VLOOKUP(M14,'14 лет'!$R$4:$U$74,4),IF((D14=15),VLOOKUP(M14,'15 лет'!$P$4:$S$74,4),IF((D14=16),VLOOKUP(M14,'16 лет'!$P$4:$S$74,4),VLOOKUP(M14,'17 лет'!$P$4:$S$74,4)))))))</f>
        <v>22</v>
      </c>
      <c r="O14" s="82">
        <v>13</v>
      </c>
      <c r="P14" s="82">
        <f ca="1">IF((D14&lt;=11),VLOOKUP(O14,'11 лет'!$O$4:$S$74,5),IF((D14=12),VLOOKUP(O14,'12 лет'!$O$4:$S$74,5),IF((D14=13),VLOOKUP(O14,'13 лет'!$Q$4:$U$74,5),IF((D14=14),VLOOKUP(O14,'14 лет'!$Q$4:$U$74,5),IF((D14=15),VLOOKUP(O14,'15 лет'!$O$4:$S$74,5),IF((D14=16),VLOOKUP(O14,'16 лет'!$O$4:$S$74,5),VLOOKUP(O14,'17 лет'!$O$4:$S$74,5)))))))</f>
        <v>20</v>
      </c>
      <c r="Q14" s="82">
        <v>10</v>
      </c>
      <c r="R14" s="82">
        <f ca="1">IF((D14&lt;=11),VLOOKUP(Q14,'11 лет'!$R$4:$S$74,2),IF((D14=12),VLOOKUP(Q14,'12 лет'!$R$4:$S$74,2),IF((D14=13),VLOOKUP(Q14,'13 лет'!$T$4:$U$74,2),IF((D14=14),VLOOKUP(Q14,'14 лет'!$T$4:$U$74,2),IF((D14=15),VLOOKUP(Q14,'15 лет'!$R$4:$S$74,2),IF((D14=16),VLOOKUP(Q14,'16 лет'!$R$4:$S$74,2),VLOOKUP(Q14,'17 лет'!$R$4:$S$74,2)))))))</f>
        <v>23</v>
      </c>
      <c r="S14" s="82">
        <f t="shared" ca="1" si="1"/>
        <v>152</v>
      </c>
      <c r="T14" s="82">
        <f t="shared" ca="1" si="2"/>
        <v>4</v>
      </c>
    </row>
    <row r="15" spans="1:20" x14ac:dyDescent="0.2">
      <c r="A15" s="81">
        <v>5</v>
      </c>
      <c r="B15" s="96" t="s">
        <v>277</v>
      </c>
      <c r="C15" s="97">
        <v>38862</v>
      </c>
      <c r="D15" s="82">
        <f ca="1">INT(DAYS360(C15,TODAY())/360)</f>
        <v>12</v>
      </c>
      <c r="E15" s="82">
        <v>9.6999999999999993</v>
      </c>
      <c r="F15" s="82">
        <f ca="1">IF((D15&lt;=11),VLOOKUP(E15,'11 лет'!$L$3:$N$75,3),IF((D15=12),VLOOKUP(E15,'12 лет'!$L$3:$N$75,3),IF((D15=13),VLOOKUP(E15,'13 лет'!$M$3:$P$75,4),IF((D15=14),VLOOKUP(E15,'14 лет'!$M$3:$P$75,4),IF((D15=15),VLOOKUP(E15,'15 лет'!$L$3:$N$75,3),IF((D15=16),VLOOKUP(E15,'16 лет'!$L$3:$N$75,3),VLOOKUP(E15,'17 лет'!$L$3:$N$75,3)))))))</f>
        <v>10</v>
      </c>
      <c r="G15" s="82" t="s">
        <v>172</v>
      </c>
      <c r="H15" s="82">
        <f ca="1">IF((D15&lt;=11),VLOOKUP(G15,'11 лет'!$K$3:$N$75,4),IF((D15=12),VLOOKUP(G15,'12 лет'!$K$3:$N$75,4),IF((D15=13),VLOOKUP(G15,'13 лет'!$L$3:$P$75,5),IF((D15=14),VLOOKUP(G15,'14 лет'!$L$3:$P$75,5),IF((D15=15),VLOOKUP(G15,'15 лет'!$K$3:$N$75,4),IF((D15=16),VLOOKUP(G15,'16 лет'!$K$3:$N$75,4),VLOOKUP(G15,'17 лет'!$K$3:$N$75,4)))))))</f>
        <v>23</v>
      </c>
      <c r="I15" s="82">
        <v>5.9</v>
      </c>
      <c r="J15" s="82">
        <f ca="1">IF((D15&lt;=11),VLOOKUP(I15,'11 лет'!$M$3:$N$75,2),IF((D15=12),VLOOKUP(I15,'12 лет'!$M$3:$N$75,2),IF((D15=13),VLOOKUP(I15,'13 лет'!$O$3:$P$75,2),IF((D15=14),VLOOKUP(I15,'14 лет'!$O$3:$P$75,2),IF((D15=15),VLOOKUP(I15,'15 лет'!$M$3:$N$75,2),IF((D15=16),VLOOKUP(I15,'16 лет'!$M$3:$N$75,2),VLOOKUP(I15,'17 лет'!$M$3:$N$75,2)))))))</f>
        <v>26</v>
      </c>
      <c r="K15" s="82">
        <v>18</v>
      </c>
      <c r="L15" s="82">
        <f ca="1">IF((D15&lt;=11),VLOOKUP(K15,'11 лет'!$Q$4:$S$74,3),IF((D15=12),VLOOKUP(K15,'12 лет'!$Q$4:$S$74,3),IF((D15=13),VLOOKUP(K15,'13 лет'!$S$4:$U$74,3),IF((D15=14),VLOOKUP(K15,'14 лет'!$S$4:$U$74,3),IF((D15=15),VLOOKUP(K15,'15 лет'!$Q$4:$S$74,3),IF((D15=16),VLOOKUP(K15,'16 лет'!$Q$4:$S$74,3),VLOOKUP(K15,'17 лет'!$Q$4:$S$74,3)))))))</f>
        <v>25</v>
      </c>
      <c r="M15" s="82">
        <v>155</v>
      </c>
      <c r="N15" s="82">
        <f ca="1">IF((D15&lt;=11),VLOOKUP(M15,'11 лет'!$P$4:$S$74,4),IF((D15=12),VLOOKUP(M15,'12 лет'!$P$4:$S$74,4),IF((D15=13),VLOOKUP(M15,'13 лет'!$R$4:$U$74,4),IF((D15=14),VLOOKUP(M15,'14 лет'!$R$4:$U$74,4),IF((D15=15),VLOOKUP(M15,'15 лет'!$P$4:$S$74,4),IF((D15=16),VLOOKUP(M15,'16 лет'!$P$4:$S$74,4),VLOOKUP(M15,'17 лет'!$P$4:$S$74,4)))))))</f>
        <v>22</v>
      </c>
      <c r="O15" s="82">
        <v>13</v>
      </c>
      <c r="P15" s="82">
        <f ca="1">IF((D15&lt;=11),VLOOKUP(O15,'11 лет'!$O$4:$S$74,5),IF((D15=12),VLOOKUP(O15,'12 лет'!$O$4:$S$74,5),IF((D15=13),VLOOKUP(O15,'13 лет'!$Q$4:$U$74,5),IF((D15=14),VLOOKUP(O15,'14 лет'!$Q$4:$U$74,5),IF((D15=15),VLOOKUP(O15,'15 лет'!$O$4:$S$74,5),IF((D15=16),VLOOKUP(O15,'16 лет'!$O$4:$S$74,5),VLOOKUP(O15,'17 лет'!$O$4:$S$74,5)))))))</f>
        <v>20</v>
      </c>
      <c r="Q15" s="82">
        <v>10</v>
      </c>
      <c r="R15" s="82">
        <f ca="1">IF((D15&lt;=11),VLOOKUP(Q15,'11 лет'!$R$4:$S$74,2),IF((D15=12),VLOOKUP(Q15,'12 лет'!$R$4:$S$74,2),IF((D15=13),VLOOKUP(Q15,'13 лет'!$T$4:$U$74,2),IF((D15=14),VLOOKUP(Q15,'14 лет'!$T$4:$U$74,2),IF((D15=15),VLOOKUP(Q15,'15 лет'!$R$4:$S$74,2),IF((D15=16),VLOOKUP(Q15,'16 лет'!$R$4:$S$74,2),VLOOKUP(Q15,'17 лет'!$R$4:$S$74,2)))))))</f>
        <v>23</v>
      </c>
      <c r="S15" s="82">
        <f t="shared" ca="1" si="1"/>
        <v>149</v>
      </c>
      <c r="T15" s="82">
        <f t="shared" ca="1" si="2"/>
        <v>5</v>
      </c>
    </row>
    <row r="16" spans="1:20" x14ac:dyDescent="0.2">
      <c r="A16" s="81">
        <v>6</v>
      </c>
      <c r="B16" s="96" t="s">
        <v>278</v>
      </c>
      <c r="C16" s="97">
        <v>39039</v>
      </c>
      <c r="D16" s="82">
        <f ca="1">INT(DAYS360(C16,TODAY())/360)</f>
        <v>12</v>
      </c>
      <c r="E16" s="82">
        <v>8.9</v>
      </c>
      <c r="F16" s="82">
        <f ca="1">IF((D16&lt;=11),VLOOKUP(E16,'11 лет'!$L$3:$N$75,3),IF((D16=12),VLOOKUP(E16,'12 лет'!$L$3:$N$75,3),IF((D16=13),VLOOKUP(E16,'13 лет'!$M$3:$P$75,4),IF((D16=14),VLOOKUP(E16,'14 лет'!$M$3:$P$75,4),IF((D16=15),VLOOKUP(E16,'15 лет'!$L$3:$N$75,3),IF((D16=16),VLOOKUP(E16,'16 лет'!$L$3:$N$75,3),VLOOKUP(E16,'17 лет'!$L$3:$N$75,3)))))))</f>
        <v>27</v>
      </c>
      <c r="G16" s="82" t="s">
        <v>241</v>
      </c>
      <c r="H16" s="82">
        <f ca="1">IF((D16&lt;=11),VLOOKUP(G16,'11 лет'!$K$3:$N$75,4),IF((D16=12),VLOOKUP(G16,'12 лет'!$K$3:$N$75,4),IF((D16=13),VLOOKUP(G16,'13 лет'!$L$3:$P$75,5),IF((D16=14),VLOOKUP(G16,'14 лет'!$L$3:$P$75,5),IF((D16=15),VLOOKUP(G16,'15 лет'!$K$3:$N$75,4),IF((D16=16),VLOOKUP(G16,'16 лет'!$K$3:$N$75,4),VLOOKUP(G16,'17 лет'!$K$3:$N$75,4)))))))</f>
        <v>26</v>
      </c>
      <c r="I16" s="82">
        <v>6</v>
      </c>
      <c r="J16" s="82">
        <f ca="1">IF((D16&lt;=11),VLOOKUP(I16,'11 лет'!$M$3:$N$75,2),IF((D16=12),VLOOKUP(I16,'12 лет'!$M$3:$N$75,2),IF((D16=13),VLOOKUP(I16,'13 лет'!$O$3:$P$75,2),IF((D16=14),VLOOKUP(I16,'14 лет'!$O$3:$P$75,2),IF((D16=15),VLOOKUP(I16,'15 лет'!$M$3:$N$75,2),IF((D16=16),VLOOKUP(I16,'16 лет'!$M$3:$N$75,2),VLOOKUP(I16,'17 лет'!$M$3:$N$75,2)))))))</f>
        <v>22</v>
      </c>
      <c r="K16" s="82">
        <v>18</v>
      </c>
      <c r="L16" s="82">
        <f ca="1">IF((D16&lt;=11),VLOOKUP(K16,'11 лет'!$Q$4:$S$74,3),IF((D16=12),VLOOKUP(K16,'12 лет'!$Q$4:$S$74,3),IF((D16=13),VLOOKUP(K16,'13 лет'!$S$4:$U$74,3),IF((D16=14),VLOOKUP(K16,'14 лет'!$S$4:$U$74,3),IF((D16=15),VLOOKUP(K16,'15 лет'!$Q$4:$S$74,3),IF((D16=16),VLOOKUP(K16,'16 лет'!$Q$4:$S$74,3),VLOOKUP(K16,'17 лет'!$Q$4:$S$74,3)))))))</f>
        <v>25</v>
      </c>
      <c r="M16" s="82">
        <v>145</v>
      </c>
      <c r="N16" s="82">
        <f ca="1">IF((D16&lt;=11),VLOOKUP(M16,'11 лет'!$P$4:$S$74,4),IF((D16=12),VLOOKUP(M16,'12 лет'!$P$4:$S$74,4),IF((D16=13),VLOOKUP(M16,'13 лет'!$R$4:$U$74,4),IF((D16=14),VLOOKUP(M16,'14 лет'!$R$4:$U$74,4),IF((D16=15),VLOOKUP(M16,'15 лет'!$P$4:$S$74,4),IF((D16=16),VLOOKUP(M16,'16 лет'!$P$4:$S$74,4),VLOOKUP(M16,'17 лет'!$P$4:$S$74,4)))))))</f>
        <v>17</v>
      </c>
      <c r="O16" s="82">
        <v>10</v>
      </c>
      <c r="P16" s="82">
        <f ca="1">IF((D16&lt;=11),VLOOKUP(O16,'11 лет'!$O$4:$S$74,5),IF((D16=12),VLOOKUP(O16,'12 лет'!$O$4:$S$74,5),IF((D16=13),VLOOKUP(O16,'13 лет'!$Q$4:$U$74,5),IF((D16=14),VLOOKUP(O16,'14 лет'!$Q$4:$U$74,5),IF((D16=15),VLOOKUP(O16,'15 лет'!$O$4:$S$74,5),IF((D16=16),VLOOKUP(O16,'16 лет'!$O$4:$S$74,5),VLOOKUP(O16,'17 лет'!$O$4:$S$74,5)))))))</f>
        <v>14</v>
      </c>
      <c r="Q16" s="82">
        <v>8</v>
      </c>
      <c r="R16" s="82">
        <f ca="1">IF((D16&lt;=11),VLOOKUP(Q16,'11 лет'!$R$4:$S$74,2),IF((D16=12),VLOOKUP(Q16,'12 лет'!$R$4:$S$74,2),IF((D16=13),VLOOKUP(Q16,'13 лет'!$T$4:$U$74,2),IF((D16=14),VLOOKUP(Q16,'14 лет'!$T$4:$U$74,2),IF((D16=15),VLOOKUP(Q16,'15 лет'!$R$4:$S$74,2),IF((D16=16),VLOOKUP(Q16,'16 лет'!$R$4:$S$74,2),VLOOKUP(Q16,'17 лет'!$R$4:$S$74,2)))))))</f>
        <v>17</v>
      </c>
      <c r="S16" s="82">
        <f t="shared" ca="1" si="1"/>
        <v>148</v>
      </c>
      <c r="T16" s="82">
        <f t="shared" ca="1" si="2"/>
        <v>6</v>
      </c>
    </row>
    <row r="17" spans="1:20" x14ac:dyDescent="0.2">
      <c r="A17" s="81">
        <v>7</v>
      </c>
      <c r="B17" s="96" t="s">
        <v>282</v>
      </c>
      <c r="C17" s="97">
        <v>38981</v>
      </c>
      <c r="D17" s="82">
        <f t="shared" ca="1" si="0"/>
        <v>12</v>
      </c>
      <c r="E17" s="82">
        <v>9.5</v>
      </c>
      <c r="F17" s="82">
        <f ca="1">IF((D17&lt;=11),VLOOKUP(E17,'11 лет'!$L$3:$N$75,3),IF((D17=12),VLOOKUP(E17,'12 лет'!$L$3:$N$75,3),IF((D17=13),VLOOKUP(E17,'13 лет'!$M$3:$P$75,4),IF((D17=14),VLOOKUP(E17,'14 лет'!$M$3:$P$75,4),IF((D17=15),VLOOKUP(E17,'15 лет'!$L$3:$N$75,3),IF((D17=16),VLOOKUP(E17,'16 лет'!$L$3:$N$75,3),VLOOKUP(E17,'17 лет'!$L$3:$N$75,3)))))))</f>
        <v>14</v>
      </c>
      <c r="G17" s="82" t="s">
        <v>196</v>
      </c>
      <c r="H17" s="82">
        <f ca="1">IF((D17&lt;=11),VLOOKUP(G17,'11 лет'!$K$3:$N$75,4),IF((D17=12),VLOOKUP(G17,'12 лет'!$K$3:$N$75,4),IF((D17=13),VLOOKUP(G17,'13 лет'!$L$3:$P$75,5),IF((D17=14),VLOOKUP(G17,'14 лет'!$L$3:$P$75,5),IF((D17=15),VLOOKUP(G17,'15 лет'!$K$3:$N$75,4),IF((D17=16),VLOOKUP(G17,'16 лет'!$K$3:$N$75,4),VLOOKUP(G17,'17 лет'!$K$3:$N$75,4)))))))</f>
        <v>27</v>
      </c>
      <c r="I17" s="82">
        <v>6.1</v>
      </c>
      <c r="J17" s="82">
        <f ca="1">IF((D17&lt;=11),VLOOKUP(I17,'11 лет'!$M$3:$N$75,2),IF((D17=12),VLOOKUP(I17,'12 лет'!$M$3:$N$75,2),IF((D17=13),VLOOKUP(I17,'13 лет'!$O$3:$P$75,2),IF((D17=14),VLOOKUP(I17,'14 лет'!$O$3:$P$75,2),IF((D17=15),VLOOKUP(I17,'15 лет'!$M$3:$N$75,2),IF((D17=16),VLOOKUP(I17,'16 лет'!$M$3:$N$75,2),VLOOKUP(I17,'17 лет'!$M$3:$N$75,2)))))))</f>
        <v>19</v>
      </c>
      <c r="K17" s="82">
        <v>15</v>
      </c>
      <c r="L17" s="82">
        <f ca="1">IF((D17&lt;=11),VLOOKUP(K17,'11 лет'!$Q$4:$S$74,3),IF((D17=12),VLOOKUP(K17,'12 лет'!$Q$4:$S$74,3),IF((D17=13),VLOOKUP(K17,'13 лет'!$S$4:$U$74,3),IF((D17=14),VLOOKUP(K17,'14 лет'!$S$4:$U$74,3),IF((D17=15),VLOOKUP(K17,'15 лет'!$Q$4:$S$74,3),IF((D17=16),VLOOKUP(K17,'16 лет'!$Q$4:$S$74,3),VLOOKUP(K17,'17 лет'!$Q$4:$S$74,3)))))))</f>
        <v>19</v>
      </c>
      <c r="M17" s="82">
        <v>150</v>
      </c>
      <c r="N17" s="82">
        <f ca="1">IF((D17&lt;=11),VLOOKUP(M17,'11 лет'!$P$4:$S$74,4),IF((D17=12),VLOOKUP(M17,'12 лет'!$P$4:$S$74,4),IF((D17=13),VLOOKUP(M17,'13 лет'!$R$4:$U$74,4),IF((D17=14),VLOOKUP(M17,'14 лет'!$R$4:$U$74,4),IF((D17=15),VLOOKUP(M17,'15 лет'!$P$4:$S$74,4),IF((D17=16),VLOOKUP(M17,'16 лет'!$P$4:$S$74,4),VLOOKUP(M17,'17 лет'!$P$4:$S$74,4)))))))</f>
        <v>20</v>
      </c>
      <c r="O17" s="82">
        <v>14</v>
      </c>
      <c r="P17" s="82">
        <f ca="1">IF((D17&lt;=11),VLOOKUP(O17,'11 лет'!$O$4:$S$74,5),IF((D17=12),VLOOKUP(O17,'12 лет'!$O$4:$S$74,5),IF((D17=13),VLOOKUP(O17,'13 лет'!$Q$4:$U$74,5),IF((D17=14),VLOOKUP(O17,'14 лет'!$Q$4:$U$74,5),IF((D17=15),VLOOKUP(O17,'15 лет'!$O$4:$S$74,5),IF((D17=16),VLOOKUP(O17,'16 лет'!$O$4:$S$74,5),VLOOKUP(O17,'17 лет'!$O$4:$S$74,5)))))))</f>
        <v>22</v>
      </c>
      <c r="Q17" s="82">
        <v>9</v>
      </c>
      <c r="R17" s="82">
        <f ca="1">IF((D17&lt;=11),VLOOKUP(Q17,'11 лет'!$R$4:$S$74,2),IF((D17=12),VLOOKUP(Q17,'12 лет'!$R$4:$S$74,2),IF((D17=13),VLOOKUP(Q17,'13 лет'!$T$4:$U$74,2),IF((D17=14),VLOOKUP(Q17,'14 лет'!$T$4:$U$74,2),IF((D17=15),VLOOKUP(Q17,'15 лет'!$R$4:$S$74,2),IF((D17=16),VLOOKUP(Q17,'16 лет'!$R$4:$S$74,2),VLOOKUP(Q17,'17 лет'!$R$4:$S$74,2)))))))</f>
        <v>20</v>
      </c>
      <c r="S17" s="82">
        <f t="shared" ca="1" si="1"/>
        <v>141</v>
      </c>
      <c r="T17" s="82">
        <f t="shared" ca="1" si="2"/>
        <v>7</v>
      </c>
    </row>
    <row r="18" spans="1:20" x14ac:dyDescent="0.2">
      <c r="A18" s="81">
        <v>8</v>
      </c>
      <c r="B18" s="96" t="s">
        <v>279</v>
      </c>
      <c r="C18" s="97">
        <v>38823</v>
      </c>
      <c r="D18" s="82">
        <f t="shared" ca="1" si="0"/>
        <v>12</v>
      </c>
      <c r="E18" s="82">
        <v>8.9</v>
      </c>
      <c r="F18" s="82">
        <f ca="1">IF((D18&lt;=11),VLOOKUP(E18,'11 лет'!$L$3:$N$75,3),IF((D18=12),VLOOKUP(E18,'12 лет'!$L$3:$N$75,3),IF((D18=13),VLOOKUP(E18,'13 лет'!$M$3:$P$75,4),IF((D18=14),VLOOKUP(E18,'14 лет'!$M$3:$P$75,4),IF((D18=15),VLOOKUP(E18,'15 лет'!$L$3:$N$75,3),IF((D18=16),VLOOKUP(E18,'16 лет'!$L$3:$N$75,3),VLOOKUP(E18,'17 лет'!$L$3:$N$75,3)))))))</f>
        <v>27</v>
      </c>
      <c r="G18" s="82" t="s">
        <v>125</v>
      </c>
      <c r="H18" s="82">
        <f ca="1">IF((D18&lt;=11),VLOOKUP(G18,'11 лет'!$K$3:$N$75,4),IF((D18=12),VLOOKUP(G18,'12 лет'!$K$3:$N$75,4),IF((D18=13),VLOOKUP(G18,'13 лет'!$L$3:$P$75,5),IF((D18=14),VLOOKUP(G18,'14 лет'!$L$3:$P$75,5),IF((D18=15),VLOOKUP(G18,'15 лет'!$K$3:$N$75,4),IF((D18=16),VLOOKUP(G18,'16 лет'!$K$3:$N$75,4),VLOOKUP(G18,'17 лет'!$K$3:$N$75,4)))))))</f>
        <v>25</v>
      </c>
      <c r="I18" s="82">
        <v>6.2</v>
      </c>
      <c r="J18" s="82">
        <f ca="1">IF((D18&lt;=11),VLOOKUP(I18,'11 лет'!$M$3:$N$75,2),IF((D18=12),VLOOKUP(I18,'12 лет'!$M$3:$N$75,2),IF((D18=13),VLOOKUP(I18,'13 лет'!$O$3:$P$75,2),IF((D18=14),VLOOKUP(I18,'14 лет'!$O$3:$P$75,2),IF((D18=15),VLOOKUP(I18,'15 лет'!$M$3:$N$75,2),IF((D18=16),VLOOKUP(I18,'16 лет'!$M$3:$N$75,2),VLOOKUP(I18,'17 лет'!$M$3:$N$75,2)))))))</f>
        <v>16</v>
      </c>
      <c r="K18" s="82">
        <v>16</v>
      </c>
      <c r="L18" s="82">
        <f ca="1">IF((D18&lt;=11),VLOOKUP(K18,'11 лет'!$Q$4:$S$74,3),IF((D18=12),VLOOKUP(K18,'12 лет'!$Q$4:$S$74,3),IF((D18=13),VLOOKUP(K18,'13 лет'!$S$4:$U$74,3),IF((D18=14),VLOOKUP(K18,'14 лет'!$S$4:$U$74,3),IF((D18=15),VLOOKUP(K18,'15 лет'!$Q$4:$S$74,3),IF((D18=16),VLOOKUP(K18,'16 лет'!$Q$4:$S$74,3),VLOOKUP(K18,'17 лет'!$Q$4:$S$74,3)))))))</f>
        <v>21</v>
      </c>
      <c r="M18" s="82">
        <v>135</v>
      </c>
      <c r="N18" s="82">
        <f ca="1">IF((D18&lt;=11),VLOOKUP(M18,'11 лет'!$P$4:$S$74,4),IF((D18=12),VLOOKUP(M18,'12 лет'!$P$4:$S$74,4),IF((D18=13),VLOOKUP(M18,'13 лет'!$R$4:$U$74,4),IF((D18=14),VLOOKUP(M18,'14 лет'!$R$4:$U$74,4),IF((D18=15),VLOOKUP(M18,'15 лет'!$P$4:$S$74,4),IF((D18=16),VLOOKUP(M18,'16 лет'!$P$4:$S$74,4),VLOOKUP(M18,'17 лет'!$P$4:$S$74,4)))))))</f>
        <v>12</v>
      </c>
      <c r="O18" s="82">
        <v>8</v>
      </c>
      <c r="P18" s="82">
        <f ca="1">IF((D18&lt;=11),VLOOKUP(O18,'11 лет'!$O$4:$S$74,5),IF((D18=12),VLOOKUP(O18,'12 лет'!$O$4:$S$74,5),IF((D18=13),VLOOKUP(O18,'13 лет'!$Q$4:$U$74,5),IF((D18=14),VLOOKUP(O18,'14 лет'!$Q$4:$U$74,5),IF((D18=15),VLOOKUP(O18,'15 лет'!$O$4:$S$74,5),IF((D18=16),VLOOKUP(O18,'16 лет'!$O$4:$S$74,5),VLOOKUP(O18,'17 лет'!$O$4:$S$74,5)))))))</f>
        <v>10</v>
      </c>
      <c r="Q18" s="82">
        <v>12</v>
      </c>
      <c r="R18" s="82">
        <f ca="1">IF((D18&lt;=11),VLOOKUP(Q18,'11 лет'!$R$4:$S$74,2),IF((D18=12),VLOOKUP(Q18,'12 лет'!$R$4:$S$74,2),IF((D18=13),VLOOKUP(Q18,'13 лет'!$T$4:$U$74,2),IF((D18=14),VLOOKUP(Q18,'14 лет'!$T$4:$U$74,2),IF((D18=15),VLOOKUP(Q18,'15 лет'!$R$4:$S$74,2),IF((D18=16),VLOOKUP(Q18,'16 лет'!$R$4:$S$74,2),VLOOKUP(Q18,'17 лет'!$R$4:$S$74,2)))))))</f>
        <v>29</v>
      </c>
      <c r="S18" s="82">
        <f t="shared" ca="1" si="1"/>
        <v>140</v>
      </c>
      <c r="T18" s="82">
        <f t="shared" ca="1" si="2"/>
        <v>8</v>
      </c>
    </row>
    <row r="19" spans="1:20" x14ac:dyDescent="0.2">
      <c r="A19" s="81">
        <v>9</v>
      </c>
      <c r="B19" s="96" t="s">
        <v>280</v>
      </c>
      <c r="C19" s="97">
        <v>38751</v>
      </c>
      <c r="D19" s="82">
        <f t="shared" ca="1" si="0"/>
        <v>12</v>
      </c>
      <c r="E19" s="82">
        <v>9.3000000000000007</v>
      </c>
      <c r="F19" s="82">
        <f ca="1">IF((D19&lt;=11),VLOOKUP(E19,'11 лет'!$L$3:$N$75,3),IF((D19=12),VLOOKUP(E19,'12 лет'!$L$3:$N$75,3),IF((D19=13),VLOOKUP(E19,'13 лет'!$M$3:$P$75,4),IF((D19=14),VLOOKUP(E19,'14 лет'!$M$3:$P$75,4),IF((D19=15),VLOOKUP(E19,'15 лет'!$L$3:$N$75,3),IF((D19=16),VLOOKUP(E19,'16 лет'!$L$3:$N$75,3),VLOOKUP(E19,'17 лет'!$L$3:$N$75,3)))))))</f>
        <v>18</v>
      </c>
      <c r="G19" s="82" t="s">
        <v>241</v>
      </c>
      <c r="H19" s="82">
        <f ca="1">IF((D19&lt;=11),VLOOKUP(G19,'11 лет'!$K$3:$N$75,4),IF((D19=12),VLOOKUP(G19,'12 лет'!$K$3:$N$75,4),IF((D19=13),VLOOKUP(G19,'13 лет'!$L$3:$P$75,5),IF((D19=14),VLOOKUP(G19,'14 лет'!$L$3:$P$75,5),IF((D19=15),VLOOKUP(G19,'15 лет'!$K$3:$N$75,4),IF((D19=16),VLOOKUP(G19,'16 лет'!$K$3:$N$75,4),VLOOKUP(G19,'17 лет'!$K$3:$N$75,4)))))))</f>
        <v>26</v>
      </c>
      <c r="I19" s="82">
        <v>10.5</v>
      </c>
      <c r="J19" s="82">
        <f ca="1">IF((D19&lt;=11),VLOOKUP(I19,'11 лет'!$M$3:$N$75,2),IF((D19=12),VLOOKUP(I19,'12 лет'!$M$3:$N$75,2),IF((D19=13),VLOOKUP(I19,'13 лет'!$O$3:$P$75,2),IF((D19=14),VLOOKUP(I19,'14 лет'!$O$3:$P$75,2),IF((D19=15),VLOOKUP(I19,'15 лет'!$M$3:$N$75,2),IF((D19=16),VLOOKUP(I19,'16 лет'!$M$3:$N$75,2),VLOOKUP(I19,'17 лет'!$M$3:$N$75,2)))))))</f>
        <v>0</v>
      </c>
      <c r="K19" s="82">
        <v>19</v>
      </c>
      <c r="L19" s="82">
        <f ca="1">IF((D19&lt;=11),VLOOKUP(K19,'11 лет'!$Q$4:$S$74,3),IF((D19=12),VLOOKUP(K19,'12 лет'!$Q$4:$S$74,3),IF((D19=13),VLOOKUP(K19,'13 лет'!$S$4:$U$74,3),IF((D19=14),VLOOKUP(K19,'14 лет'!$S$4:$U$74,3),IF((D19=15),VLOOKUP(K19,'15 лет'!$Q$4:$S$74,3),IF((D19=16),VLOOKUP(K19,'16 лет'!$Q$4:$S$74,3),VLOOKUP(K19,'17 лет'!$Q$4:$S$74,3)))))))</f>
        <v>27</v>
      </c>
      <c r="M19" s="82">
        <v>160</v>
      </c>
      <c r="N19" s="82">
        <f ca="1">IF((D19&lt;=11),VLOOKUP(M19,'11 лет'!$P$4:$S$74,4),IF((D19=12),VLOOKUP(M19,'12 лет'!$P$4:$S$74,4),IF((D19=13),VLOOKUP(M19,'13 лет'!$R$4:$U$74,4),IF((D19=14),VLOOKUP(M19,'14 лет'!$R$4:$U$74,4),IF((D19=15),VLOOKUP(M19,'15 лет'!$P$4:$S$74,4),IF((D19=16),VLOOKUP(M19,'16 лет'!$P$4:$S$74,4),VLOOKUP(M19,'17 лет'!$P$4:$S$74,4)))))))</f>
        <v>25</v>
      </c>
      <c r="O19" s="82">
        <v>14</v>
      </c>
      <c r="P19" s="82">
        <f ca="1">IF((D19&lt;=11),VLOOKUP(O19,'11 лет'!$O$4:$S$74,5),IF((D19=12),VLOOKUP(O19,'12 лет'!$O$4:$S$74,5),IF((D19=13),VLOOKUP(O19,'13 лет'!$Q$4:$U$74,5),IF((D19=14),VLOOKUP(O19,'14 лет'!$Q$4:$U$74,5),IF((D19=15),VLOOKUP(O19,'15 лет'!$O$4:$S$74,5),IF((D19=16),VLOOKUP(O19,'16 лет'!$O$4:$S$74,5),VLOOKUP(O19,'17 лет'!$O$4:$S$74,5)))))))</f>
        <v>22</v>
      </c>
      <c r="Q19" s="82">
        <v>9</v>
      </c>
      <c r="R19" s="82">
        <f ca="1">IF((D19&lt;=11),VLOOKUP(Q19,'11 лет'!$R$4:$S$74,2),IF((D19=12),VLOOKUP(Q19,'12 лет'!$R$4:$S$74,2),IF((D19=13),VLOOKUP(Q19,'13 лет'!$T$4:$U$74,2),IF((D19=14),VLOOKUP(Q19,'14 лет'!$T$4:$U$74,2),IF((D19=15),VLOOKUP(Q19,'15 лет'!$R$4:$S$74,2),IF((D19=16),VLOOKUP(Q19,'16 лет'!$R$4:$S$74,2),VLOOKUP(Q19,'17 лет'!$R$4:$S$74,2)))))))</f>
        <v>20</v>
      </c>
      <c r="S19" s="82">
        <f t="shared" ca="1" si="1"/>
        <v>138</v>
      </c>
      <c r="T19" s="82">
        <f t="shared" ca="1" si="2"/>
        <v>9</v>
      </c>
    </row>
    <row r="20" spans="1:20" x14ac:dyDescent="0.2">
      <c r="A20" s="81">
        <v>10</v>
      </c>
      <c r="B20" s="96" t="s">
        <v>283</v>
      </c>
      <c r="C20" s="97">
        <v>38912</v>
      </c>
      <c r="D20" s="82">
        <f t="shared" ca="1" si="0"/>
        <v>12</v>
      </c>
      <c r="E20" s="82">
        <v>9.6999999999999993</v>
      </c>
      <c r="F20" s="82">
        <f ca="1">IF((D20&lt;=11),VLOOKUP(E20,'11 лет'!$L$3:$N$75,3),IF((D20=12),VLOOKUP(E20,'12 лет'!$L$3:$N$75,3),IF((D20=13),VLOOKUP(E20,'13 лет'!$M$3:$P$75,4),IF((D20=14),VLOOKUP(E20,'14 лет'!$M$3:$P$75,4),IF((D20=15),VLOOKUP(E20,'15 лет'!$L$3:$N$75,3),IF((D20=16),VLOOKUP(E20,'16 лет'!$L$3:$N$75,3),VLOOKUP(E20,'17 лет'!$L$3:$N$75,3)))))))</f>
        <v>10</v>
      </c>
      <c r="G20" s="82" t="s">
        <v>239</v>
      </c>
      <c r="H20" s="82">
        <f ca="1">IF((D20&lt;=11),VLOOKUP(G20,'11 лет'!$K$3:$N$75,4),IF((D20=12),VLOOKUP(G20,'12 лет'!$K$3:$N$75,4),IF((D20=13),VLOOKUP(G20,'13 лет'!$L$3:$P$75,5),IF((D20=14),VLOOKUP(G20,'14 лет'!$L$3:$P$75,5),IF((D20=15),VLOOKUP(G20,'15 лет'!$K$3:$N$75,4),IF((D20=16),VLOOKUP(G20,'16 лет'!$K$3:$N$75,4),VLOOKUP(G20,'17 лет'!$K$3:$N$75,4)))))))</f>
        <v>27</v>
      </c>
      <c r="I20" s="82">
        <v>6.4</v>
      </c>
      <c r="J20" s="82">
        <f ca="1">IF((D20&lt;=11),VLOOKUP(I20,'11 лет'!$M$3:$N$75,2),IF((D20=12),VLOOKUP(I20,'12 лет'!$M$3:$N$75,2),IF((D20=13),VLOOKUP(I20,'13 лет'!$O$3:$P$75,2),IF((D20=14),VLOOKUP(I20,'14 лет'!$O$3:$P$75,2),IF((D20=15),VLOOKUP(I20,'15 лет'!$M$3:$N$75,2),IF((D20=16),VLOOKUP(I20,'16 лет'!$M$3:$N$75,2),VLOOKUP(I20,'17 лет'!$M$3:$N$75,2)))))))</f>
        <v>11</v>
      </c>
      <c r="K20" s="82">
        <v>18</v>
      </c>
      <c r="L20" s="82">
        <f ca="1">IF((D20&lt;=11),VLOOKUP(K20,'11 лет'!$Q$4:$S$74,3),IF((D20=12),VLOOKUP(K20,'12 лет'!$Q$4:$S$74,3),IF((D20=13),VLOOKUP(K20,'13 лет'!$S$4:$U$74,3),IF((D20=14),VLOOKUP(K20,'14 лет'!$S$4:$U$74,3),IF((D20=15),VLOOKUP(K20,'15 лет'!$Q$4:$S$74,3),IF((D20=16),VLOOKUP(K20,'16 лет'!$Q$4:$S$74,3),VLOOKUP(K20,'17 лет'!$Q$4:$S$74,3)))))))</f>
        <v>25</v>
      </c>
      <c r="M20" s="82">
        <v>150</v>
      </c>
      <c r="N20" s="82">
        <f ca="1">IF((D20&lt;=11),VLOOKUP(M20,'11 лет'!$P$4:$S$74,4),IF((D20=12),VLOOKUP(M20,'12 лет'!$P$4:$S$74,4),IF((D20=13),VLOOKUP(M20,'13 лет'!$R$4:$U$74,4),IF((D20=14),VLOOKUP(M20,'14 лет'!$R$4:$U$74,4),IF((D20=15),VLOOKUP(M20,'15 лет'!$P$4:$S$74,4),IF((D20=16),VLOOKUP(M20,'16 лет'!$P$4:$S$74,4),VLOOKUP(M20,'17 лет'!$P$4:$S$74,4)))))))</f>
        <v>20</v>
      </c>
      <c r="O20" s="82">
        <v>8</v>
      </c>
      <c r="P20" s="82">
        <f ca="1">IF((D20&lt;=11),VLOOKUP(O20,'11 лет'!$O$4:$S$74,5),IF((D20=12),VLOOKUP(O20,'12 лет'!$O$4:$S$74,5),IF((D20=13),VLOOKUP(O20,'13 лет'!$Q$4:$U$74,5),IF((D20=14),VLOOKUP(O20,'14 лет'!$Q$4:$U$74,5),IF((D20=15),VLOOKUP(O20,'15 лет'!$O$4:$S$74,5),IF((D20=16),VLOOKUP(O20,'16 лет'!$O$4:$S$74,5),VLOOKUP(O20,'17 лет'!$O$4:$S$74,5)))))))</f>
        <v>10</v>
      </c>
      <c r="Q20" s="82">
        <v>10</v>
      </c>
      <c r="R20" s="82">
        <f ca="1">IF((D20&lt;=11),VLOOKUP(Q20,'11 лет'!$R$4:$S$74,2),IF((D20=12),VLOOKUP(Q20,'12 лет'!$R$4:$S$74,2),IF((D20=13),VLOOKUP(Q20,'13 лет'!$T$4:$U$74,2),IF((D20=14),VLOOKUP(Q20,'14 лет'!$T$4:$U$74,2),IF((D20=15),VLOOKUP(Q20,'15 лет'!$R$4:$S$74,2),IF((D20=16),VLOOKUP(Q20,'16 лет'!$R$4:$S$74,2),VLOOKUP(Q20,'17 лет'!$R$4:$S$74,2)))))))</f>
        <v>23</v>
      </c>
      <c r="S20" s="82">
        <f t="shared" ca="1" si="1"/>
        <v>126</v>
      </c>
      <c r="T20" s="82">
        <f t="shared" ca="1" si="2"/>
        <v>10</v>
      </c>
    </row>
    <row r="21" spans="1:20" ht="15" x14ac:dyDescent="0.2">
      <c r="A21" s="85"/>
      <c r="B21" s="86"/>
      <c r="C21" s="87"/>
      <c r="D21" s="85"/>
      <c r="S21">
        <f ca="1">SUM(S11:S20)</f>
        <v>1486</v>
      </c>
    </row>
  </sheetData>
  <mergeCells count="3">
    <mergeCell ref="A8:D8"/>
    <mergeCell ref="E8:R8"/>
    <mergeCell ref="E7:R7"/>
  </mergeCells>
  <phoneticPr fontId="14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zoomScale="90" zoomScaleNormal="90" workbookViewId="0">
      <selection activeCell="A6" sqref="A6:XFD6"/>
    </sheetView>
  </sheetViews>
  <sheetFormatPr defaultRowHeight="12.75" x14ac:dyDescent="0.2"/>
  <cols>
    <col min="1" max="1" width="4.140625" customWidth="1"/>
    <col min="2" max="2" width="36.7109375" customWidth="1"/>
    <col min="3" max="3" width="12.7109375" customWidth="1"/>
    <col min="4" max="4" width="10.140625" bestFit="1" customWidth="1"/>
    <col min="5" max="5" width="7.42578125" customWidth="1"/>
  </cols>
  <sheetData>
    <row r="1" spans="1:20" ht="15" x14ac:dyDescent="0.25">
      <c r="A1" s="53"/>
      <c r="B1" s="53"/>
      <c r="C1" s="53"/>
      <c r="D1" s="53"/>
      <c r="E1" s="53"/>
      <c r="F1" s="53"/>
      <c r="G1" s="53"/>
      <c r="H1" s="54" t="s">
        <v>19</v>
      </c>
      <c r="I1" s="54"/>
      <c r="J1" s="54"/>
      <c r="K1" s="54"/>
      <c r="L1" s="54"/>
      <c r="M1" s="54"/>
      <c r="N1" s="54"/>
      <c r="O1" s="53"/>
    </row>
    <row r="2" spans="1:20" ht="15" x14ac:dyDescent="0.25">
      <c r="A2" s="53"/>
      <c r="B2" s="53"/>
      <c r="C2" s="53"/>
      <c r="D2" s="53"/>
      <c r="E2" s="53"/>
      <c r="F2" s="53"/>
      <c r="G2" s="53"/>
      <c r="H2" s="54" t="s">
        <v>20</v>
      </c>
      <c r="I2" s="54"/>
      <c r="J2" s="54"/>
      <c r="K2" s="54"/>
      <c r="L2" s="54"/>
      <c r="M2" s="54"/>
      <c r="N2" s="54"/>
      <c r="O2" s="53"/>
    </row>
    <row r="3" spans="1:20" ht="15" x14ac:dyDescent="0.25">
      <c r="A3" s="53"/>
      <c r="B3" s="53"/>
      <c r="C3" s="53"/>
      <c r="D3" s="53"/>
      <c r="E3" s="53"/>
      <c r="F3" s="53"/>
      <c r="G3" s="53"/>
      <c r="H3" s="54"/>
      <c r="I3" s="54"/>
      <c r="J3" s="54"/>
      <c r="K3" s="54"/>
      <c r="L3" s="54"/>
      <c r="M3" s="54"/>
      <c r="N3" s="54"/>
      <c r="O3" s="53"/>
    </row>
    <row r="4" spans="1:20" ht="15" x14ac:dyDescent="0.25">
      <c r="A4" s="53"/>
      <c r="B4" s="53"/>
      <c r="C4" s="53"/>
      <c r="D4" s="53"/>
      <c r="E4" s="53"/>
      <c r="F4" s="53"/>
      <c r="G4" s="53"/>
      <c r="H4" s="53"/>
      <c r="I4" s="98" t="s">
        <v>659</v>
      </c>
      <c r="J4" s="53"/>
      <c r="K4" s="53"/>
      <c r="L4" s="53"/>
      <c r="M4" s="53"/>
      <c r="N4" s="53"/>
      <c r="O4" s="53"/>
    </row>
    <row r="5" spans="1:20" ht="15" x14ac:dyDescent="0.25">
      <c r="A5" s="53"/>
      <c r="B5" s="53"/>
      <c r="C5" s="53"/>
      <c r="D5" s="53"/>
      <c r="E5" s="53"/>
      <c r="F5" s="53"/>
      <c r="G5" s="53"/>
      <c r="H5" s="53"/>
      <c r="I5" s="53" t="s">
        <v>24</v>
      </c>
      <c r="J5" s="53"/>
      <c r="K5" s="53"/>
      <c r="L5" s="53"/>
      <c r="M5" s="53"/>
      <c r="N5" s="53"/>
      <c r="O5" s="53"/>
    </row>
    <row r="6" spans="1:20" ht="15" x14ac:dyDescent="0.25">
      <c r="A6" s="53"/>
      <c r="B6" s="53"/>
      <c r="C6" s="53"/>
      <c r="D6" s="53"/>
      <c r="E6" s="53"/>
      <c r="F6" s="53"/>
      <c r="G6" s="53"/>
      <c r="H6" s="53"/>
      <c r="I6" s="98" t="s">
        <v>662</v>
      </c>
      <c r="J6" s="53"/>
      <c r="K6" s="53"/>
      <c r="L6" s="53"/>
      <c r="M6" s="53"/>
      <c r="N6" s="53"/>
      <c r="O6" s="53"/>
    </row>
    <row r="7" spans="1:20" ht="15" x14ac:dyDescent="0.25">
      <c r="A7" s="53"/>
      <c r="B7" s="53"/>
      <c r="C7" s="53"/>
      <c r="D7" s="53"/>
      <c r="E7" s="100" t="s">
        <v>27</v>
      </c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</row>
    <row r="8" spans="1:20" ht="15" x14ac:dyDescent="0.25">
      <c r="A8" s="99"/>
      <c r="B8" s="99"/>
      <c r="C8" s="99"/>
      <c r="D8" s="99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1"/>
    </row>
    <row r="10" spans="1:20" ht="38.25" x14ac:dyDescent="0.2">
      <c r="A10" s="55" t="s">
        <v>30</v>
      </c>
      <c r="B10" s="55" t="s">
        <v>0</v>
      </c>
      <c r="C10" s="55" t="s">
        <v>1</v>
      </c>
      <c r="D10" s="55" t="s">
        <v>31</v>
      </c>
      <c r="E10" s="55" t="s">
        <v>32</v>
      </c>
      <c r="F10" s="56" t="s">
        <v>3</v>
      </c>
      <c r="G10" s="57" t="s">
        <v>4</v>
      </c>
      <c r="H10" s="56" t="s">
        <v>3</v>
      </c>
      <c r="I10" s="57" t="s">
        <v>33</v>
      </c>
      <c r="J10" s="56" t="s">
        <v>3</v>
      </c>
      <c r="K10" s="55" t="s">
        <v>5</v>
      </c>
      <c r="L10" s="56" t="s">
        <v>3</v>
      </c>
      <c r="M10" s="55" t="s">
        <v>6</v>
      </c>
      <c r="N10" s="56" t="s">
        <v>3</v>
      </c>
      <c r="O10" s="55" t="s">
        <v>7</v>
      </c>
      <c r="P10" s="56" t="s">
        <v>3</v>
      </c>
      <c r="Q10" s="55" t="s">
        <v>8</v>
      </c>
      <c r="R10" s="56" t="s">
        <v>3</v>
      </c>
      <c r="S10" s="58" t="s">
        <v>9</v>
      </c>
      <c r="T10" s="55" t="s">
        <v>10</v>
      </c>
    </row>
    <row r="11" spans="1:20" x14ac:dyDescent="0.2">
      <c r="A11" s="63">
        <v>1</v>
      </c>
      <c r="B11" s="96" t="s">
        <v>284</v>
      </c>
      <c r="C11" s="97">
        <v>38888</v>
      </c>
      <c r="D11" s="59">
        <f t="shared" ref="D11:D16" ca="1" si="0">INT(DAYS360(C11,TODAY())/360)</f>
        <v>12</v>
      </c>
      <c r="E11" s="59">
        <v>8.1999999999999993</v>
      </c>
      <c r="F11" s="59">
        <f ca="1">IF((D11&lt;=11),VLOOKUP(E11,'11 лет'!$B$3:$D$75,3),IF((D11=12),VLOOKUP(E11,'12 лет'!$B$3:$D$75,3),IF((D11=13),VLOOKUP(E11,'13 лет'!$B$3:$E$75,4),IF((D11=14),VLOOKUP(E11,'14 лет'!$B$3:$E$75,4),IF((D11=15),VLOOKUP(E11,'15 лет'!$B$3:$D$75,3),IF((D11=16),VLOOKUP(E11,'16 лет'!$B$3:$D$75,3),VLOOKUP(E11,'17 лет'!$B$3:$D$75,3)))))))</f>
        <v>34</v>
      </c>
      <c r="G11" s="68" t="s">
        <v>88</v>
      </c>
      <c r="H11" s="59">
        <f ca="1">IF((D11&lt;=11),VLOOKUP(G11,'11 лет'!$A$3:$D$75,4),IF((D11=12),VLOOKUP(G11,'12 лет'!$A$3:$D$75,4),IF((D11=13),VLOOKUP(G11,'13 лет'!$A$3:$E$75,5),IF((D11=14),VLOOKUP(G11,'14 лет'!$A$3:$E$75,5),IF((D11=15),VLOOKUP(G11,'15 лет'!$A$3:$D$75,4),IF((D11=16),VLOOKUP(G11,'16 лет'!$A$3:$D$75,4),VLOOKUP(G11,'17 лет'!$A$3:$D$75,4)))))))</f>
        <v>16</v>
      </c>
      <c r="I11" s="59">
        <v>5.7</v>
      </c>
      <c r="J11" s="59">
        <f ca="1">IF((D11&lt;=11),VLOOKUP(I11,'11 лет'!$C$3:$D$75,2),IF((D11=12),VLOOKUP(I11,'12 лет'!$C$3:$D$75,2),IF((D11=13),VLOOKUP(I11,'13 лет'!$D$3:$E$75,2),IF((D11=14),VLOOKUP(I11,'14 лет'!$D$3:$E$75,2),IF((D11=15),VLOOKUP(I11,'15 лет'!$C$3:$D$75,2),IF((D11=16),VLOOKUP(I11,'16 лет'!$C$3:$D$75,2),VLOOKUP(I11,'17 лет'!$C$3:$D$75,2)))))))</f>
        <v>22</v>
      </c>
      <c r="K11" s="59">
        <v>22</v>
      </c>
      <c r="L11" s="59">
        <f ca="1">IF((D11&lt;=11),VLOOKUP(K11,'11 лет'!$G$4:$I$74,3),IF((D11=12),VLOOKUP(K11,'12 лет'!$G$4:$I$74,3),IF((D11=13),VLOOKUP(K11,'13 лет'!$H$4:$J$74,3),IF((D11=14),VLOOKUP(K11,'14 лет'!$H$4:$J$74,3),IF((D11=15),VLOOKUP(K11,'15 лет'!$G$4:$I$74,3),IF((D11=16),VLOOKUP(K11,'16 лет'!$G$4:$I$74,3),VLOOKUP(K11,'17 лет'!$G$4:$I$74,3)))))))</f>
        <v>28</v>
      </c>
      <c r="M11" s="59">
        <v>165</v>
      </c>
      <c r="N11" s="59">
        <f ca="1">IF((D11&lt;=11),VLOOKUP(M11,'11 лет'!$F$4:$I$74,4),IF((D11=12),VLOOKUP(M11,'12 лет'!$F$4:$I$74,4),IF((D11=13),VLOOKUP(M11,'13 лет'!$G$4:$J$74,4),IF((D11=14),VLOOKUP(M11,'14 лет'!$G$4:$J$74,4),IF((D11=15),VLOOKUP(M11,'15 лет'!$F$4:$I$74,4),IF((D11=16),VLOOKUP(M11,'16 лет'!$F$4:$I$74,4),VLOOKUP(M11,'17 лет'!$F$4:$I$74,4)))))))</f>
        <v>17</v>
      </c>
      <c r="O11" s="59">
        <v>7</v>
      </c>
      <c r="P11" s="59">
        <f ca="1">IF((D11&lt;=11),VLOOKUP(O11,'11 лет'!$E$4:$I$74,5),IF((D11=12),VLOOKUP(O11,'12 лет'!$E$4:$I$74,5),IF((D11=13),VLOOKUP(O11,'13 лет'!$F$4:$J$74,5),IF((D11=14),VLOOKUP(O11,'14 лет'!$F$4:$J$74,5),IF((D11=15),VLOOKUP(O11,'15 лет'!$E$4:$I$74,5),IF((D11=16),VLOOKUP(O11,'16 лет'!$E$4:$I$74,5),VLOOKUP(O11,'17 лет'!$E$4:$I$74,5)))))))</f>
        <v>33</v>
      </c>
      <c r="Q11" s="59">
        <v>9</v>
      </c>
      <c r="R11" s="59">
        <f ca="1">IF((D11&lt;=11),VLOOKUP(Q11,'11 лет'!$H$4:$I$74,2),IF((D11=12),VLOOKUP(Q11,'12 лет'!$H$4:$I$74,2),IF((D11=13),VLOOKUP(Q11,'13 лет'!$I$4:$J$74,2),IF((D11=14),VLOOKUP(Q11,'14 лет'!$I$4:$J$74,2),IF((D11=15),VLOOKUP(Q11,'15 лет'!$H$4:$I$74,2),IF((D11=16),VLOOKUP(Q11,'16 лет'!$H$4:$I$74,2),VLOOKUP(Q11,'17 лет'!$H$4:$I$74,2)))))))</f>
        <v>29</v>
      </c>
      <c r="S11" s="59">
        <f t="shared" ref="S11:S20" ca="1" si="1">SUM(F11,H11,J11,L11,N11,P11,R11)</f>
        <v>179</v>
      </c>
      <c r="T11" s="59">
        <f t="shared" ref="T11:T20" ca="1" si="2">RANK(S11,S$11:S$20)</f>
        <v>1</v>
      </c>
    </row>
    <row r="12" spans="1:20" x14ac:dyDescent="0.2">
      <c r="A12" s="63">
        <v>2</v>
      </c>
      <c r="B12" s="96" t="s">
        <v>285</v>
      </c>
      <c r="C12" s="97">
        <v>38750</v>
      </c>
      <c r="D12" s="59">
        <f t="shared" ca="1" si="0"/>
        <v>12</v>
      </c>
      <c r="E12" s="59">
        <v>8.3000000000000007</v>
      </c>
      <c r="F12" s="59">
        <f ca="1">IF((D12&lt;=11),VLOOKUP(E12,'11 лет'!$B$3:$D$75,3),IF((D12=12),VLOOKUP(E12,'12 лет'!$B$3:$D$75,3),IF((D12=13),VLOOKUP(E12,'13 лет'!$B$3:$E$75,4),IF((D12=14),VLOOKUP(E12,'14 лет'!$B$3:$E$75,4),IF((D12=15),VLOOKUP(E12,'15 лет'!$B$3:$D$75,3),IF((D12=16),VLOOKUP(E12,'16 лет'!$B$3:$D$75,3),VLOOKUP(E12,'17 лет'!$B$3:$D$75,3)))))))</f>
        <v>31</v>
      </c>
      <c r="G12" s="68" t="s">
        <v>239</v>
      </c>
      <c r="H12" s="59">
        <f ca="1">IF((D12&lt;=11),VLOOKUP(G12,'11 лет'!$A$3:$D$75,4),IF((D12=12),VLOOKUP(G12,'12 лет'!$A$3:$D$75,4),IF((D12=13),VLOOKUP(G12,'13 лет'!$A$3:$E$75,5),IF((D12=14),VLOOKUP(G12,'14 лет'!$A$3:$E$75,5),IF((D12=15),VLOOKUP(G12,'15 лет'!$A$3:$D$75,4),IF((D12=16),VLOOKUP(G12,'16 лет'!$A$3:$D$75,4),VLOOKUP(G12,'17 лет'!$A$3:$D$75,4)))))))</f>
        <v>18</v>
      </c>
      <c r="I12" s="59">
        <v>5.8</v>
      </c>
      <c r="J12" s="59">
        <f ca="1">IF((D12&lt;=11),VLOOKUP(I12,'11 лет'!$C$3:$D$75,2),IF((D12=12),VLOOKUP(I12,'12 лет'!$C$3:$D$75,2),IF((D12=13),VLOOKUP(I12,'13 лет'!$D$3:$E$75,2),IF((D12=14),VLOOKUP(I12,'14 лет'!$D$3:$E$75,2),IF((D12=15),VLOOKUP(I12,'15 лет'!$C$3:$D$75,2),IF((D12=16),VLOOKUP(I12,'16 лет'!$C$3:$D$75,2),VLOOKUP(I12,'17 лет'!$C$3:$D$75,2)))))))</f>
        <v>18</v>
      </c>
      <c r="K12" s="59">
        <v>21</v>
      </c>
      <c r="L12" s="59">
        <f ca="1">IF((D12&lt;=11),VLOOKUP(K12,'11 лет'!$G$4:$I$74,3),IF((D12=12),VLOOKUP(K12,'12 лет'!$G$4:$I$74,3),IF((D12=13),VLOOKUP(K12,'13 лет'!$H$4:$J$74,3),IF((D12=14),VLOOKUP(K12,'14 лет'!$H$4:$J$74,3),IF((D12=15),VLOOKUP(K12,'15 лет'!$G$4:$I$74,3),IF((D12=16),VLOOKUP(K12,'16 лет'!$G$4:$I$74,3),VLOOKUP(K12,'17 лет'!$G$4:$I$74,3)))))))</f>
        <v>26</v>
      </c>
      <c r="M12" s="59">
        <v>175</v>
      </c>
      <c r="N12" s="59">
        <f ca="1">IF((D12&lt;=11),VLOOKUP(M12,'11 лет'!$F$4:$I$74,4),IF((D12=12),VLOOKUP(M12,'12 лет'!$F$4:$I$74,4),IF((D12=13),VLOOKUP(M12,'13 лет'!$G$4:$J$74,4),IF((D12=14),VLOOKUP(M12,'14 лет'!$G$4:$J$74,4),IF((D12=15),VLOOKUP(M12,'15 лет'!$F$4:$I$74,4),IF((D12=16),VLOOKUP(M12,'16 лет'!$F$4:$I$74,4),VLOOKUP(M12,'17 лет'!$F$4:$I$74,4)))))))</f>
        <v>22</v>
      </c>
      <c r="O12" s="59">
        <v>8</v>
      </c>
      <c r="P12" s="59">
        <f ca="1">IF((D12&lt;=11),VLOOKUP(O12,'11 лет'!$E$4:$I$74,5),IF((D12=12),VLOOKUP(O12,'12 лет'!$E$4:$I$74,5),IF((D12=13),VLOOKUP(O12,'13 лет'!$F$4:$J$74,5),IF((D12=14),VLOOKUP(O12,'14 лет'!$F$4:$J$74,5),IF((D12=15),VLOOKUP(O12,'15 лет'!$E$4:$I$74,5),IF((D12=16),VLOOKUP(O12,'16 лет'!$E$4:$I$74,5),VLOOKUP(O12,'17 лет'!$E$4:$I$74,5)))))))</f>
        <v>37</v>
      </c>
      <c r="Q12" s="59">
        <v>6</v>
      </c>
      <c r="R12" s="59">
        <f ca="1">IF((D12&lt;=11),VLOOKUP(Q12,'11 лет'!$H$4:$I$74,2),IF((D12=12),VLOOKUP(Q12,'12 лет'!$H$4:$I$74,2),IF((D12=13),VLOOKUP(Q12,'13 лет'!$I$4:$J$74,2),IF((D12=14),VLOOKUP(Q12,'14 лет'!$I$4:$J$74,2),IF((D12=15),VLOOKUP(Q12,'15 лет'!$H$4:$I$74,2),IF((D12=16),VLOOKUP(Q12,'16 лет'!$H$4:$I$74,2),VLOOKUP(Q12,'17 лет'!$H$4:$I$74,2)))))))</f>
        <v>22</v>
      </c>
      <c r="S12" s="59">
        <f t="shared" ca="1" si="1"/>
        <v>174</v>
      </c>
      <c r="T12" s="59">
        <f t="shared" ca="1" si="2"/>
        <v>2</v>
      </c>
    </row>
    <row r="13" spans="1:20" x14ac:dyDescent="0.2">
      <c r="A13" s="63">
        <v>3</v>
      </c>
      <c r="B13" s="96" t="s">
        <v>286</v>
      </c>
      <c r="C13" s="97">
        <v>38794</v>
      </c>
      <c r="D13" s="59">
        <f t="shared" ca="1" si="0"/>
        <v>12</v>
      </c>
      <c r="E13" s="59">
        <v>7.9</v>
      </c>
      <c r="F13" s="59">
        <f ca="1">IF((D13&lt;=11),VLOOKUP(E13,'11 лет'!$B$3:$D$75,3),IF((D13=12),VLOOKUP(E13,'12 лет'!$B$3:$D$75,3),IF((D13=13),VLOOKUP(E13,'13 лет'!$B$3:$E$75,4),IF((D13=14),VLOOKUP(E13,'14 лет'!$B$3:$E$75,4),IF((D13=15),VLOOKUP(E13,'15 лет'!$B$3:$D$75,3),IF((D13=16),VLOOKUP(E13,'16 лет'!$B$3:$D$75,3),VLOOKUP(E13,'17 лет'!$B$3:$D$75,3)))))))</f>
        <v>46</v>
      </c>
      <c r="G13" s="68" t="s">
        <v>95</v>
      </c>
      <c r="H13" s="59">
        <f ca="1">IF((D13&lt;=11),VLOOKUP(G13,'11 лет'!$A$3:$D$75,4),IF((D13=12),VLOOKUP(G13,'12 лет'!$A$3:$D$75,4),IF((D13=13),VLOOKUP(G13,'13 лет'!$A$3:$E$75,5),IF((D13=14),VLOOKUP(G13,'14 лет'!$A$3:$E$75,5),IF((D13=15),VLOOKUP(G13,'15 лет'!$A$3:$D$75,4),IF((D13=16),VLOOKUP(G13,'16 лет'!$A$3:$D$75,4),VLOOKUP(G13,'17 лет'!$A$3:$D$75,4)))))))</f>
        <v>9</v>
      </c>
      <c r="I13" s="59">
        <v>5.6</v>
      </c>
      <c r="J13" s="59">
        <f ca="1">IF((D13&lt;=11),VLOOKUP(I13,'11 лет'!$C$3:$D$75,2),IF((D13=12),VLOOKUP(I13,'12 лет'!$C$3:$D$75,2),IF((D13=13),VLOOKUP(I13,'13 лет'!$D$3:$E$75,2),IF((D13=14),VLOOKUP(I13,'14 лет'!$D$3:$E$75,2),IF((D13=15),VLOOKUP(I13,'15 лет'!$C$3:$D$75,2),IF((D13=16),VLOOKUP(I13,'16 лет'!$C$3:$D$75,2),VLOOKUP(I13,'17 лет'!$C$3:$D$75,2)))))))</f>
        <v>26</v>
      </c>
      <c r="K13" s="59">
        <v>20</v>
      </c>
      <c r="L13" s="59">
        <f ca="1">IF((D13&lt;=11),VLOOKUP(K13,'11 лет'!$G$4:$I$74,3),IF((D13=12),VLOOKUP(K13,'12 лет'!$G$4:$I$74,3),IF((D13=13),VLOOKUP(K13,'13 лет'!$H$4:$J$74,3),IF((D13=14),VLOOKUP(K13,'14 лет'!$H$4:$J$74,3),IF((D13=15),VLOOKUP(K13,'15 лет'!$G$4:$I$74,3),IF((D13=16),VLOOKUP(K13,'16 лет'!$G$4:$I$74,3),VLOOKUP(K13,'17 лет'!$G$4:$I$74,3)))))))</f>
        <v>24</v>
      </c>
      <c r="M13" s="59">
        <v>155</v>
      </c>
      <c r="N13" s="59">
        <f ca="1">IF((D13&lt;=11),VLOOKUP(M13,'11 лет'!$F$4:$I$74,4),IF((D13=12),VLOOKUP(M13,'12 лет'!$F$4:$I$74,4),IF((D13=13),VLOOKUP(M13,'13 лет'!$G$4:$J$74,4),IF((D13=14),VLOOKUP(M13,'14 лет'!$G$4:$J$74,4),IF((D13=15),VLOOKUP(M13,'15 лет'!$F$4:$I$74,4),IF((D13=16),VLOOKUP(M13,'16 лет'!$F$4:$I$74,4),VLOOKUP(M13,'17 лет'!$F$4:$I$74,4)))))))</f>
        <v>13</v>
      </c>
      <c r="O13" s="59">
        <v>1</v>
      </c>
      <c r="P13" s="59">
        <f ca="1">IF((D13&lt;=11),VLOOKUP(O13,'11 лет'!$E$4:$I$74,5),IF((D13=12),VLOOKUP(O13,'12 лет'!$E$4:$I$74,5),IF((D13=13),VLOOKUP(O13,'13 лет'!$F$4:$J$74,5),IF((D13=14),VLOOKUP(O13,'14 лет'!$F$4:$J$74,5),IF((D13=15),VLOOKUP(O13,'15 лет'!$E$4:$I$74,5),IF((D13=16),VLOOKUP(O13,'16 лет'!$E$4:$I$74,5),VLOOKUP(O13,'17 лет'!$E$4:$I$74,5)))))))</f>
        <v>10</v>
      </c>
      <c r="Q13" s="59">
        <v>5</v>
      </c>
      <c r="R13" s="59">
        <f ca="1">IF((D13&lt;=11),VLOOKUP(Q13,'11 лет'!$H$4:$I$74,2),IF((D13=12),VLOOKUP(Q13,'12 лет'!$H$4:$I$74,2),IF((D13=13),VLOOKUP(Q13,'13 лет'!$I$4:$J$74,2),IF((D13=14),VLOOKUP(Q13,'14 лет'!$I$4:$J$74,2),IF((D13=15),VLOOKUP(Q13,'15 лет'!$H$4:$I$74,2),IF((D13=16),VLOOKUP(Q13,'16 лет'!$H$4:$I$74,2),VLOOKUP(Q13,'17 лет'!$H$4:$I$74,2)))))))</f>
        <v>20</v>
      </c>
      <c r="S13" s="59">
        <f t="shared" ca="1" si="1"/>
        <v>148</v>
      </c>
      <c r="T13" s="59">
        <f t="shared" ca="1" si="2"/>
        <v>4</v>
      </c>
    </row>
    <row r="14" spans="1:20" x14ac:dyDescent="0.2">
      <c r="A14" s="63">
        <v>4</v>
      </c>
      <c r="B14" s="96" t="s">
        <v>287</v>
      </c>
      <c r="C14" s="97">
        <v>38751</v>
      </c>
      <c r="D14" s="59">
        <f t="shared" ca="1" si="0"/>
        <v>12</v>
      </c>
      <c r="E14" s="59">
        <v>8.4</v>
      </c>
      <c r="F14" s="59">
        <f ca="1">IF((D14&lt;=11),VLOOKUP(E14,'11 лет'!$B$3:$D$75,3),IF((D14=12),VLOOKUP(E14,'12 лет'!$B$3:$D$75,3),IF((D14=13),VLOOKUP(E14,'13 лет'!$B$3:$E$75,4),IF((D14=14),VLOOKUP(E14,'14 лет'!$B$3:$E$75,4),IF((D14=15),VLOOKUP(E14,'15 лет'!$B$3:$D$75,3),IF((D14=16),VLOOKUP(E14,'16 лет'!$B$3:$D$75,3),VLOOKUP(E14,'17 лет'!$B$3:$D$75,3)))))))</f>
        <v>28</v>
      </c>
      <c r="G14" s="68" t="s">
        <v>90</v>
      </c>
      <c r="H14" s="59">
        <f ca="1">IF((D14&lt;=11),VLOOKUP(G14,'11 лет'!$A$3:$D$75,4),IF((D14=12),VLOOKUP(G14,'12 лет'!$A$3:$D$75,4),IF((D14=13),VLOOKUP(G14,'13 лет'!$A$3:$E$75,5),IF((D14=14),VLOOKUP(G14,'14 лет'!$A$3:$E$75,5),IF((D14=15),VLOOKUP(G14,'15 лет'!$A$3:$D$75,4),IF((D14=16),VLOOKUP(G14,'16 лет'!$A$3:$D$75,4),VLOOKUP(G14,'17 лет'!$A$3:$D$75,4)))))))</f>
        <v>14</v>
      </c>
      <c r="I14" s="59">
        <v>5.9</v>
      </c>
      <c r="J14" s="59">
        <f ca="1">IF((D14&lt;=11),VLOOKUP(I14,'11 лет'!$C$3:$D$75,2),IF((D14=12),VLOOKUP(I14,'12 лет'!$C$3:$D$75,2),IF((D14=13),VLOOKUP(I14,'13 лет'!$D$3:$E$75,2),IF((D14=14),VLOOKUP(I14,'14 лет'!$D$3:$E$75,2),IF((D14=15),VLOOKUP(I14,'15 лет'!$C$3:$D$75,2),IF((D14=16),VLOOKUP(I14,'16 лет'!$C$3:$D$75,2),VLOOKUP(I14,'17 лет'!$C$3:$D$75,2)))))))</f>
        <v>15</v>
      </c>
      <c r="K14" s="59">
        <v>24</v>
      </c>
      <c r="L14" s="59">
        <f ca="1">IF((D14&lt;=11),VLOOKUP(K14,'11 лет'!$G$4:$I$74,3),IF((D14=12),VLOOKUP(K14,'12 лет'!$G$4:$I$74,3),IF((D14=13),VLOOKUP(K14,'13 лет'!$H$4:$J$74,3),IF((D14=14),VLOOKUP(K14,'14 лет'!$H$4:$J$74,3),IF((D14=15),VLOOKUP(K14,'15 лет'!$G$4:$I$74,3),IF((D14=16),VLOOKUP(K14,'16 лет'!$G$4:$I$74,3),VLOOKUP(K14,'17 лет'!$G$4:$I$74,3)))))))</f>
        <v>32</v>
      </c>
      <c r="M14" s="59">
        <v>160</v>
      </c>
      <c r="N14" s="59">
        <f ca="1">IF((D14&lt;=11),VLOOKUP(M14,'11 лет'!$F$4:$I$74,4),IF((D14=12),VLOOKUP(M14,'12 лет'!$F$4:$I$74,4),IF((D14=13),VLOOKUP(M14,'13 лет'!$G$4:$J$74,4),IF((D14=14),VLOOKUP(M14,'14 лет'!$G$4:$J$74,4),IF((D14=15),VLOOKUP(M14,'15 лет'!$F$4:$I$74,4),IF((D14=16),VLOOKUP(M14,'16 лет'!$F$4:$I$74,4),VLOOKUP(M14,'17 лет'!$F$4:$I$74,4)))))))</f>
        <v>15</v>
      </c>
      <c r="O14" s="59">
        <v>3</v>
      </c>
      <c r="P14" s="59">
        <f ca="1">IF((D14&lt;=11),VLOOKUP(O14,'11 лет'!$E$4:$I$74,5),IF((D14=12),VLOOKUP(O14,'12 лет'!$E$4:$I$74,5),IF((D14=13),VLOOKUP(O14,'13 лет'!$F$4:$J$74,5),IF((D14=14),VLOOKUP(O14,'14 лет'!$F$4:$J$74,5),IF((D14=15),VLOOKUP(O14,'15 лет'!$E$4:$I$74,5),IF((D14=16),VLOOKUP(O14,'16 лет'!$E$4:$I$74,5),VLOOKUP(O14,'17 лет'!$E$4:$I$74,5)))))))</f>
        <v>17</v>
      </c>
      <c r="Q14" s="59">
        <v>7</v>
      </c>
      <c r="R14" s="59">
        <f ca="1">IF((D14&lt;=11),VLOOKUP(Q14,'11 лет'!$H$4:$I$74,2),IF((D14=12),VLOOKUP(Q14,'12 лет'!$H$4:$I$74,2),IF((D14=13),VLOOKUP(Q14,'13 лет'!$I$4:$J$74,2),IF((D14=14),VLOOKUP(Q14,'14 лет'!$I$4:$J$74,2),IF((D14=15),VLOOKUP(Q14,'15 лет'!$H$4:$I$74,2),IF((D14=16),VLOOKUP(Q14,'16 лет'!$H$4:$I$74,2),VLOOKUP(Q14,'17 лет'!$H$4:$I$74,2)))))))</f>
        <v>24</v>
      </c>
      <c r="S14" s="59">
        <f t="shared" ca="1" si="1"/>
        <v>145</v>
      </c>
      <c r="T14" s="59">
        <f t="shared" ca="1" si="2"/>
        <v>5</v>
      </c>
    </row>
    <row r="15" spans="1:20" x14ac:dyDescent="0.2">
      <c r="A15" s="63">
        <v>5</v>
      </c>
      <c r="B15" s="96" t="s">
        <v>288</v>
      </c>
      <c r="C15" s="97">
        <v>39036</v>
      </c>
      <c r="D15" s="59">
        <f t="shared" ca="1" si="0"/>
        <v>12</v>
      </c>
      <c r="E15" s="59">
        <v>8.1999999999999993</v>
      </c>
      <c r="F15" s="59">
        <f ca="1">IF((D15&lt;=11),VLOOKUP(E15,'11 лет'!$B$3:$D$75,3),IF((D15=12),VLOOKUP(E15,'12 лет'!$B$3:$D$75,3),IF((D15=13),VLOOKUP(E15,'13 лет'!$B$3:$E$75,4),IF((D15=14),VLOOKUP(E15,'14 лет'!$B$3:$E$75,4),IF((D15=15),VLOOKUP(E15,'15 лет'!$B$3:$D$75,3),IF((D15=16),VLOOKUP(E15,'16 лет'!$B$3:$D$75,3),VLOOKUP(E15,'17 лет'!$B$3:$D$75,3)))))))</f>
        <v>34</v>
      </c>
      <c r="G15" s="68" t="s">
        <v>132</v>
      </c>
      <c r="H15" s="59">
        <f ca="1">IF((D15&lt;=11),VLOOKUP(G15,'11 лет'!$A$3:$D$75,4),IF((D15=12),VLOOKUP(G15,'12 лет'!$A$3:$D$75,4),IF((D15=13),VLOOKUP(G15,'13 лет'!$A$3:$E$75,5),IF((D15=14),VLOOKUP(G15,'14 лет'!$A$3:$E$75,5),IF((D15=15),VLOOKUP(G15,'15 лет'!$A$3:$D$75,4),IF((D15=16),VLOOKUP(G15,'16 лет'!$A$3:$D$75,4),VLOOKUP(G15,'17 лет'!$A$3:$D$75,4)))))))</f>
        <v>10</v>
      </c>
      <c r="I15" s="59">
        <v>6.1</v>
      </c>
      <c r="J15" s="59">
        <f ca="1">IF((D15&lt;=11),VLOOKUP(I15,'11 лет'!$C$3:$D$75,2),IF((D15=12),VLOOKUP(I15,'12 лет'!$C$3:$D$75,2),IF((D15=13),VLOOKUP(I15,'13 лет'!$D$3:$E$75,2),IF((D15=14),VLOOKUP(I15,'14 лет'!$D$3:$E$75,2),IF((D15=15),VLOOKUP(I15,'15 лет'!$C$3:$D$75,2),IF((D15=16),VLOOKUP(I15,'16 лет'!$C$3:$D$75,2),VLOOKUP(I15,'17 лет'!$C$3:$D$75,2)))))))</f>
        <v>11</v>
      </c>
      <c r="K15" s="59">
        <v>21</v>
      </c>
      <c r="L15" s="59">
        <f ca="1">IF((D15&lt;=11),VLOOKUP(K15,'11 лет'!$G$4:$I$74,3),IF((D15=12),VLOOKUP(K15,'12 лет'!$G$4:$I$74,3),IF((D15=13),VLOOKUP(K15,'13 лет'!$H$4:$J$74,3),IF((D15=14),VLOOKUP(K15,'14 лет'!$H$4:$J$74,3),IF((D15=15),VLOOKUP(K15,'15 лет'!$G$4:$I$74,3),IF((D15=16),VLOOKUP(K15,'16 лет'!$G$4:$I$74,3),VLOOKUP(K15,'17 лет'!$G$4:$I$74,3)))))))</f>
        <v>26</v>
      </c>
      <c r="M15" s="59">
        <v>165</v>
      </c>
      <c r="N15" s="59">
        <f ca="1">IF((D15&lt;=11),VLOOKUP(M15,'11 лет'!$F$4:$I$74,4),IF((D15=12),VLOOKUP(M15,'12 лет'!$F$4:$I$74,4),IF((D15=13),VLOOKUP(M15,'13 лет'!$G$4:$J$74,4),IF((D15=14),VLOOKUP(M15,'14 лет'!$G$4:$J$74,4),IF((D15=15),VLOOKUP(M15,'15 лет'!$F$4:$I$74,4),IF((D15=16),VLOOKUP(M15,'16 лет'!$F$4:$I$74,4),VLOOKUP(M15,'17 лет'!$F$4:$I$74,4)))))))</f>
        <v>17</v>
      </c>
      <c r="O15" s="59">
        <v>4</v>
      </c>
      <c r="P15" s="59">
        <f ca="1">IF((D15&lt;=11),VLOOKUP(O15,'11 лет'!$E$4:$I$74,5),IF((D15=12),VLOOKUP(O15,'12 лет'!$E$4:$I$74,5),IF((D15=13),VLOOKUP(O15,'13 лет'!$F$4:$J$74,5),IF((D15=14),VLOOKUP(O15,'14 лет'!$F$4:$J$74,5),IF((D15=15),VLOOKUP(O15,'15 лет'!$E$4:$I$74,5),IF((D15=16),VLOOKUP(O15,'16 лет'!$E$4:$I$74,5),VLOOKUP(O15,'17 лет'!$E$4:$I$74,5)))))))</f>
        <v>21</v>
      </c>
      <c r="Q15" s="59">
        <v>5</v>
      </c>
      <c r="R15" s="59">
        <f ca="1">IF((D15&lt;=11),VLOOKUP(Q15,'11 лет'!$H$4:$I$74,2),IF((D15=12),VLOOKUP(Q15,'12 лет'!$H$4:$I$74,2),IF((D15=13),VLOOKUP(Q15,'13 лет'!$I$4:$J$74,2),IF((D15=14),VLOOKUP(Q15,'14 лет'!$I$4:$J$74,2),IF((D15=15),VLOOKUP(Q15,'15 лет'!$H$4:$I$74,2),IF((D15=16),VLOOKUP(Q15,'16 лет'!$H$4:$I$74,2),VLOOKUP(Q15,'17 лет'!$H$4:$I$74,2)))))))</f>
        <v>20</v>
      </c>
      <c r="S15" s="59">
        <f t="shared" ca="1" si="1"/>
        <v>139</v>
      </c>
      <c r="T15" s="59">
        <f t="shared" ca="1" si="2"/>
        <v>6</v>
      </c>
    </row>
    <row r="16" spans="1:20" x14ac:dyDescent="0.2">
      <c r="A16" s="63">
        <v>6</v>
      </c>
      <c r="B16" s="96" t="s">
        <v>289</v>
      </c>
      <c r="C16" s="97">
        <v>38383</v>
      </c>
      <c r="D16" s="59">
        <f t="shared" ca="1" si="0"/>
        <v>13</v>
      </c>
      <c r="E16" s="59">
        <v>8.9</v>
      </c>
      <c r="F16" s="59">
        <f ca="1">IF((D16&lt;=11),VLOOKUP(E16,'11 лет'!$B$3:$D$75,3),IF((D16=12),VLOOKUP(E16,'12 лет'!$B$3:$D$75,3),IF((D16=13),VLOOKUP(E16,'13 лет'!$B$3:$E$75,4),IF((D16=14),VLOOKUP(E16,'14 лет'!$B$3:$E$75,4),IF((D16=15),VLOOKUP(E16,'15 лет'!$B$3:$D$75,3),IF((D16=16),VLOOKUP(E16,'16 лет'!$B$3:$D$75,3),VLOOKUP(E16,'17 лет'!$B$3:$D$75,3)))))))</f>
        <v>12</v>
      </c>
      <c r="G16" s="68" t="s">
        <v>89</v>
      </c>
      <c r="H16" s="59">
        <f ca="1">IF((D16&lt;=11),VLOOKUP(G16,'11 лет'!$A$3:$D$75,4),IF((D16=12),VLOOKUP(G16,'12 лет'!$A$3:$D$75,4),IF((D16=13),VLOOKUP(G16,'13 лет'!$A$3:$E$75,5),IF((D16=14),VLOOKUP(G16,'14 лет'!$A$3:$E$75,5),IF((D16=15),VLOOKUP(G16,'15 лет'!$A$3:$D$75,4),IF((D16=16),VLOOKUP(G16,'16 лет'!$A$3:$D$75,4),VLOOKUP(G16,'17 лет'!$A$3:$D$75,4)))))))</f>
        <v>10</v>
      </c>
      <c r="I16" s="59">
        <v>5.9</v>
      </c>
      <c r="J16" s="59">
        <f ca="1">IF((D16&lt;=11),VLOOKUP(I16,'11 лет'!$C$3:$D$75,2),IF((D16=12),VLOOKUP(I16,'12 лет'!$C$3:$D$75,2),IF((D16=13),VLOOKUP(I16,'13 лет'!$D$3:$E$75,2),IF((D16=14),VLOOKUP(I16,'14 лет'!$D$3:$E$75,2),IF((D16=15),VLOOKUP(I16,'15 лет'!$C$3:$D$75,2),IF((D16=16),VLOOKUP(I16,'16 лет'!$C$3:$D$75,2),VLOOKUP(I16,'17 лет'!$C$3:$D$75,2)))))))</f>
        <v>70</v>
      </c>
      <c r="K16" s="59">
        <v>18</v>
      </c>
      <c r="L16" s="59">
        <f ca="1">IF((D16&lt;=11),VLOOKUP(K16,'11 лет'!$G$4:$I$74,3),IF((D16=12),VLOOKUP(K16,'12 лет'!$G$4:$I$74,3),IF((D16=13),VLOOKUP(K16,'13 лет'!$H$4:$J$74,3),IF((D16=14),VLOOKUP(K16,'14 лет'!$H$4:$J$74,3),IF((D16=15),VLOOKUP(K16,'15 лет'!$G$4:$I$74,3),IF((D16=16),VLOOKUP(K16,'16 лет'!$G$4:$I$74,3),VLOOKUP(K16,'17 лет'!$G$4:$I$74,3)))))))</f>
        <v>15</v>
      </c>
      <c r="M16" s="59">
        <v>170</v>
      </c>
      <c r="N16" s="59">
        <f ca="1">IF((D16&lt;=11),VLOOKUP(M16,'11 лет'!$F$4:$I$74,4),IF((D16=12),VLOOKUP(M16,'12 лет'!$F$4:$I$74,4),IF((D16=13),VLOOKUP(M16,'13 лет'!$G$4:$J$74,4),IF((D16=14),VLOOKUP(M16,'14 лет'!$G$4:$J$74,4),IF((D16=15),VLOOKUP(M16,'15 лет'!$F$4:$I$74,4),IF((D16=16),VLOOKUP(M16,'16 лет'!$F$4:$I$74,4),VLOOKUP(M16,'17 лет'!$F$4:$I$74,4)))))))</f>
        <v>14</v>
      </c>
      <c r="O16" s="59">
        <v>6</v>
      </c>
      <c r="P16" s="59">
        <f ca="1">IF((D16&lt;=11),VLOOKUP(O16,'11 лет'!$E$4:$I$74,5),IF((D16=12),VLOOKUP(O16,'12 лет'!$E$4:$I$74,5),IF((D16=13),VLOOKUP(O16,'13 лет'!$F$4:$J$74,5),IF((D16=14),VLOOKUP(O16,'14 лет'!$F$4:$J$74,5),IF((D16=15),VLOOKUP(O16,'15 лет'!$E$4:$I$74,5),IF((D16=16),VLOOKUP(O16,'16 лет'!$E$4:$I$74,5),VLOOKUP(O16,'17 лет'!$E$4:$I$74,5)))))))</f>
        <v>23</v>
      </c>
      <c r="Q16" s="59">
        <v>5</v>
      </c>
      <c r="R16" s="59">
        <f ca="1">IF((D16&lt;=11),VLOOKUP(Q16,'11 лет'!$H$4:$I$74,2),IF((D16=12),VLOOKUP(Q16,'12 лет'!$H$4:$I$74,2),IF((D16=13),VLOOKUP(Q16,'13 лет'!$I$4:$J$74,2),IF((D16=14),VLOOKUP(Q16,'14 лет'!$I$4:$J$74,2),IF((D16=15),VLOOKUP(Q16,'15 лет'!$H$4:$I$74,2),IF((D16=16),VLOOKUP(Q16,'16 лет'!$H$4:$I$74,2),VLOOKUP(Q16,'17 лет'!$H$4:$I$74,2)))))))</f>
        <v>20</v>
      </c>
      <c r="S16" s="59">
        <f t="shared" ca="1" si="1"/>
        <v>164</v>
      </c>
      <c r="T16" s="59">
        <f t="shared" ca="1" si="2"/>
        <v>3</v>
      </c>
    </row>
    <row r="17" spans="1:20" ht="13.5" customHeight="1" x14ac:dyDescent="0.2">
      <c r="A17" s="63">
        <v>7</v>
      </c>
      <c r="B17" s="96" t="s">
        <v>290</v>
      </c>
      <c r="C17" s="97">
        <v>38844</v>
      </c>
      <c r="D17" s="59">
        <f ca="1">INT(DAYS360(C17,TODAY())/360)</f>
        <v>12</v>
      </c>
      <c r="E17" s="59">
        <v>8.8000000000000007</v>
      </c>
      <c r="F17" s="59">
        <f ca="1">IF((D17&lt;=11),VLOOKUP(E17,'11 лет'!$B$3:$D$75,3),IF((D17=12),VLOOKUP(E17,'12 лет'!$B$3:$D$75,3),IF((D17=13),VLOOKUP(E17,'13 лет'!$B$3:$E$75,4),IF((D17=14),VLOOKUP(E17,'14 лет'!$B$3:$E$75,4),IF((D17=15),VLOOKUP(E17,'15 лет'!$B$3:$D$75,3),IF((D17=16),VLOOKUP(E17,'16 лет'!$B$3:$D$75,3),VLOOKUP(E17,'17 лет'!$B$3:$D$75,3)))))))</f>
        <v>18</v>
      </c>
      <c r="G17" s="68" t="s">
        <v>95</v>
      </c>
      <c r="H17" s="59">
        <f ca="1">IF((D17&lt;=11),VLOOKUP(G17,'11 лет'!$A$3:$D$75,4),IF((D17=12),VLOOKUP(G17,'12 лет'!$A$3:$D$75,4),IF((D17=13),VLOOKUP(G17,'13 лет'!$A$3:$E$75,5),IF((D17=14),VLOOKUP(G17,'14 лет'!$A$3:$E$75,5),IF((D17=15),VLOOKUP(G17,'15 лет'!$A$3:$D$75,4),IF((D17=16),VLOOKUP(G17,'16 лет'!$A$3:$D$75,4),VLOOKUP(G17,'17 лет'!$A$3:$D$75,4)))))))</f>
        <v>9</v>
      </c>
      <c r="I17" s="59">
        <v>5.6</v>
      </c>
      <c r="J17" s="59">
        <f ca="1">IF((D17&lt;=11),VLOOKUP(I17,'11 лет'!$C$3:$D$75,2),IF((D17=12),VLOOKUP(I17,'12 лет'!$C$3:$D$75,2),IF((D17=13),VLOOKUP(I17,'13 лет'!$D$3:$E$75,2),IF((D17=14),VLOOKUP(I17,'14 лет'!$D$3:$E$75,2),IF((D17=15),VLOOKUP(I17,'15 лет'!$C$3:$D$75,2),IF((D17=16),VLOOKUP(I17,'16 лет'!$C$3:$D$75,2),VLOOKUP(I17,'17 лет'!$C$3:$D$75,2)))))))</f>
        <v>26</v>
      </c>
      <c r="K17" s="59">
        <v>20</v>
      </c>
      <c r="L17" s="59">
        <f ca="1">IF((D17&lt;=11),VLOOKUP(K17,'11 лет'!$G$4:$I$74,3),IF((D17=12),VLOOKUP(K17,'12 лет'!$G$4:$I$74,3),IF((D17=13),VLOOKUP(K17,'13 лет'!$H$4:$J$74,3),IF((D17=14),VLOOKUP(K17,'14 лет'!$H$4:$J$74,3),IF((D17=15),VLOOKUP(K17,'15 лет'!$G$4:$I$74,3),IF((D17=16),VLOOKUP(K17,'16 лет'!$G$4:$I$74,3),VLOOKUP(K17,'17 лет'!$G$4:$I$74,3)))))))</f>
        <v>24</v>
      </c>
      <c r="M17" s="59">
        <v>155</v>
      </c>
      <c r="N17" s="59">
        <f ca="1">IF((D17&lt;=11),VLOOKUP(M17,'11 лет'!$F$4:$I$74,4),IF((D17=12),VLOOKUP(M17,'12 лет'!$F$4:$I$74,4),IF((D17=13),VLOOKUP(M17,'13 лет'!$G$4:$J$74,4),IF((D17=14),VLOOKUP(M17,'14 лет'!$G$4:$J$74,4),IF((D17=15),VLOOKUP(M17,'15 лет'!$F$4:$I$74,4),IF((D17=16),VLOOKUP(M17,'16 лет'!$F$4:$I$74,4),VLOOKUP(M17,'17 лет'!$F$4:$I$74,4)))))))</f>
        <v>13</v>
      </c>
      <c r="O17" s="59">
        <v>3</v>
      </c>
      <c r="P17" s="59">
        <f ca="1">IF((D17&lt;=11),VLOOKUP(O17,'11 лет'!$E$4:$I$74,5),IF((D17=12),VLOOKUP(O17,'12 лет'!$E$4:$I$74,5),IF((D17=13),VLOOKUP(O17,'13 лет'!$F$4:$J$74,5),IF((D17=14),VLOOKUP(O17,'14 лет'!$F$4:$J$74,5),IF((D17=15),VLOOKUP(O17,'15 лет'!$E$4:$I$74,5),IF((D17=16),VLOOKUP(O17,'16 лет'!$E$4:$I$74,5),VLOOKUP(O17,'17 лет'!$E$4:$I$74,5)))))))</f>
        <v>17</v>
      </c>
      <c r="Q17" s="59">
        <v>6</v>
      </c>
      <c r="R17" s="59">
        <f ca="1">IF((D17&lt;=11),VLOOKUP(Q17,'11 лет'!$H$4:$I$74,2),IF((D17=12),VLOOKUP(Q17,'12 лет'!$H$4:$I$74,2),IF((D17=13),VLOOKUP(Q17,'13 лет'!$I$4:$J$74,2),IF((D17=14),VLOOKUP(Q17,'14 лет'!$I$4:$J$74,2),IF((D17=15),VLOOKUP(Q17,'15 лет'!$H$4:$I$74,2),IF((D17=16),VLOOKUP(Q17,'16 лет'!$H$4:$I$74,2),VLOOKUP(Q17,'17 лет'!$H$4:$I$74,2)))))))</f>
        <v>22</v>
      </c>
      <c r="S17" s="59">
        <f t="shared" ca="1" si="1"/>
        <v>129</v>
      </c>
      <c r="T17" s="59">
        <f t="shared" ca="1" si="2"/>
        <v>7</v>
      </c>
    </row>
    <row r="18" spans="1:20" x14ac:dyDescent="0.2">
      <c r="A18" s="63">
        <v>8</v>
      </c>
      <c r="B18" s="96" t="s">
        <v>291</v>
      </c>
      <c r="C18" s="97">
        <v>38806</v>
      </c>
      <c r="D18" s="59">
        <f ca="1">INT(DAYS360(C18,TODAY())/360)</f>
        <v>12</v>
      </c>
      <c r="E18" s="59">
        <v>8.6999999999999993</v>
      </c>
      <c r="F18" s="59">
        <f ca="1">IF((D18&lt;=11),VLOOKUP(E18,'11 лет'!$B$3:$D$75,3),IF((D18=12),VLOOKUP(E18,'12 лет'!$B$3:$D$75,3),IF((D18=13),VLOOKUP(E18,'13 лет'!$B$3:$E$75,4),IF((D18=14),VLOOKUP(E18,'14 лет'!$B$3:$E$75,4),IF((D18=15),VLOOKUP(E18,'15 лет'!$B$3:$D$75,3),IF((D18=16),VLOOKUP(E18,'16 лет'!$B$3:$D$75,3),VLOOKUP(E18,'17 лет'!$B$3:$D$75,3)))))))</f>
        <v>20</v>
      </c>
      <c r="G18" s="68" t="s">
        <v>196</v>
      </c>
      <c r="H18" s="59">
        <f ca="1">IF((D18&lt;=11),VLOOKUP(G18,'11 лет'!$A$3:$D$75,4),IF((D18=12),VLOOKUP(G18,'12 лет'!$A$3:$D$75,4),IF((D18=13),VLOOKUP(G18,'13 лет'!$A$3:$E$75,5),IF((D18=14),VLOOKUP(G18,'14 лет'!$A$3:$E$75,5),IF((D18=15),VLOOKUP(G18,'15 лет'!$A$3:$D$75,4),IF((D18=16),VLOOKUP(G18,'16 лет'!$A$3:$D$75,4),VLOOKUP(G18,'17 лет'!$A$3:$D$75,4)))))))</f>
        <v>18</v>
      </c>
      <c r="I18" s="59">
        <v>6.3</v>
      </c>
      <c r="J18" s="59">
        <f ca="1">IF((D18&lt;=11),VLOOKUP(I18,'11 лет'!$C$3:$D$75,2),IF((D18=12),VLOOKUP(I18,'12 лет'!$C$3:$D$75,2),IF((D18=13),VLOOKUP(I18,'13 лет'!$D$3:$E$75,2),IF((D18=14),VLOOKUP(I18,'14 лет'!$D$3:$E$75,2),IF((D18=15),VLOOKUP(I18,'15 лет'!$C$3:$D$75,2),IF((D18=16),VLOOKUP(I18,'16 лет'!$C$3:$D$75,2),VLOOKUP(I18,'17 лет'!$C$3:$D$75,2)))))))</f>
        <v>7</v>
      </c>
      <c r="K18" s="59">
        <v>16</v>
      </c>
      <c r="L18" s="59">
        <f ca="1">IF((D18&lt;=11),VLOOKUP(K18,'11 лет'!$G$4:$I$74,3),IF((D18=12),VLOOKUP(K18,'12 лет'!$G$4:$I$74,3),IF((D18=13),VLOOKUP(K18,'13 лет'!$H$4:$J$74,3),IF((D18=14),VLOOKUP(K18,'14 лет'!$H$4:$J$74,3),IF((D18=15),VLOOKUP(K18,'15 лет'!$G$4:$I$74,3),IF((D18=16),VLOOKUP(K18,'16 лет'!$G$4:$I$74,3),VLOOKUP(K18,'17 лет'!$G$4:$I$74,3)))))))</f>
        <v>16</v>
      </c>
      <c r="M18" s="59">
        <v>175</v>
      </c>
      <c r="N18" s="59">
        <f ca="1">IF((D18&lt;=11),VLOOKUP(M18,'11 лет'!$F$4:$I$74,4),IF((D18=12),VLOOKUP(M18,'12 лет'!$F$4:$I$74,4),IF((D18=13),VLOOKUP(M18,'13 лет'!$G$4:$J$74,4),IF((D18=14),VLOOKUP(M18,'14 лет'!$G$4:$J$74,4),IF((D18=15),VLOOKUP(M18,'15 лет'!$F$4:$I$74,4),IF((D18=16),VLOOKUP(M18,'16 лет'!$F$4:$I$74,4),VLOOKUP(M18,'17 лет'!$F$4:$I$74,4)))))))</f>
        <v>22</v>
      </c>
      <c r="O18" s="59">
        <v>6</v>
      </c>
      <c r="P18" s="59">
        <f ca="1">IF((D18&lt;=11),VLOOKUP(O18,'11 лет'!$E$4:$I$74,5),IF((D18=12),VLOOKUP(O18,'12 лет'!$E$4:$I$74,5),IF((D18=13),VLOOKUP(O18,'13 лет'!$F$4:$J$74,5),IF((D18=14),VLOOKUP(O18,'14 лет'!$F$4:$J$74,5),IF((D18=15),VLOOKUP(O18,'15 лет'!$E$4:$I$74,5),IF((D18=16),VLOOKUP(O18,'16 лет'!$E$4:$I$74,5),VLOOKUP(O18,'17 лет'!$E$4:$I$74,5)))))))</f>
        <v>29</v>
      </c>
      <c r="Q18" s="59">
        <v>3</v>
      </c>
      <c r="R18" s="59">
        <f ca="1">IF((D18&lt;=11),VLOOKUP(Q18,'11 лет'!$H$4:$I$74,2),IF((D18=12),VLOOKUP(Q18,'12 лет'!$H$4:$I$74,2),IF((D18=13),VLOOKUP(Q18,'13 лет'!$I$4:$J$74,2),IF((D18=14),VLOOKUP(Q18,'14 лет'!$I$4:$J$74,2),IF((D18=15),VLOOKUP(Q18,'15 лет'!$H$4:$I$74,2),IF((D18=16),VLOOKUP(Q18,'16 лет'!$H$4:$I$74,2),VLOOKUP(Q18,'17 лет'!$H$4:$I$74,2)))))))</f>
        <v>16</v>
      </c>
      <c r="S18" s="59">
        <f t="shared" ca="1" si="1"/>
        <v>128</v>
      </c>
      <c r="T18" s="59">
        <f t="shared" ca="1" si="2"/>
        <v>8</v>
      </c>
    </row>
    <row r="19" spans="1:20" x14ac:dyDescent="0.2">
      <c r="A19" s="63">
        <v>9</v>
      </c>
      <c r="B19" s="96" t="s">
        <v>292</v>
      </c>
      <c r="C19" s="97">
        <v>38733</v>
      </c>
      <c r="D19" s="59">
        <f ca="1">INT(DAYS360(C19,TODAY())/360)</f>
        <v>12</v>
      </c>
      <c r="E19" s="59">
        <v>9.1</v>
      </c>
      <c r="F19" s="59">
        <f ca="1">IF((D19&lt;=11),VLOOKUP(E19,'11 лет'!$B$3:$D$75,3),IF((D19=12),VLOOKUP(E19,'12 лет'!$B$3:$D$75,3),IF((D19=13),VLOOKUP(E19,'13 лет'!$B$3:$E$75,4),IF((D19=14),VLOOKUP(E19,'14 лет'!$B$3:$E$75,4),IF((D19=15),VLOOKUP(E19,'15 лет'!$B$3:$D$75,3),IF((D19=16),VLOOKUP(E19,'16 лет'!$B$3:$D$75,3),VLOOKUP(E19,'17 лет'!$B$3:$D$75,3)))))))</f>
        <v>12</v>
      </c>
      <c r="G19" s="68" t="s">
        <v>196</v>
      </c>
      <c r="H19" s="59">
        <f ca="1">IF((D19&lt;=11),VLOOKUP(G19,'11 лет'!$A$3:$D$75,4),IF((D19=12),VLOOKUP(G19,'12 лет'!$A$3:$D$75,4),IF((D19=13),VLOOKUP(G19,'13 лет'!$A$3:$E$75,5),IF((D19=14),VLOOKUP(G19,'14 лет'!$A$3:$E$75,5),IF((D19=15),VLOOKUP(G19,'15 лет'!$A$3:$D$75,4),IF((D19=16),VLOOKUP(G19,'16 лет'!$A$3:$D$75,4),VLOOKUP(G19,'17 лет'!$A$3:$D$75,4)))))))</f>
        <v>18</v>
      </c>
      <c r="I19" s="59">
        <v>6.3</v>
      </c>
      <c r="J19" s="59">
        <f ca="1">IF((D19&lt;=11),VLOOKUP(I19,'11 лет'!$C$3:$D$75,2),IF((D19=12),VLOOKUP(I19,'12 лет'!$C$3:$D$75,2),IF((D19=13),VLOOKUP(I19,'13 лет'!$D$3:$E$75,2),IF((D19=14),VLOOKUP(I19,'14 лет'!$D$3:$E$75,2),IF((D19=15),VLOOKUP(I19,'15 лет'!$C$3:$D$75,2),IF((D19=16),VLOOKUP(I19,'16 лет'!$C$3:$D$75,2),VLOOKUP(I19,'17 лет'!$C$3:$D$75,2)))))))</f>
        <v>7</v>
      </c>
      <c r="K19" s="59">
        <v>16</v>
      </c>
      <c r="L19" s="59">
        <f ca="1">IF((D19&lt;=11),VLOOKUP(K19,'11 лет'!$G$4:$I$74,3),IF((D19=12),VLOOKUP(K19,'12 лет'!$G$4:$I$74,3),IF((D19=13),VLOOKUP(K19,'13 лет'!$H$4:$J$74,3),IF((D19=14),VLOOKUP(K19,'14 лет'!$H$4:$J$74,3),IF((D19=15),VLOOKUP(K19,'15 лет'!$G$4:$I$74,3),IF((D19=16),VLOOKUP(K19,'16 лет'!$G$4:$I$74,3),VLOOKUP(K19,'17 лет'!$G$4:$I$74,3)))))))</f>
        <v>16</v>
      </c>
      <c r="M19" s="59">
        <v>160</v>
      </c>
      <c r="N19" s="59">
        <f ca="1">IF((D19&lt;=11),VLOOKUP(M19,'11 лет'!$F$4:$I$74,4),IF((D19=12),VLOOKUP(M19,'12 лет'!$F$4:$I$74,4),IF((D19=13),VLOOKUP(M19,'13 лет'!$G$4:$J$74,4),IF((D19=14),VLOOKUP(M19,'14 лет'!$G$4:$J$74,4),IF((D19=15),VLOOKUP(M19,'15 лет'!$F$4:$I$74,4),IF((D19=16),VLOOKUP(M19,'16 лет'!$F$4:$I$74,4),VLOOKUP(M19,'17 лет'!$F$4:$I$74,4)))))))</f>
        <v>15</v>
      </c>
      <c r="O19" s="59">
        <v>5</v>
      </c>
      <c r="P19" s="59">
        <f ca="1">IF((D19&lt;=11),VLOOKUP(O19,'11 лет'!$E$4:$I$74,5),IF((D19=12),VLOOKUP(O19,'12 лет'!$E$4:$I$74,5),IF((D19=13),VLOOKUP(O19,'13 лет'!$F$4:$J$74,5),IF((D19=14),VLOOKUP(O19,'14 лет'!$F$4:$J$74,5),IF((D19=15),VLOOKUP(O19,'15 лет'!$E$4:$I$74,5),IF((D19=16),VLOOKUP(O19,'16 лет'!$E$4:$I$74,5),VLOOKUP(O19,'17 лет'!$E$4:$I$74,5)))))))</f>
        <v>25</v>
      </c>
      <c r="Q19" s="59">
        <v>6</v>
      </c>
      <c r="R19" s="59">
        <f ca="1">IF((D19&lt;=11),VLOOKUP(Q19,'11 лет'!$H$4:$I$74,2),IF((D19=12),VLOOKUP(Q19,'12 лет'!$H$4:$I$74,2),IF((D19=13),VLOOKUP(Q19,'13 лет'!$I$4:$J$74,2),IF((D19=14),VLOOKUP(Q19,'14 лет'!$I$4:$J$74,2),IF((D19=15),VLOOKUP(Q19,'15 лет'!$H$4:$I$74,2),IF((D19=16),VLOOKUP(Q19,'16 лет'!$H$4:$I$74,2),VLOOKUP(Q19,'17 лет'!$H$4:$I$74,2)))))))</f>
        <v>22</v>
      </c>
      <c r="S19" s="59">
        <f t="shared" ca="1" si="1"/>
        <v>115</v>
      </c>
      <c r="T19" s="59">
        <f t="shared" ca="1" si="2"/>
        <v>9</v>
      </c>
    </row>
    <row r="20" spans="1:20" ht="12" customHeight="1" x14ac:dyDescent="0.2">
      <c r="A20" s="63">
        <v>10</v>
      </c>
      <c r="B20" s="96" t="s">
        <v>293</v>
      </c>
      <c r="C20" s="97">
        <v>39039</v>
      </c>
      <c r="D20" s="59">
        <f ca="1">INT(DAYS360(C20,TODAY())/360)</f>
        <v>12</v>
      </c>
      <c r="E20" s="59">
        <v>8.8000000000000007</v>
      </c>
      <c r="F20" s="59">
        <f ca="1">IF((D20&lt;=11),VLOOKUP(E20,'11 лет'!$B$3:$D$75,3),IF((D20=12),VLOOKUP(E20,'12 лет'!$B$3:$D$75,3),IF((D20=13),VLOOKUP(E20,'13 лет'!$B$3:$E$75,4),IF((D20=14),VLOOKUP(E20,'14 лет'!$B$3:$E$75,4),IF((D20=15),VLOOKUP(E20,'15 лет'!$B$3:$D$75,3),IF((D20=16),VLOOKUP(E20,'16 лет'!$B$3:$D$75,3),VLOOKUP(E20,'17 лет'!$B$3:$D$75,3)))))))</f>
        <v>18</v>
      </c>
      <c r="G20" s="68" t="s">
        <v>99</v>
      </c>
      <c r="H20" s="59">
        <f ca="1">IF((D20&lt;=11),VLOOKUP(G20,'11 лет'!$A$3:$D$75,4),IF((D20=12),VLOOKUP(G20,'12 лет'!$A$3:$D$75,4),IF((D20=13),VLOOKUP(G20,'13 лет'!$A$3:$E$75,5),IF((D20=14),VLOOKUP(G20,'14 лет'!$A$3:$E$75,5),IF((D20=15),VLOOKUP(G20,'15 лет'!$A$3:$D$75,4),IF((D20=16),VLOOKUP(G20,'16 лет'!$A$3:$D$75,4),VLOOKUP(G20,'17 лет'!$A$3:$D$75,4)))))))</f>
        <v>5</v>
      </c>
      <c r="I20" s="59">
        <v>5.7</v>
      </c>
      <c r="J20" s="59">
        <f ca="1">IF((D20&lt;=11),VLOOKUP(I20,'11 лет'!$C$3:$D$75,2),IF((D20=12),VLOOKUP(I20,'12 лет'!$C$3:$D$75,2),IF((D20=13),VLOOKUP(I20,'13 лет'!$D$3:$E$75,2),IF((D20=14),VLOOKUP(I20,'14 лет'!$D$3:$E$75,2),IF((D20=15),VLOOKUP(I20,'15 лет'!$C$3:$D$75,2),IF((D20=16),VLOOKUP(I20,'16 лет'!$C$3:$D$75,2),VLOOKUP(I20,'17 лет'!$C$3:$D$75,2)))))))</f>
        <v>22</v>
      </c>
      <c r="K20" s="59">
        <v>15</v>
      </c>
      <c r="L20" s="59">
        <f ca="1">IF((D20&lt;=11),VLOOKUP(K20,'11 лет'!$G$4:$I$74,3),IF((D20=12),VLOOKUP(K20,'12 лет'!$G$4:$I$74,3),IF((D20=13),VLOOKUP(K20,'13 лет'!$H$4:$J$74,3),IF((D20=14),VLOOKUP(K20,'14 лет'!$H$4:$J$74,3),IF((D20=15),VLOOKUP(K20,'15 лет'!$G$4:$I$74,3),IF((D20=16),VLOOKUP(K20,'16 лет'!$G$4:$I$74,3),VLOOKUP(K20,'17 лет'!$G$4:$I$74,3)))))))</f>
        <v>14</v>
      </c>
      <c r="M20" s="59">
        <v>160</v>
      </c>
      <c r="N20" s="59">
        <f ca="1">IF((D20&lt;=11),VLOOKUP(M20,'11 лет'!$F$4:$I$74,4),IF((D20=12),VLOOKUP(M20,'12 лет'!$F$4:$I$74,4),IF((D20=13),VLOOKUP(M20,'13 лет'!$G$4:$J$74,4),IF((D20=14),VLOOKUP(M20,'14 лет'!$G$4:$J$74,4),IF((D20=15),VLOOKUP(M20,'15 лет'!$F$4:$I$74,4),IF((D20=16),VLOOKUP(M20,'16 лет'!$F$4:$I$74,4),VLOOKUP(M20,'17 лет'!$F$4:$I$74,4)))))))</f>
        <v>15</v>
      </c>
      <c r="O20" s="59">
        <v>2</v>
      </c>
      <c r="P20" s="59">
        <f ca="1">IF((D20&lt;=11),VLOOKUP(O20,'11 лет'!$E$4:$I$74,5),IF((D20=12),VLOOKUP(O20,'12 лет'!$E$4:$I$74,5),IF((D20=13),VLOOKUP(O20,'13 лет'!$F$4:$J$74,5),IF((D20=14),VLOOKUP(O20,'14 лет'!$F$4:$J$74,5),IF((D20=15),VLOOKUP(O20,'15 лет'!$E$4:$I$74,5),IF((D20=16),VLOOKUP(O20,'16 лет'!$E$4:$I$74,5),VLOOKUP(O20,'17 лет'!$E$4:$I$74,5)))))))</f>
        <v>13</v>
      </c>
      <c r="Q20" s="59">
        <v>8</v>
      </c>
      <c r="R20" s="59">
        <f ca="1">IF((D20&lt;=11),VLOOKUP(Q20,'11 лет'!$H$4:$I$74,2),IF((D20=12),VLOOKUP(Q20,'12 лет'!$H$4:$I$74,2),IF((D20=13),VLOOKUP(Q20,'13 лет'!$I$4:$J$74,2),IF((D20=14),VLOOKUP(Q20,'14 лет'!$I$4:$J$74,2),IF((D20=15),VLOOKUP(Q20,'15 лет'!$H$4:$I$74,2),IF((D20=16),VLOOKUP(Q20,'16 лет'!$H$4:$I$74,2),VLOOKUP(Q20,'17 лет'!$H$4:$I$74,2)))))))</f>
        <v>26</v>
      </c>
      <c r="S20" s="59">
        <f t="shared" ca="1" si="1"/>
        <v>113</v>
      </c>
      <c r="T20" s="59">
        <f t="shared" ca="1" si="2"/>
        <v>10</v>
      </c>
    </row>
    <row r="21" spans="1:20" x14ac:dyDescent="0.2">
      <c r="S21">
        <f ca="1">SUM(S11:S20)</f>
        <v>1434</v>
      </c>
    </row>
  </sheetData>
  <mergeCells count="3">
    <mergeCell ref="A8:D8"/>
    <mergeCell ref="E8:R8"/>
    <mergeCell ref="E7:R7"/>
  </mergeCells>
  <phoneticPr fontId="14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zoomScale="90" zoomScaleNormal="90" workbookViewId="0">
      <selection activeCell="A6" sqref="A6:XFD6"/>
    </sheetView>
  </sheetViews>
  <sheetFormatPr defaultRowHeight="12.75" x14ac:dyDescent="0.2"/>
  <cols>
    <col min="1" max="1" width="4.140625" customWidth="1"/>
    <col min="2" max="2" width="36.28515625" customWidth="1"/>
    <col min="3" max="3" width="12.7109375" customWidth="1"/>
    <col min="4" max="4" width="10.140625" bestFit="1" customWidth="1"/>
    <col min="5" max="5" width="7.42578125" customWidth="1"/>
  </cols>
  <sheetData>
    <row r="1" spans="1:20" ht="15" x14ac:dyDescent="0.25">
      <c r="A1" s="53"/>
      <c r="B1" s="53"/>
      <c r="C1" s="53"/>
      <c r="D1" s="53"/>
      <c r="E1" s="53"/>
      <c r="F1" s="53"/>
      <c r="G1" s="53"/>
      <c r="H1" s="54" t="s">
        <v>19</v>
      </c>
      <c r="I1" s="54"/>
      <c r="J1" s="54"/>
      <c r="K1" s="54"/>
      <c r="L1" s="54"/>
      <c r="M1" s="54"/>
      <c r="N1" s="54"/>
      <c r="O1" s="53"/>
    </row>
    <row r="2" spans="1:20" ht="15" x14ac:dyDescent="0.25">
      <c r="A2" s="53"/>
      <c r="B2" s="53"/>
      <c r="C2" s="53"/>
      <c r="D2" s="53"/>
      <c r="E2" s="53"/>
      <c r="F2" s="53"/>
      <c r="G2" s="53"/>
      <c r="H2" s="54" t="s">
        <v>20</v>
      </c>
      <c r="I2" s="54"/>
      <c r="J2" s="54"/>
      <c r="K2" s="54"/>
      <c r="L2" s="54"/>
      <c r="M2" s="54"/>
      <c r="N2" s="54"/>
      <c r="O2" s="53"/>
    </row>
    <row r="3" spans="1:20" ht="15" x14ac:dyDescent="0.25">
      <c r="A3" s="53"/>
      <c r="B3" s="53"/>
      <c r="C3" s="53"/>
      <c r="D3" s="53"/>
      <c r="E3" s="53"/>
      <c r="F3" s="53"/>
      <c r="G3" s="53"/>
      <c r="H3" s="54"/>
      <c r="I3" s="54"/>
      <c r="J3" s="54"/>
      <c r="K3" s="54"/>
      <c r="L3" s="54"/>
      <c r="M3" s="54"/>
      <c r="N3" s="54"/>
      <c r="O3" s="53"/>
    </row>
    <row r="4" spans="1:20" ht="15" x14ac:dyDescent="0.25">
      <c r="A4" s="53"/>
      <c r="B4" s="53"/>
      <c r="C4" s="53"/>
      <c r="D4" s="53"/>
      <c r="E4" s="53"/>
      <c r="F4" s="53"/>
      <c r="G4" s="53"/>
      <c r="H4" s="53"/>
      <c r="I4" s="98" t="s">
        <v>659</v>
      </c>
      <c r="J4" s="53"/>
      <c r="K4" s="53"/>
      <c r="L4" s="53"/>
      <c r="M4" s="53"/>
      <c r="N4" s="53"/>
      <c r="O4" s="53"/>
    </row>
    <row r="5" spans="1:20" ht="15" x14ac:dyDescent="0.25">
      <c r="A5" s="53"/>
      <c r="B5" s="53"/>
      <c r="C5" s="53"/>
      <c r="D5" s="53"/>
      <c r="E5" s="53"/>
      <c r="F5" s="53"/>
      <c r="G5" s="53"/>
      <c r="H5" s="53"/>
      <c r="I5" s="53" t="s">
        <v>24</v>
      </c>
      <c r="J5" s="53"/>
      <c r="K5" s="53"/>
      <c r="L5" s="53"/>
      <c r="M5" s="53"/>
      <c r="N5" s="53"/>
      <c r="O5" s="53"/>
    </row>
    <row r="6" spans="1:20" ht="15" x14ac:dyDescent="0.25">
      <c r="A6" s="53"/>
      <c r="B6" s="53"/>
      <c r="C6" s="53"/>
      <c r="D6" s="53"/>
      <c r="E6" s="53"/>
      <c r="F6" s="53"/>
      <c r="G6" s="53"/>
      <c r="H6" s="53"/>
      <c r="I6" s="98" t="s">
        <v>662</v>
      </c>
      <c r="J6" s="53"/>
      <c r="K6" s="53"/>
      <c r="L6" s="53"/>
      <c r="M6" s="53"/>
      <c r="N6" s="53"/>
      <c r="O6" s="53"/>
    </row>
    <row r="7" spans="1:20" ht="15" x14ac:dyDescent="0.25">
      <c r="A7" s="53"/>
      <c r="B7" s="53"/>
      <c r="C7" s="53"/>
      <c r="D7" s="53"/>
      <c r="E7" s="100" t="s">
        <v>27</v>
      </c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</row>
    <row r="8" spans="1:20" ht="15" x14ac:dyDescent="0.25">
      <c r="A8" s="99"/>
      <c r="B8" s="99"/>
      <c r="C8" s="99"/>
      <c r="D8" s="99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1"/>
    </row>
    <row r="10" spans="1:20" ht="38.25" x14ac:dyDescent="0.2">
      <c r="A10" s="55" t="s">
        <v>30</v>
      </c>
      <c r="B10" s="55" t="s">
        <v>0</v>
      </c>
      <c r="C10" s="55" t="s">
        <v>1</v>
      </c>
      <c r="D10" s="55" t="s">
        <v>31</v>
      </c>
      <c r="E10" s="55" t="s">
        <v>32</v>
      </c>
      <c r="F10" s="56" t="s">
        <v>3</v>
      </c>
      <c r="G10" s="57" t="s">
        <v>4</v>
      </c>
      <c r="H10" s="56" t="s">
        <v>3</v>
      </c>
      <c r="I10" s="57" t="s">
        <v>33</v>
      </c>
      <c r="J10" s="56" t="s">
        <v>3</v>
      </c>
      <c r="K10" s="55" t="s">
        <v>5</v>
      </c>
      <c r="L10" s="56" t="s">
        <v>3</v>
      </c>
      <c r="M10" s="55" t="s">
        <v>6</v>
      </c>
      <c r="N10" s="56" t="s">
        <v>3</v>
      </c>
      <c r="O10" s="55" t="s">
        <v>146</v>
      </c>
      <c r="P10" s="56" t="s">
        <v>3</v>
      </c>
      <c r="Q10" s="55" t="s">
        <v>8</v>
      </c>
      <c r="R10" s="56" t="s">
        <v>3</v>
      </c>
      <c r="S10" s="58" t="s">
        <v>9</v>
      </c>
      <c r="T10" s="55" t="s">
        <v>10</v>
      </c>
    </row>
    <row r="11" spans="1:20" ht="14.25" customHeight="1" x14ac:dyDescent="0.2">
      <c r="A11" s="63">
        <v>1</v>
      </c>
      <c r="B11" s="96" t="s">
        <v>294</v>
      </c>
      <c r="C11" s="97">
        <v>38980</v>
      </c>
      <c r="D11" s="59">
        <f t="shared" ref="D11:D20" ca="1" si="0">INT(DAYS360(C11,TODAY())/360)</f>
        <v>12</v>
      </c>
      <c r="E11" s="59">
        <v>9.1</v>
      </c>
      <c r="F11" s="59">
        <f ca="1">IF((D11&lt;=11),VLOOKUP(E11,'11 лет'!$L$3:$N$75,3),IF((D11=12),VLOOKUP(E11,'12 лет'!$L$3:$N$75,3),IF((D11=13),VLOOKUP(E11,'13 лет'!$M$3:$P$75,4),IF((D11=14),VLOOKUP(E11,'14 лет'!$M$3:$P$75,4),IF((D11=15),VLOOKUP(E11,'15 лет'!$L$3:$N$75,3),IF((D11=16),VLOOKUP(E11,'16 лет'!$L$3:$N$75,3),VLOOKUP(E11,'17 лет'!$L$3:$N$75,3)))))))</f>
        <v>22</v>
      </c>
      <c r="G11" s="59" t="s">
        <v>196</v>
      </c>
      <c r="H11" s="59">
        <f ca="1">IF((D11&lt;=11),VLOOKUP(G11,'11 лет'!$K$3:$N$75,4),IF((D11=12),VLOOKUP(G11,'12 лет'!$K$3:$N$75,4),IF((D11=13),VLOOKUP(G11,'13 лет'!$L$3:$P$75,5),IF((D11=14),VLOOKUP(G11,'14 лет'!$L$3:$P$75,5),IF((D11=15),VLOOKUP(G11,'15 лет'!$K$3:$N$75,4),IF((D11=16),VLOOKUP(G11,'16 лет'!$K$3:$N$75,4),VLOOKUP(G11,'17 лет'!$K$3:$N$75,4)))))))</f>
        <v>27</v>
      </c>
      <c r="I11" s="59">
        <v>6.2</v>
      </c>
      <c r="J11" s="59">
        <f ca="1">IF((D11&lt;=11),VLOOKUP(I11,'11 лет'!$M$3:$N$75,2),IF((D11=12),VLOOKUP(I11,'12 лет'!$M$3:$N$75,2),IF((D11=13),VLOOKUP(I11,'13 лет'!$O$3:$P$75,2),IF((D11=14),VLOOKUP(I11,'14 лет'!$O$3:$P$75,2),IF((D11=15),VLOOKUP(I11,'15 лет'!$M$3:$N$75,2),IF((D11=16),VLOOKUP(I11,'16 лет'!$M$3:$N$75,2),VLOOKUP(I11,'17 лет'!$M$3:$N$75,2)))))))</f>
        <v>16</v>
      </c>
      <c r="K11" s="59">
        <v>15</v>
      </c>
      <c r="L11" s="59">
        <f ca="1">IF((D11&lt;=11),VLOOKUP(K11,'11 лет'!$Q$4:$S$74,3),IF((D11=12),VLOOKUP(K11,'12 лет'!$Q$4:$S$74,3),IF((D11=13),VLOOKUP(K11,'13 лет'!$S$4:$U$74,3),IF((D11=14),VLOOKUP(K11,'14 лет'!$S$4:$U$74,3),IF((D11=15),VLOOKUP(K11,'15 лет'!$Q$4:$S$74,3),IF((D11=16),VLOOKUP(K11,'16 лет'!$Q$4:$S$74,3),VLOOKUP(K11,'17 лет'!$Q$4:$S$74,3)))))))</f>
        <v>19</v>
      </c>
      <c r="M11" s="59">
        <v>145</v>
      </c>
      <c r="N11" s="59">
        <f ca="1">IF((D11&lt;=11),VLOOKUP(M11,'11 лет'!$P$4:$S$74,4),IF((D11=12),VLOOKUP(M11,'12 лет'!$P$4:$S$74,4),IF((D11=13),VLOOKUP(M11,'13 лет'!$R$4:$U$74,4),IF((D11=14),VLOOKUP(M11,'14 лет'!$R$4:$U$74,4),IF((D11=15),VLOOKUP(M11,'15 лет'!$P$4:$S$74,4),IF((D11=16),VLOOKUP(M11,'16 лет'!$P$4:$S$74,4),VLOOKUP(M11,'17 лет'!$P$4:$S$74,4)))))))</f>
        <v>17</v>
      </c>
      <c r="O11" s="59">
        <v>14</v>
      </c>
      <c r="P11" s="59">
        <f ca="1">IF((D11&lt;=11),VLOOKUP(O11,'11 лет'!$O$4:$S$74,5),IF((D11=12),VLOOKUP(O11,'12 лет'!$O$4:$S$74,5),IF((D11=13),VLOOKUP(O11,'13 лет'!$Q$4:$U$74,5),IF((D11=14),VLOOKUP(O11,'14 лет'!$Q$4:$U$74,5),IF((D11=15),VLOOKUP(O11,'15 лет'!$O$4:$S$74,5),IF((D11=16),VLOOKUP(O11,'16 лет'!$O$4:$S$74,5),VLOOKUP(O11,'17 лет'!$O$4:$S$74,5)))))))</f>
        <v>22</v>
      </c>
      <c r="Q11" s="59">
        <v>11</v>
      </c>
      <c r="R11" s="59">
        <f ca="1">IF((D11&lt;=11),VLOOKUP(Q11,'11 лет'!$R$4:$S$74,2),IF((D11=12),VLOOKUP(Q11,'12 лет'!$R$4:$S$74,2),IF((D11=13),VLOOKUP(Q11,'13 лет'!$T$4:$U$74,2),IF((D11=14),VLOOKUP(Q11,'14 лет'!$T$4:$U$74,2),IF((D11=15),VLOOKUP(Q11,'15 лет'!$R$4:$S$74,2),IF((D11=16),VLOOKUP(Q11,'16 лет'!$R$4:$S$74,2),VLOOKUP(Q11,'17 лет'!$R$4:$S$74,2)))))))</f>
        <v>26</v>
      </c>
      <c r="S11" s="59">
        <f t="shared" ref="S11:S20" ca="1" si="1">SUM(F11,H11,J11,L11,N11,P11,R11)</f>
        <v>149</v>
      </c>
      <c r="T11" s="59">
        <f t="shared" ref="T11:T20" ca="1" si="2">RANK(S11,S$11:S$20)</f>
        <v>8</v>
      </c>
    </row>
    <row r="12" spans="1:20" x14ac:dyDescent="0.2">
      <c r="A12" s="63">
        <v>2</v>
      </c>
      <c r="B12" s="96" t="s">
        <v>292</v>
      </c>
      <c r="C12" s="97">
        <v>38733</v>
      </c>
      <c r="D12" s="59">
        <f t="shared" ca="1" si="0"/>
        <v>12</v>
      </c>
      <c r="E12" s="59">
        <v>9.6</v>
      </c>
      <c r="F12" s="59">
        <f ca="1">IF((D12&lt;=11),VLOOKUP(E12,'11 лет'!$L$3:$N$75,3),IF((D12=12),VLOOKUP(E12,'12 лет'!$L$3:$N$75,3),IF((D12=13),VLOOKUP(E12,'13 лет'!$M$3:$P$75,4),IF((D12=14),VLOOKUP(E12,'14 лет'!$M$3:$P$75,4),IF((D12=15),VLOOKUP(E12,'15 лет'!$L$3:$N$75,3),IF((D12=16),VLOOKUP(E12,'16 лет'!$L$3:$N$75,3),VLOOKUP(E12,'17 лет'!$L$3:$N$75,3)))))))</f>
        <v>12</v>
      </c>
      <c r="G12" s="59" t="s">
        <v>239</v>
      </c>
      <c r="H12" s="59">
        <f ca="1">IF((D12&lt;=11),VLOOKUP(G12,'11 лет'!$K$3:$N$75,4),IF((D12=12),VLOOKUP(G12,'12 лет'!$K$3:$N$75,4),IF((D12=13),VLOOKUP(G12,'13 лет'!$L$3:$P$75,5),IF((D12=14),VLOOKUP(G12,'14 лет'!$L$3:$P$75,5),IF((D12=15),VLOOKUP(G12,'15 лет'!$K$3:$N$75,4),IF((D12=16),VLOOKUP(G12,'16 лет'!$K$3:$N$75,4),VLOOKUP(G12,'17 лет'!$K$3:$N$75,4)))))))</f>
        <v>27</v>
      </c>
      <c r="I12" s="59">
        <v>5.9</v>
      </c>
      <c r="J12" s="59">
        <f ca="1">IF((D12&lt;=11),VLOOKUP(I12,'11 лет'!$M$3:$N$75,2),IF((D12=12),VLOOKUP(I12,'12 лет'!$M$3:$N$75,2),IF((D12=13),VLOOKUP(I12,'13 лет'!$O$3:$P$75,2),IF((D12=14),VLOOKUP(I12,'14 лет'!$O$3:$P$75,2),IF((D12=15),VLOOKUP(I12,'15 лет'!$M$3:$N$75,2),IF((D12=16),VLOOKUP(I12,'16 лет'!$M$3:$N$75,2),VLOOKUP(I12,'17 лет'!$M$3:$N$75,2)))))))</f>
        <v>26</v>
      </c>
      <c r="K12" s="59">
        <v>18</v>
      </c>
      <c r="L12" s="59">
        <f ca="1">IF((D12&lt;=11),VLOOKUP(K12,'11 лет'!$Q$4:$S$74,3),IF((D12=12),VLOOKUP(K12,'12 лет'!$Q$4:$S$74,3),IF((D12=13),VLOOKUP(K12,'13 лет'!$S$4:$U$74,3),IF((D12=14),VLOOKUP(K12,'14 лет'!$S$4:$U$74,3),IF((D12=15),VLOOKUP(K12,'15 лет'!$Q$4:$S$74,3),IF((D12=16),VLOOKUP(K12,'16 лет'!$Q$4:$S$74,3),VLOOKUP(K12,'17 лет'!$Q$4:$S$74,3)))))))</f>
        <v>25</v>
      </c>
      <c r="M12" s="59">
        <v>160</v>
      </c>
      <c r="N12" s="59">
        <f ca="1">IF((D12&lt;=11),VLOOKUP(M12,'11 лет'!$P$4:$S$74,4),IF((D12=12),VLOOKUP(M12,'12 лет'!$P$4:$S$74,4),IF((D12=13),VLOOKUP(M12,'13 лет'!$R$4:$U$74,4),IF((D12=14),VLOOKUP(M12,'14 лет'!$R$4:$U$74,4),IF((D12=15),VLOOKUP(M12,'15 лет'!$P$4:$S$74,4),IF((D12=16),VLOOKUP(M12,'16 лет'!$P$4:$S$74,4),VLOOKUP(M12,'17 лет'!$P$4:$S$74,4)))))))</f>
        <v>25</v>
      </c>
      <c r="O12" s="59">
        <v>8</v>
      </c>
      <c r="P12" s="59">
        <f ca="1">IF((D12&lt;=11),VLOOKUP(O12,'11 лет'!$O$4:$S$74,5),IF((D12=12),VLOOKUP(O12,'12 лет'!$O$4:$S$74,5),IF((D12=13),VLOOKUP(O12,'13 лет'!$Q$4:$U$74,5),IF((D12=14),VLOOKUP(O12,'14 лет'!$Q$4:$U$74,5),IF((D12=15),VLOOKUP(O12,'15 лет'!$O$4:$S$74,5),IF((D12=16),VLOOKUP(O12,'16 лет'!$O$4:$S$74,5),VLOOKUP(O12,'17 лет'!$O$4:$S$74,5)))))))</f>
        <v>10</v>
      </c>
      <c r="Q12" s="59">
        <v>15</v>
      </c>
      <c r="R12" s="59">
        <f ca="1">IF((D12&lt;=11),VLOOKUP(Q12,'11 лет'!$R$4:$S$74,2),IF((D12=12),VLOOKUP(Q12,'12 лет'!$R$4:$S$74,2),IF((D12=13),VLOOKUP(Q12,'13 лет'!$T$4:$U$74,2),IF((D12=14),VLOOKUP(Q12,'14 лет'!$T$4:$U$74,2),IF((D12=15),VLOOKUP(Q12,'15 лет'!$R$4:$S$74,2),IF((D12=16),VLOOKUP(Q12,'16 лет'!$R$4:$S$74,2),VLOOKUP(Q12,'17 лет'!$R$4:$S$74,2)))))))</f>
        <v>38</v>
      </c>
      <c r="S12" s="59">
        <f t="shared" ca="1" si="1"/>
        <v>163</v>
      </c>
      <c r="T12" s="59">
        <f t="shared" ca="1" si="2"/>
        <v>2</v>
      </c>
    </row>
    <row r="13" spans="1:20" x14ac:dyDescent="0.2">
      <c r="A13" s="63">
        <v>3</v>
      </c>
      <c r="B13" s="96" t="s">
        <v>284</v>
      </c>
      <c r="C13" s="97">
        <v>38888</v>
      </c>
      <c r="D13" s="59">
        <f t="shared" ca="1" si="0"/>
        <v>12</v>
      </c>
      <c r="E13" s="59">
        <v>8.9</v>
      </c>
      <c r="F13" s="59">
        <f ca="1">IF((D13&lt;=11),VLOOKUP(E13,'11 лет'!$L$3:$N$75,3),IF((D13=12),VLOOKUP(E13,'12 лет'!$L$3:$N$75,3),IF((D13=13),VLOOKUP(E13,'13 лет'!$M$3:$P$75,4),IF((D13=14),VLOOKUP(E13,'14 лет'!$M$3:$P$75,4),IF((D13=15),VLOOKUP(E13,'15 лет'!$L$3:$N$75,3),IF((D13=16),VLOOKUP(E13,'16 лет'!$L$3:$N$75,3),VLOOKUP(E13,'17 лет'!$L$3:$N$75,3)))))))</f>
        <v>27</v>
      </c>
      <c r="G13" s="59" t="s">
        <v>207</v>
      </c>
      <c r="H13" s="59">
        <f ca="1">IF((D13&lt;=11),VLOOKUP(G13,'11 лет'!$K$3:$N$75,4),IF((D13=12),VLOOKUP(G13,'12 лет'!$K$3:$N$75,4),IF((D13=13),VLOOKUP(G13,'13 лет'!$L$3:$P$75,5),IF((D13=14),VLOOKUP(G13,'14 лет'!$L$3:$P$75,5),IF((D13=15),VLOOKUP(G13,'15 лет'!$K$3:$N$75,4),IF((D13=16),VLOOKUP(G13,'16 лет'!$K$3:$N$75,4),VLOOKUP(G13,'17 лет'!$K$3:$N$75,4)))))))</f>
        <v>26</v>
      </c>
      <c r="I13" s="59">
        <v>6.1</v>
      </c>
      <c r="J13" s="59">
        <f ca="1">IF((D13&lt;=11),VLOOKUP(I13,'11 лет'!$M$3:$N$75,2),IF((D13=12),VLOOKUP(I13,'12 лет'!$M$3:$N$75,2),IF((D13=13),VLOOKUP(I13,'13 лет'!$O$3:$P$75,2),IF((D13=14),VLOOKUP(I13,'14 лет'!$O$3:$P$75,2),IF((D13=15),VLOOKUP(I13,'15 лет'!$M$3:$N$75,2),IF((D13=16),VLOOKUP(I13,'16 лет'!$M$3:$N$75,2),VLOOKUP(I13,'17 лет'!$M$3:$N$75,2)))))))</f>
        <v>19</v>
      </c>
      <c r="K13" s="59">
        <v>17</v>
      </c>
      <c r="L13" s="59">
        <f ca="1">IF((D13&lt;=11),VLOOKUP(K13,'11 лет'!$Q$4:$S$74,3),IF((D13=12),VLOOKUP(K13,'12 лет'!$Q$4:$S$74,3),IF((D13=13),VLOOKUP(K13,'13 лет'!$S$4:$U$74,3),IF((D13=14),VLOOKUP(K13,'14 лет'!$S$4:$U$74,3),IF((D13=15),VLOOKUP(K13,'15 лет'!$Q$4:$S$74,3),IF((D13=16),VLOOKUP(K13,'16 лет'!$Q$4:$S$74,3),VLOOKUP(K13,'17 лет'!$Q$4:$S$74,3)))))))</f>
        <v>23</v>
      </c>
      <c r="M13" s="59">
        <v>150</v>
      </c>
      <c r="N13" s="59">
        <f ca="1">IF((D13&lt;=11),VLOOKUP(M13,'11 лет'!$P$4:$S$74,4),IF((D13=12),VLOOKUP(M13,'12 лет'!$P$4:$S$74,4),IF((D13=13),VLOOKUP(M13,'13 лет'!$R$4:$U$74,4),IF((D13=14),VLOOKUP(M13,'14 лет'!$R$4:$U$74,4),IF((D13=15),VLOOKUP(M13,'15 лет'!$P$4:$S$74,4),IF((D13=16),VLOOKUP(M13,'16 лет'!$P$4:$S$74,4),VLOOKUP(M13,'17 лет'!$P$4:$S$74,4)))))))</f>
        <v>20</v>
      </c>
      <c r="O13" s="59">
        <v>13</v>
      </c>
      <c r="P13" s="59">
        <f ca="1">IF((D13&lt;=11),VLOOKUP(O13,'11 лет'!$O$4:$S$74,5),IF((D13=12),VLOOKUP(O13,'12 лет'!$O$4:$S$74,5),IF((D13=13),VLOOKUP(O13,'13 лет'!$Q$4:$U$74,5),IF((D13=14),VLOOKUP(O13,'14 лет'!$Q$4:$U$74,5),IF((D13=15),VLOOKUP(O13,'15 лет'!$O$4:$S$74,5),IF((D13=16),VLOOKUP(O13,'16 лет'!$O$4:$S$74,5),VLOOKUP(O13,'17 лет'!$O$4:$S$74,5)))))))</f>
        <v>20</v>
      </c>
      <c r="Q13" s="59">
        <v>10</v>
      </c>
      <c r="R13" s="59">
        <f ca="1">IF((D13&lt;=11),VLOOKUP(Q13,'11 лет'!$R$4:$S$74,2),IF((D13=12),VLOOKUP(Q13,'12 лет'!$R$4:$S$74,2),IF((D13=13),VLOOKUP(Q13,'13 лет'!$T$4:$U$74,2),IF((D13=14),VLOOKUP(Q13,'14 лет'!$T$4:$U$74,2),IF((D13=15),VLOOKUP(Q13,'15 лет'!$R$4:$S$74,2),IF((D13=16),VLOOKUP(Q13,'16 лет'!$R$4:$S$74,2),VLOOKUP(Q13,'17 лет'!$R$4:$S$74,2)))))))</f>
        <v>23</v>
      </c>
      <c r="S13" s="59">
        <f t="shared" ca="1" si="1"/>
        <v>158</v>
      </c>
      <c r="T13" s="59">
        <f t="shared" ca="1" si="2"/>
        <v>3</v>
      </c>
    </row>
    <row r="14" spans="1:20" x14ac:dyDescent="0.2">
      <c r="A14" s="63">
        <v>4</v>
      </c>
      <c r="B14" s="96" t="s">
        <v>285</v>
      </c>
      <c r="C14" s="97">
        <v>38750</v>
      </c>
      <c r="D14" s="59">
        <f t="shared" ca="1" si="0"/>
        <v>12</v>
      </c>
      <c r="E14" s="59">
        <v>9.1</v>
      </c>
      <c r="F14" s="59">
        <f ca="1">IF((D14&lt;=11),VLOOKUP(E14,'11 лет'!$L$3:$N$75,3),IF((D14=12),VLOOKUP(E14,'12 лет'!$L$3:$N$75,3),IF((D14=13),VLOOKUP(E14,'13 лет'!$M$3:$P$75,4),IF((D14=14),VLOOKUP(E14,'14 лет'!$M$3:$P$75,4),IF((D14=15),VLOOKUP(E14,'15 лет'!$L$3:$N$75,3),IF((D14=16),VLOOKUP(E14,'16 лет'!$L$3:$N$75,3),VLOOKUP(E14,'17 лет'!$L$3:$N$75,3)))))))</f>
        <v>22</v>
      </c>
      <c r="G14" s="59" t="s">
        <v>196</v>
      </c>
      <c r="H14" s="59">
        <f ca="1">IF((D14&lt;=11),VLOOKUP(G14,'11 лет'!$K$3:$N$75,4),IF((D14=12),VLOOKUP(G14,'12 лет'!$K$3:$N$75,4),IF((D14=13),VLOOKUP(G14,'13 лет'!$L$3:$P$75,5),IF((D14=14),VLOOKUP(G14,'14 лет'!$L$3:$P$75,5),IF((D14=15),VLOOKUP(G14,'15 лет'!$K$3:$N$75,4),IF((D14=16),VLOOKUP(G14,'16 лет'!$K$3:$N$75,4),VLOOKUP(G14,'17 лет'!$K$3:$N$75,4)))))))</f>
        <v>27</v>
      </c>
      <c r="I14" s="59">
        <v>6.1</v>
      </c>
      <c r="J14" s="59">
        <f ca="1">IF((D14&lt;=11),VLOOKUP(I14,'11 лет'!$M$3:$N$75,2),IF((D14=12),VLOOKUP(I14,'12 лет'!$M$3:$N$75,2),IF((D14=13),VLOOKUP(I14,'13 лет'!$O$3:$P$75,2),IF((D14=14),VLOOKUP(I14,'14 лет'!$O$3:$P$75,2),IF((D14=15),VLOOKUP(I14,'15 лет'!$M$3:$N$75,2),IF((D14=16),VLOOKUP(I14,'16 лет'!$M$3:$N$75,2),VLOOKUP(I14,'17 лет'!$M$3:$N$75,2)))))))</f>
        <v>19</v>
      </c>
      <c r="K14" s="59">
        <v>16</v>
      </c>
      <c r="L14" s="59">
        <f ca="1">IF((D14&lt;=11),VLOOKUP(K14,'11 лет'!$Q$4:$S$74,3),IF((D14=12),VLOOKUP(K14,'12 лет'!$Q$4:$S$74,3),IF((D14=13),VLOOKUP(K14,'13 лет'!$S$4:$U$74,3),IF((D14=14),VLOOKUP(K14,'14 лет'!$S$4:$U$74,3),IF((D14=15),VLOOKUP(K14,'15 лет'!$Q$4:$S$74,3),IF((D14=16),VLOOKUP(K14,'16 лет'!$Q$4:$S$74,3),VLOOKUP(K14,'17 лет'!$Q$4:$S$74,3)))))))</f>
        <v>21</v>
      </c>
      <c r="M14" s="59">
        <v>150</v>
      </c>
      <c r="N14" s="59">
        <f ca="1">IF((D14&lt;=11),VLOOKUP(M14,'11 лет'!$P$4:$S$74,4),IF((D14=12),VLOOKUP(M14,'12 лет'!$P$4:$S$74,4),IF((D14=13),VLOOKUP(M14,'13 лет'!$R$4:$U$74,4),IF((D14=14),VLOOKUP(M14,'14 лет'!$R$4:$U$74,4),IF((D14=15),VLOOKUP(M14,'15 лет'!$P$4:$S$74,4),IF((D14=16),VLOOKUP(M14,'16 лет'!$P$4:$S$74,4),VLOOKUP(M14,'17 лет'!$P$4:$S$74,4)))))))</f>
        <v>20</v>
      </c>
      <c r="O14" s="59">
        <v>15</v>
      </c>
      <c r="P14" s="59">
        <f ca="1">IF((D14&lt;=11),VLOOKUP(O14,'11 лет'!$O$4:$S$74,5),IF((D14=12),VLOOKUP(O14,'12 лет'!$O$4:$S$74,5),IF((D14=13),VLOOKUP(O14,'13 лет'!$Q$4:$U$74,5),IF((D14=14),VLOOKUP(O14,'14 лет'!$Q$4:$U$74,5),IF((D14=15),VLOOKUP(O14,'15 лет'!$O$4:$S$74,5),IF((D14=16),VLOOKUP(O14,'16 лет'!$O$4:$S$74,5),VLOOKUP(O14,'17 лет'!$O$4:$S$74,5)))))))</f>
        <v>24</v>
      </c>
      <c r="Q14" s="59">
        <v>10</v>
      </c>
      <c r="R14" s="59">
        <f ca="1">IF((D14&lt;=11),VLOOKUP(Q14,'11 лет'!$R$4:$S$74,2),IF((D14=12),VLOOKUP(Q14,'12 лет'!$R$4:$S$74,2),IF((D14=13),VLOOKUP(Q14,'13 лет'!$T$4:$U$74,2),IF((D14=14),VLOOKUP(Q14,'14 лет'!$T$4:$U$74,2),IF((D14=15),VLOOKUP(Q14,'15 лет'!$R$4:$S$74,2),IF((D14=16),VLOOKUP(Q14,'16 лет'!$R$4:$S$74,2),VLOOKUP(Q14,'17 лет'!$R$4:$S$74,2)))))))</f>
        <v>23</v>
      </c>
      <c r="S14" s="59">
        <f t="shared" ca="1" si="1"/>
        <v>156</v>
      </c>
      <c r="T14" s="59">
        <f t="shared" ca="1" si="2"/>
        <v>4</v>
      </c>
    </row>
    <row r="15" spans="1:20" ht="11.25" customHeight="1" x14ac:dyDescent="0.2">
      <c r="A15" s="63">
        <v>5</v>
      </c>
      <c r="B15" s="96" t="s">
        <v>286</v>
      </c>
      <c r="C15" s="97">
        <v>38794</v>
      </c>
      <c r="D15" s="59">
        <f t="shared" ca="1" si="0"/>
        <v>12</v>
      </c>
      <c r="E15" s="59">
        <v>9.1999999999999993</v>
      </c>
      <c r="F15" s="59">
        <f ca="1">IF((D15&lt;=11),VLOOKUP(E15,'11 лет'!$L$3:$N$75,3),IF((D15=12),VLOOKUP(E15,'12 лет'!$L$3:$N$75,3),IF((D15=13),VLOOKUP(E15,'13 лет'!$M$3:$P$75,4),IF((D15=14),VLOOKUP(E15,'14 лет'!$M$3:$P$75,4),IF((D15=15),VLOOKUP(E15,'15 лет'!$L$3:$N$75,3),IF((D15=16),VLOOKUP(E15,'16 лет'!$L$3:$N$75,3),VLOOKUP(E15,'17 лет'!$L$3:$N$75,3)))))))</f>
        <v>20</v>
      </c>
      <c r="G15" s="59" t="s">
        <v>240</v>
      </c>
      <c r="H15" s="59">
        <f ca="1">IF((D15&lt;=11),VLOOKUP(G15,'11 лет'!$K$3:$N$75,4),IF((D15=12),VLOOKUP(G15,'12 лет'!$K$3:$N$75,4),IF((D15=13),VLOOKUP(G15,'13 лет'!$L$3:$P$75,5),IF((D15=14),VLOOKUP(G15,'14 лет'!$L$3:$P$75,5),IF((D15=15),VLOOKUP(G15,'15 лет'!$K$3:$N$75,4),IF((D15=16),VLOOKUP(G15,'16 лет'!$K$3:$N$75,4),VLOOKUP(G15,'17 лет'!$K$3:$N$75,4)))))))</f>
        <v>25</v>
      </c>
      <c r="I15" s="59">
        <v>6.1</v>
      </c>
      <c r="J15" s="59">
        <f ca="1">IF((D15&lt;=11),VLOOKUP(I15,'11 лет'!$M$3:$N$75,2),IF((D15=12),VLOOKUP(I15,'12 лет'!$M$3:$N$75,2),IF((D15=13),VLOOKUP(I15,'13 лет'!$O$3:$P$75,2),IF((D15=14),VLOOKUP(I15,'14 лет'!$O$3:$P$75,2),IF((D15=15),VLOOKUP(I15,'15 лет'!$M$3:$N$75,2),IF((D15=16),VLOOKUP(I15,'16 лет'!$M$3:$N$75,2),VLOOKUP(I15,'17 лет'!$M$3:$N$75,2)))))))</f>
        <v>19</v>
      </c>
      <c r="K15" s="59">
        <v>17</v>
      </c>
      <c r="L15" s="59">
        <f ca="1">IF((D15&lt;=11),VLOOKUP(K15,'11 лет'!$Q$4:$S$74,3),IF((D15=12),VLOOKUP(K15,'12 лет'!$Q$4:$S$74,3),IF((D15=13),VLOOKUP(K15,'13 лет'!$S$4:$U$74,3),IF((D15=14),VLOOKUP(K15,'14 лет'!$S$4:$U$74,3),IF((D15=15),VLOOKUP(K15,'15 лет'!$Q$4:$S$74,3),IF((D15=16),VLOOKUP(K15,'16 лет'!$Q$4:$S$74,3),VLOOKUP(K15,'17 лет'!$Q$4:$S$74,3)))))))</f>
        <v>23</v>
      </c>
      <c r="M15" s="59">
        <v>155</v>
      </c>
      <c r="N15" s="59">
        <f ca="1">IF((D15&lt;=11),VLOOKUP(M15,'11 лет'!$P$4:$S$74,4),IF((D15=12),VLOOKUP(M15,'12 лет'!$P$4:$S$74,4),IF((D15=13),VLOOKUP(M15,'13 лет'!$R$4:$U$74,4),IF((D15=14),VLOOKUP(M15,'14 лет'!$R$4:$U$74,4),IF((D15=15),VLOOKUP(M15,'15 лет'!$P$4:$S$74,4),IF((D15=16),VLOOKUP(M15,'16 лет'!$P$4:$S$74,4),VLOOKUP(M15,'17 лет'!$P$4:$S$74,4)))))))</f>
        <v>22</v>
      </c>
      <c r="O15" s="59">
        <v>15</v>
      </c>
      <c r="P15" s="59">
        <f ca="1">IF((D15&lt;=11),VLOOKUP(O15,'11 лет'!$O$4:$S$74,5),IF((D15=12),VLOOKUP(O15,'12 лет'!$O$4:$S$74,5),IF((D15=13),VLOOKUP(O15,'13 лет'!$Q$4:$U$74,5),IF((D15=14),VLOOKUP(O15,'14 лет'!$Q$4:$U$74,5),IF((D15=15),VLOOKUP(O15,'15 лет'!$O$4:$S$74,5),IF((D15=16),VLOOKUP(O15,'16 лет'!$O$4:$S$74,5),VLOOKUP(O15,'17 лет'!$O$4:$S$74,5)))))))</f>
        <v>24</v>
      </c>
      <c r="Q15" s="59">
        <v>10</v>
      </c>
      <c r="R15" s="59">
        <f ca="1">IF((D15&lt;=11),VLOOKUP(Q15,'11 лет'!$R$4:$S$74,2),IF((D15=12),VLOOKUP(Q15,'12 лет'!$R$4:$S$74,2),IF((D15=13),VLOOKUP(Q15,'13 лет'!$T$4:$U$74,2),IF((D15=14),VLOOKUP(Q15,'14 лет'!$T$4:$U$74,2),IF((D15=15),VLOOKUP(Q15,'15 лет'!$R$4:$S$74,2),IF((D15=16),VLOOKUP(Q15,'16 лет'!$R$4:$S$74,2),VLOOKUP(Q15,'17 лет'!$R$4:$S$74,2)))))))</f>
        <v>23</v>
      </c>
      <c r="S15" s="59">
        <f t="shared" ca="1" si="1"/>
        <v>156</v>
      </c>
      <c r="T15" s="59">
        <f t="shared" ca="1" si="2"/>
        <v>4</v>
      </c>
    </row>
    <row r="16" spans="1:20" x14ac:dyDescent="0.2">
      <c r="A16" s="63">
        <v>6</v>
      </c>
      <c r="B16" s="96" t="s">
        <v>287</v>
      </c>
      <c r="C16" s="97">
        <v>38751</v>
      </c>
      <c r="D16" s="59">
        <f t="shared" ca="1" si="0"/>
        <v>12</v>
      </c>
      <c r="E16" s="59">
        <v>8.9</v>
      </c>
      <c r="F16" s="59">
        <f ca="1">IF((D16&lt;=11),VLOOKUP(E16,'11 лет'!$L$3:$N$75,3),IF((D16=12),VLOOKUP(E16,'12 лет'!$L$3:$N$75,3),IF((D16=13),VLOOKUP(E16,'13 лет'!$M$3:$P$75,4),IF((D16=14),VLOOKUP(E16,'14 лет'!$M$3:$P$75,4),IF((D16=15),VLOOKUP(E16,'15 лет'!$L$3:$N$75,3),IF((D16=16),VLOOKUP(E16,'16 лет'!$L$3:$N$75,3),VLOOKUP(E16,'17 лет'!$L$3:$N$75,3)))))))</f>
        <v>27</v>
      </c>
      <c r="G16" s="59" t="s">
        <v>94</v>
      </c>
      <c r="H16" s="59">
        <f ca="1">IF((D16&lt;=11),VLOOKUP(G16,'11 лет'!$K$3:$N$75,4),IF((D16=12),VLOOKUP(G16,'12 лет'!$K$3:$N$75,4),IF((D16=13),VLOOKUP(G16,'13 лет'!$L$3:$P$75,5),IF((D16=14),VLOOKUP(G16,'14 лет'!$L$3:$P$75,5),IF((D16=15),VLOOKUP(G16,'15 лет'!$K$3:$N$75,4),IF((D16=16),VLOOKUP(G16,'16 лет'!$K$3:$N$75,4),VLOOKUP(G16,'17 лет'!$K$3:$N$75,4)))))))</f>
        <v>18</v>
      </c>
      <c r="I16" s="59">
        <v>5.9</v>
      </c>
      <c r="J16" s="59">
        <f ca="1">IF((D16&lt;=11),VLOOKUP(I16,'11 лет'!$M$3:$N$75,2),IF((D16=12),VLOOKUP(I16,'12 лет'!$M$3:$N$75,2),IF((D16=13),VLOOKUP(I16,'13 лет'!$O$3:$P$75,2),IF((D16=14),VLOOKUP(I16,'14 лет'!$O$3:$P$75,2),IF((D16=15),VLOOKUP(I16,'15 лет'!$M$3:$N$75,2),IF((D16=16),VLOOKUP(I16,'16 лет'!$M$3:$N$75,2),VLOOKUP(I16,'17 лет'!$M$3:$N$75,2)))))))</f>
        <v>26</v>
      </c>
      <c r="K16" s="59">
        <v>17</v>
      </c>
      <c r="L16" s="59">
        <f ca="1">IF((D16&lt;=11),VLOOKUP(K16,'11 лет'!$Q$4:$S$74,3),IF((D16=12),VLOOKUP(K16,'12 лет'!$Q$4:$S$74,3),IF((D16=13),VLOOKUP(K16,'13 лет'!$S$4:$U$74,3),IF((D16=14),VLOOKUP(K16,'14 лет'!$S$4:$U$74,3),IF((D16=15),VLOOKUP(K16,'15 лет'!$Q$4:$S$74,3),IF((D16=16),VLOOKUP(K16,'16 лет'!$Q$4:$S$74,3),VLOOKUP(K16,'17 лет'!$Q$4:$S$74,3)))))))</f>
        <v>23</v>
      </c>
      <c r="M16" s="59">
        <v>145</v>
      </c>
      <c r="N16" s="59">
        <f ca="1">IF((D16&lt;=11),VLOOKUP(M16,'11 лет'!$P$4:$S$74,4),IF((D16=12),VLOOKUP(M16,'12 лет'!$P$4:$S$74,4),IF((D16=13),VLOOKUP(M16,'13 лет'!$R$4:$U$74,4),IF((D16=14),VLOOKUP(M16,'14 лет'!$R$4:$U$74,4),IF((D16=15),VLOOKUP(M16,'15 лет'!$P$4:$S$74,4),IF((D16=16),VLOOKUP(M16,'16 лет'!$P$4:$S$74,4),VLOOKUP(M16,'17 лет'!$P$4:$S$74,4)))))))</f>
        <v>17</v>
      </c>
      <c r="O16" s="59">
        <v>9</v>
      </c>
      <c r="P16" s="59">
        <f ca="1">IF((D16&lt;=11),VLOOKUP(O16,'11 лет'!$O$4:$S$74,5),IF((D16=12),VLOOKUP(O16,'12 лет'!$O$4:$S$74,5),IF((D16=13),VLOOKUP(O16,'13 лет'!$Q$4:$U$74,5),IF((D16=14),VLOOKUP(O16,'14 лет'!$Q$4:$U$74,5),IF((D16=15),VLOOKUP(O16,'15 лет'!$O$4:$S$74,5),IF((D16=16),VLOOKUP(O16,'16 лет'!$O$4:$S$74,5),VLOOKUP(O16,'17 лет'!$O$4:$S$74,5)))))))</f>
        <v>12</v>
      </c>
      <c r="Q16" s="59">
        <v>13</v>
      </c>
      <c r="R16" s="59">
        <f ca="1">IF((D16&lt;=11),VLOOKUP(Q16,'11 лет'!$R$4:$S$74,2),IF((D16=12),VLOOKUP(Q16,'12 лет'!$R$4:$S$74,2),IF((D16=13),VLOOKUP(Q16,'13 лет'!$T$4:$U$74,2),IF((D16=14),VLOOKUP(Q16,'14 лет'!$T$4:$U$74,2),IF((D16=15),VLOOKUP(Q16,'15 лет'!$R$4:$S$74,2),IF((D16=16),VLOOKUP(Q16,'16 лет'!$R$4:$S$74,2),VLOOKUP(Q16,'17 лет'!$R$4:$S$74,2)))))))</f>
        <v>32</v>
      </c>
      <c r="S16" s="59">
        <f t="shared" ca="1" si="1"/>
        <v>155</v>
      </c>
      <c r="T16" s="59">
        <f t="shared" ca="1" si="2"/>
        <v>6</v>
      </c>
    </row>
    <row r="17" spans="1:20" x14ac:dyDescent="0.2">
      <c r="A17" s="63">
        <v>7</v>
      </c>
      <c r="B17" s="96" t="s">
        <v>288</v>
      </c>
      <c r="C17" s="97">
        <v>39036</v>
      </c>
      <c r="D17" s="59">
        <f t="shared" ca="1" si="0"/>
        <v>12</v>
      </c>
      <c r="E17" s="59">
        <v>9.3000000000000007</v>
      </c>
      <c r="F17" s="59">
        <f ca="1">IF((D17&lt;=11),VLOOKUP(E17,'11 лет'!$L$3:$N$75,3),IF((D17=12),VLOOKUP(E17,'12 лет'!$L$3:$N$75,3),IF((D17=13),VLOOKUP(E17,'13 лет'!$M$3:$P$75,4),IF((D17=14),VLOOKUP(E17,'14 лет'!$M$3:$P$75,4),IF((D17=15),VLOOKUP(E17,'15 лет'!$L$3:$N$75,3),IF((D17=16),VLOOKUP(E17,'16 лет'!$L$3:$N$75,3),VLOOKUP(E17,'17 лет'!$L$3:$N$75,3)))))))</f>
        <v>18</v>
      </c>
      <c r="G17" s="59" t="s">
        <v>241</v>
      </c>
      <c r="H17" s="59">
        <f ca="1">IF((D17&lt;=11),VLOOKUP(G17,'11 лет'!$K$3:$N$75,4),IF((D17=12),VLOOKUP(G17,'12 лет'!$K$3:$N$75,4),IF((D17=13),VLOOKUP(G17,'13 лет'!$L$3:$P$75,5),IF((D17=14),VLOOKUP(G17,'14 лет'!$L$3:$P$75,5),IF((D17=15),VLOOKUP(G17,'15 лет'!$K$3:$N$75,4),IF((D17=16),VLOOKUP(G17,'16 лет'!$K$3:$N$75,4),VLOOKUP(G17,'17 лет'!$K$3:$N$75,4)))))))</f>
        <v>26</v>
      </c>
      <c r="I17" s="59">
        <v>5.9</v>
      </c>
      <c r="J17" s="59">
        <f ca="1">IF((D17&lt;=11),VLOOKUP(I17,'11 лет'!$M$3:$N$75,2),IF((D17=12),VLOOKUP(I17,'12 лет'!$M$3:$N$75,2),IF((D17=13),VLOOKUP(I17,'13 лет'!$O$3:$P$75,2),IF((D17=14),VLOOKUP(I17,'14 лет'!$O$3:$P$75,2),IF((D17=15),VLOOKUP(I17,'15 лет'!$M$3:$N$75,2),IF((D17=16),VLOOKUP(I17,'16 лет'!$M$3:$N$75,2),VLOOKUP(I17,'17 лет'!$M$3:$N$75,2)))))))</f>
        <v>26</v>
      </c>
      <c r="K17" s="59">
        <v>18</v>
      </c>
      <c r="L17" s="59">
        <f ca="1">IF((D17&lt;=11),VLOOKUP(K17,'11 лет'!$Q$4:$S$74,3),IF((D17=12),VLOOKUP(K17,'12 лет'!$Q$4:$S$74,3),IF((D17=13),VLOOKUP(K17,'13 лет'!$S$4:$U$74,3),IF((D17=14),VLOOKUP(K17,'14 лет'!$S$4:$U$74,3),IF((D17=15),VLOOKUP(K17,'15 лет'!$Q$4:$S$74,3),IF((D17=16),VLOOKUP(K17,'16 лет'!$Q$4:$S$74,3),VLOOKUP(K17,'17 лет'!$Q$4:$S$74,3)))))))</f>
        <v>25</v>
      </c>
      <c r="M17" s="59">
        <v>135</v>
      </c>
      <c r="N17" s="59">
        <f ca="1">IF((D17&lt;=11),VLOOKUP(M17,'11 лет'!$P$4:$S$74,4),IF((D17=12),VLOOKUP(M17,'12 лет'!$P$4:$S$74,4),IF((D17=13),VLOOKUP(M17,'13 лет'!$R$4:$U$74,4),IF((D17=14),VLOOKUP(M17,'14 лет'!$R$4:$U$74,4),IF((D17=15),VLOOKUP(M17,'15 лет'!$P$4:$S$74,4),IF((D17=16),VLOOKUP(M17,'16 лет'!$P$4:$S$74,4),VLOOKUP(M17,'17 лет'!$P$4:$S$74,4)))))))</f>
        <v>12</v>
      </c>
      <c r="O17" s="59">
        <v>10</v>
      </c>
      <c r="P17" s="59">
        <f ca="1">IF((D17&lt;=11),VLOOKUP(O17,'11 лет'!$O$4:$S$74,5),IF((D17=12),VLOOKUP(O17,'12 лет'!$O$4:$S$74,5),IF((D17=13),VLOOKUP(O17,'13 лет'!$Q$4:$U$74,5),IF((D17=14),VLOOKUP(O17,'14 лет'!$Q$4:$U$74,5),IF((D17=15),VLOOKUP(O17,'15 лет'!$O$4:$S$74,5),IF((D17=16),VLOOKUP(O17,'16 лет'!$O$4:$S$74,5),VLOOKUP(O17,'17 лет'!$O$4:$S$74,5)))))))</f>
        <v>14</v>
      </c>
      <c r="Q17" s="59">
        <v>12</v>
      </c>
      <c r="R17" s="59">
        <f ca="1">IF((D17&lt;=11),VLOOKUP(Q17,'11 лет'!$R$4:$S$74,2),IF((D17=12),VLOOKUP(Q17,'12 лет'!$R$4:$S$74,2),IF((D17=13),VLOOKUP(Q17,'13 лет'!$T$4:$U$74,2),IF((D17=14),VLOOKUP(Q17,'14 лет'!$T$4:$U$74,2),IF((D17=15),VLOOKUP(Q17,'15 лет'!$R$4:$S$74,2),IF((D17=16),VLOOKUP(Q17,'16 лет'!$R$4:$S$74,2),VLOOKUP(Q17,'17 лет'!$R$4:$S$74,2)))))))</f>
        <v>29</v>
      </c>
      <c r="S17" s="59">
        <f t="shared" ca="1" si="1"/>
        <v>150</v>
      </c>
      <c r="T17" s="59">
        <f t="shared" ca="1" si="2"/>
        <v>7</v>
      </c>
    </row>
    <row r="18" spans="1:20" x14ac:dyDescent="0.2">
      <c r="A18" s="63">
        <v>8</v>
      </c>
      <c r="B18" s="96" t="s">
        <v>289</v>
      </c>
      <c r="C18" s="97">
        <v>38383</v>
      </c>
      <c r="D18" s="59">
        <f t="shared" ca="1" si="0"/>
        <v>13</v>
      </c>
      <c r="E18" s="59">
        <v>9</v>
      </c>
      <c r="F18" s="59">
        <f ca="1">IF((D18&lt;=11),VLOOKUP(E18,'11 лет'!$L$3:$N$75,3),IF((D18=12),VLOOKUP(E18,'12 лет'!$L$3:$N$75,3),IF((D18=13),VLOOKUP(E18,'13 лет'!$M$3:$P$75,4),IF((D18=14),VLOOKUP(E18,'14 лет'!$M$3:$P$75,4),IF((D18=15),VLOOKUP(E18,'15 лет'!$L$3:$N$75,3),IF((D18=16),VLOOKUP(E18,'16 лет'!$L$3:$N$75,3),VLOOKUP(E18,'17 лет'!$L$3:$N$75,3)))))))</f>
        <v>18</v>
      </c>
      <c r="G18" s="59" t="s">
        <v>88</v>
      </c>
      <c r="H18" s="59">
        <f ca="1">IF((D18&lt;=11),VLOOKUP(G18,'11 лет'!$K$3:$N$75,4),IF((D18=12),VLOOKUP(G18,'12 лет'!$K$3:$N$75,4),IF((D18=13),VLOOKUP(G18,'13 лет'!$L$3:$P$75,5),IF((D18=14),VLOOKUP(G18,'14 лет'!$L$3:$P$75,5),IF((D18=15),VLOOKUP(G18,'15 лет'!$K$3:$N$75,4),IF((D18=16),VLOOKUP(G18,'16 лет'!$K$3:$N$75,4),VLOOKUP(G18,'17 лет'!$K$3:$N$75,4)))))))</f>
        <v>20</v>
      </c>
      <c r="I18" s="59">
        <v>6</v>
      </c>
      <c r="J18" s="59">
        <f ca="1">IF((D18&lt;=11),VLOOKUP(I18,'11 лет'!$M$3:$N$75,2),IF((D18=12),VLOOKUP(I18,'12 лет'!$M$3:$N$75,2),IF((D18=13),VLOOKUP(I18,'13 лет'!$O$3:$P$75,2),IF((D18=14),VLOOKUP(I18,'14 лет'!$O$3:$P$75,2),IF((D18=15),VLOOKUP(I18,'15 лет'!$M$3:$N$75,2),IF((D18=16),VLOOKUP(I18,'16 лет'!$M$3:$N$75,2),VLOOKUP(I18,'17 лет'!$M$3:$N$75,2)))))))</f>
        <v>70</v>
      </c>
      <c r="K18" s="59">
        <v>19</v>
      </c>
      <c r="L18" s="59">
        <f ca="1">IF((D18&lt;=11),VLOOKUP(K18,'11 лет'!$Q$4:$S$74,3),IF((D18=12),VLOOKUP(K18,'12 лет'!$Q$4:$S$74,3),IF((D18=13),VLOOKUP(K18,'13 лет'!$S$4:$U$74,3),IF((D18=14),VLOOKUP(K18,'14 лет'!$S$4:$U$74,3),IF((D18=15),VLOOKUP(K18,'15 лет'!$Q$4:$S$74,3),IF((D18=16),VLOOKUP(K18,'16 лет'!$Q$4:$S$74,3),VLOOKUP(K18,'17 лет'!$Q$4:$S$74,3)))))))</f>
        <v>17</v>
      </c>
      <c r="M18" s="59">
        <v>130</v>
      </c>
      <c r="N18" s="59">
        <f ca="1">IF((D18&lt;=11),VLOOKUP(M18,'11 лет'!$P$4:$S$74,4),IF((D18=12),VLOOKUP(M18,'12 лет'!$P$4:$S$74,4),IF((D18=13),VLOOKUP(M18,'13 лет'!$R$4:$U$74,4),IF((D18=14),VLOOKUP(M18,'14 лет'!$R$4:$U$74,4),IF((D18=15),VLOOKUP(M18,'15 лет'!$P$4:$S$74,4),IF((D18=16),VLOOKUP(M18,'16 лет'!$P$4:$S$74,4),VLOOKUP(M18,'17 лет'!$P$4:$S$74,4)))))))</f>
        <v>5</v>
      </c>
      <c r="O18" s="59">
        <v>9</v>
      </c>
      <c r="P18" s="59">
        <f ca="1">IF((D18&lt;=11),VLOOKUP(O18,'11 лет'!$O$4:$S$74,5),IF((D18=12),VLOOKUP(O18,'12 лет'!$O$4:$S$74,5),IF((D18=13),VLOOKUP(O18,'13 лет'!$Q$4:$U$74,5),IF((D18=14),VLOOKUP(O18,'14 лет'!$Q$4:$U$74,5),IF((D18=15),VLOOKUP(O18,'15 лет'!$O$4:$S$74,5),IF((D18=16),VLOOKUP(O18,'16 лет'!$O$4:$S$74,5),VLOOKUP(O18,'17 лет'!$O$4:$S$74,5)))))))</f>
        <v>8</v>
      </c>
      <c r="Q18" s="59">
        <v>12</v>
      </c>
      <c r="R18" s="59">
        <f ca="1">IF((D18&lt;=11),VLOOKUP(Q18,'11 лет'!$R$4:$S$74,2),IF((D18=12),VLOOKUP(Q18,'12 лет'!$R$4:$S$74,2),IF((D18=13),VLOOKUP(Q18,'13 лет'!$T$4:$U$74,2),IF((D18=14),VLOOKUP(Q18,'14 лет'!$T$4:$U$74,2),IF((D18=15),VLOOKUP(Q18,'15 лет'!$R$4:$S$74,2),IF((D18=16),VLOOKUP(Q18,'16 лет'!$R$4:$S$74,2),VLOOKUP(Q18,'17 лет'!$R$4:$S$74,2)))))))</f>
        <v>28</v>
      </c>
      <c r="S18" s="59">
        <f t="shared" ca="1" si="1"/>
        <v>166</v>
      </c>
      <c r="T18" s="59">
        <f t="shared" ca="1" si="2"/>
        <v>1</v>
      </c>
    </row>
    <row r="19" spans="1:20" ht="13.5" customHeight="1" x14ac:dyDescent="0.2">
      <c r="A19" s="63">
        <v>9</v>
      </c>
      <c r="B19" s="96" t="s">
        <v>290</v>
      </c>
      <c r="C19" s="97">
        <v>38844</v>
      </c>
      <c r="D19" s="59">
        <f t="shared" ca="1" si="0"/>
        <v>12</v>
      </c>
      <c r="E19" s="59">
        <v>8.9</v>
      </c>
      <c r="F19" s="59">
        <f ca="1">IF((D19&lt;=11),VLOOKUP(E19,'11 лет'!$L$3:$N$75,3),IF((D19=12),VLOOKUP(E19,'12 лет'!$L$3:$N$75,3),IF((D19=13),VLOOKUP(E19,'13 лет'!$M$3:$P$75,4),IF((D19=14),VLOOKUP(E19,'14 лет'!$M$3:$P$75,4),IF((D19=15),VLOOKUP(E19,'15 лет'!$L$3:$N$75,3),IF((D19=16),VLOOKUP(E19,'16 лет'!$L$3:$N$75,3),VLOOKUP(E19,'17 лет'!$L$3:$N$75,3)))))))</f>
        <v>27</v>
      </c>
      <c r="G19" s="59" t="s">
        <v>196</v>
      </c>
      <c r="H19" s="59">
        <f ca="1">IF((D19&lt;=11),VLOOKUP(G19,'11 лет'!$K$3:$N$75,4),IF((D19=12),VLOOKUP(G19,'12 лет'!$K$3:$N$75,4),IF((D19=13),VLOOKUP(G19,'13 лет'!$L$3:$P$75,5),IF((D19=14),VLOOKUP(G19,'14 лет'!$L$3:$P$75,5),IF((D19=15),VLOOKUP(G19,'15 лет'!$K$3:$N$75,4),IF((D19=16),VLOOKUP(G19,'16 лет'!$K$3:$N$75,4),VLOOKUP(G19,'17 лет'!$K$3:$N$75,4)))))))</f>
        <v>27</v>
      </c>
      <c r="I19" s="59">
        <v>6.1</v>
      </c>
      <c r="J19" s="59">
        <f ca="1">IF((D19&lt;=11),VLOOKUP(I19,'11 лет'!$M$3:$N$75,2),IF((D19=12),VLOOKUP(I19,'12 лет'!$M$3:$N$75,2),IF((D19=13),VLOOKUP(I19,'13 лет'!$O$3:$P$75,2),IF((D19=14),VLOOKUP(I19,'14 лет'!$O$3:$P$75,2),IF((D19=15),VLOOKUP(I19,'15 лет'!$M$3:$N$75,2),IF((D19=16),VLOOKUP(I19,'16 лет'!$M$3:$N$75,2),VLOOKUP(I19,'17 лет'!$M$3:$N$75,2)))))))</f>
        <v>19</v>
      </c>
      <c r="K19" s="59">
        <v>16</v>
      </c>
      <c r="L19" s="59">
        <f ca="1">IF((D19&lt;=11),VLOOKUP(K19,'11 лет'!$Q$4:$S$74,3),IF((D19=12),VLOOKUP(K19,'12 лет'!$Q$4:$S$74,3),IF((D19=13),VLOOKUP(K19,'13 лет'!$S$4:$U$74,3),IF((D19=14),VLOOKUP(K19,'14 лет'!$S$4:$U$74,3),IF((D19=15),VLOOKUP(K19,'15 лет'!$Q$4:$S$74,3),IF((D19=16),VLOOKUP(K19,'16 лет'!$Q$4:$S$74,3),VLOOKUP(K19,'17 лет'!$Q$4:$S$74,3)))))))</f>
        <v>21</v>
      </c>
      <c r="M19" s="59">
        <v>145</v>
      </c>
      <c r="N19" s="59">
        <f ca="1">IF((D19&lt;=11),VLOOKUP(M19,'11 лет'!$P$4:$S$74,4),IF((D19=12),VLOOKUP(M19,'12 лет'!$P$4:$S$74,4),IF((D19=13),VLOOKUP(M19,'13 лет'!$R$4:$U$74,4),IF((D19=14),VLOOKUP(M19,'14 лет'!$R$4:$U$74,4),IF((D19=15),VLOOKUP(M19,'15 лет'!$P$4:$S$74,4),IF((D19=16),VLOOKUP(M19,'16 лет'!$P$4:$S$74,4),VLOOKUP(M19,'17 лет'!$P$4:$S$74,4)))))))</f>
        <v>17</v>
      </c>
      <c r="O19" s="59">
        <v>8</v>
      </c>
      <c r="P19" s="59">
        <f ca="1">IF((D19&lt;=11),VLOOKUP(O19,'11 лет'!$O$4:$S$74,5),IF((D19=12),VLOOKUP(O19,'12 лет'!$O$4:$S$74,5),IF((D19=13),VLOOKUP(O19,'13 лет'!$Q$4:$U$74,5),IF((D19=14),VLOOKUP(O19,'14 лет'!$Q$4:$U$74,5),IF((D19=15),VLOOKUP(O19,'15 лет'!$O$4:$S$74,5),IF((D19=16),VLOOKUP(O19,'16 лет'!$O$4:$S$74,5),VLOOKUP(O19,'17 лет'!$O$4:$S$74,5)))))))</f>
        <v>10</v>
      </c>
      <c r="Q19" s="59">
        <v>11</v>
      </c>
      <c r="R19" s="59">
        <f ca="1">IF((D19&lt;=11),VLOOKUP(Q19,'11 лет'!$R$4:$S$74,2),IF((D19=12),VLOOKUP(Q19,'12 лет'!$R$4:$S$74,2),IF((D19=13),VLOOKUP(Q19,'13 лет'!$T$4:$U$74,2),IF((D19=14),VLOOKUP(Q19,'14 лет'!$T$4:$U$74,2),IF((D19=15),VLOOKUP(Q19,'15 лет'!$R$4:$S$74,2),IF((D19=16),VLOOKUP(Q19,'16 лет'!$R$4:$S$74,2),VLOOKUP(Q19,'17 лет'!$R$4:$S$74,2)))))))</f>
        <v>26</v>
      </c>
      <c r="S19" s="59">
        <f t="shared" ca="1" si="1"/>
        <v>147</v>
      </c>
      <c r="T19" s="59">
        <f t="shared" ca="1" si="2"/>
        <v>9</v>
      </c>
    </row>
    <row r="20" spans="1:20" x14ac:dyDescent="0.2">
      <c r="A20" s="63">
        <v>10</v>
      </c>
      <c r="B20" s="96" t="s">
        <v>291</v>
      </c>
      <c r="C20" s="97">
        <v>38806</v>
      </c>
      <c r="D20" s="59">
        <f t="shared" ca="1" si="0"/>
        <v>12</v>
      </c>
      <c r="E20" s="59">
        <v>8.9</v>
      </c>
      <c r="F20" s="59">
        <f ca="1">IF((D20&lt;=11),VLOOKUP(E20,'11 лет'!$L$3:$N$75,3),IF((D20=12),VLOOKUP(E20,'12 лет'!$L$3:$N$75,3),IF((D20=13),VLOOKUP(E20,'13 лет'!$M$3:$P$75,4),IF((D20=14),VLOOKUP(E20,'14 лет'!$M$3:$P$75,4),IF((D20=15),VLOOKUP(E20,'15 лет'!$L$3:$N$75,3),IF((D20=16),VLOOKUP(E20,'16 лет'!$L$3:$N$75,3),VLOOKUP(E20,'17 лет'!$L$3:$N$75,3)))))))</f>
        <v>27</v>
      </c>
      <c r="G20" s="59" t="s">
        <v>87</v>
      </c>
      <c r="H20" s="59">
        <f ca="1">IF((D20&lt;=11),VLOOKUP(G20,'11 лет'!$K$3:$N$75,4),IF((D20=12),VLOOKUP(G20,'12 лет'!$K$3:$N$75,4),IF((D20=13),VLOOKUP(G20,'13 лет'!$L$3:$P$75,5),IF((D20=14),VLOOKUP(G20,'14 лет'!$L$3:$P$75,5),IF((D20=15),VLOOKUP(G20,'15 лет'!$K$3:$N$75,4),IF((D20=16),VLOOKUP(G20,'16 лет'!$K$3:$N$75,4),VLOOKUP(G20,'17 лет'!$K$3:$N$75,4)))))))</f>
        <v>26</v>
      </c>
      <c r="I20" s="59">
        <v>6.2</v>
      </c>
      <c r="J20" s="59">
        <f ca="1">IF((D20&lt;=11),VLOOKUP(I20,'11 лет'!$M$3:$N$75,2),IF((D20=12),VLOOKUP(I20,'12 лет'!$M$3:$N$75,2),IF((D20=13),VLOOKUP(I20,'13 лет'!$O$3:$P$75,2),IF((D20=14),VLOOKUP(I20,'14 лет'!$O$3:$P$75,2),IF((D20=15),VLOOKUP(I20,'15 лет'!$M$3:$N$75,2),IF((D20=16),VLOOKUP(I20,'16 лет'!$M$3:$N$75,2),VLOOKUP(I20,'17 лет'!$M$3:$N$75,2)))))))</f>
        <v>16</v>
      </c>
      <c r="K20" s="59">
        <v>18</v>
      </c>
      <c r="L20" s="59">
        <f ca="1">IF((D20&lt;=11),VLOOKUP(K20,'11 лет'!$Q$4:$S$74,3),IF((D20=12),VLOOKUP(K20,'12 лет'!$Q$4:$S$74,3),IF((D20=13),VLOOKUP(K20,'13 лет'!$S$4:$U$74,3),IF((D20=14),VLOOKUP(K20,'14 лет'!$S$4:$U$74,3),IF((D20=15),VLOOKUP(K20,'15 лет'!$Q$4:$S$74,3),IF((D20=16),VLOOKUP(K20,'16 лет'!$Q$4:$S$74,3),VLOOKUP(K20,'17 лет'!$Q$4:$S$74,3)))))))</f>
        <v>25</v>
      </c>
      <c r="M20" s="59">
        <v>135</v>
      </c>
      <c r="N20" s="59">
        <f ca="1">IF((D20&lt;=11),VLOOKUP(M20,'11 лет'!$P$4:$S$74,4),IF((D20=12),VLOOKUP(M20,'12 лет'!$P$4:$S$74,4),IF((D20=13),VLOOKUP(M20,'13 лет'!$R$4:$U$74,4),IF((D20=14),VLOOKUP(M20,'14 лет'!$R$4:$U$74,4),IF((D20=15),VLOOKUP(M20,'15 лет'!$P$4:$S$74,4),IF((D20=16),VLOOKUP(M20,'16 лет'!$P$4:$S$74,4),VLOOKUP(M20,'17 лет'!$P$4:$S$74,4)))))))</f>
        <v>12</v>
      </c>
      <c r="O20" s="59">
        <v>9</v>
      </c>
      <c r="P20" s="59">
        <f ca="1">IF((D20&lt;=11),VLOOKUP(O20,'11 лет'!$O$4:$S$74,5),IF((D20=12),VLOOKUP(O20,'12 лет'!$O$4:$S$74,5),IF((D20=13),VLOOKUP(O20,'13 лет'!$Q$4:$U$74,5),IF((D20=14),VLOOKUP(O20,'14 лет'!$Q$4:$U$74,5),IF((D20=15),VLOOKUP(O20,'15 лет'!$O$4:$S$74,5),IF((D20=16),VLOOKUP(O20,'16 лет'!$O$4:$S$74,5),VLOOKUP(O20,'17 лет'!$O$4:$S$74,5)))))))</f>
        <v>12</v>
      </c>
      <c r="Q20" s="59">
        <v>12</v>
      </c>
      <c r="R20" s="59">
        <f ca="1">IF((D20&lt;=11),VLOOKUP(Q20,'11 лет'!$R$4:$S$74,2),IF((D20=12),VLOOKUP(Q20,'12 лет'!$R$4:$S$74,2),IF((D20=13),VLOOKUP(Q20,'13 лет'!$T$4:$U$74,2),IF((D20=14),VLOOKUP(Q20,'14 лет'!$T$4:$U$74,2),IF((D20=15),VLOOKUP(Q20,'15 лет'!$R$4:$S$74,2),IF((D20=16),VLOOKUP(Q20,'16 лет'!$R$4:$S$74,2),VLOOKUP(Q20,'17 лет'!$R$4:$S$74,2)))))))</f>
        <v>29</v>
      </c>
      <c r="S20" s="59">
        <f t="shared" ca="1" si="1"/>
        <v>147</v>
      </c>
      <c r="T20" s="59">
        <f t="shared" ca="1" si="2"/>
        <v>9</v>
      </c>
    </row>
    <row r="21" spans="1:20" x14ac:dyDescent="0.2">
      <c r="S21" s="95">
        <f ca="1">SUM(S11:S20)</f>
        <v>1547</v>
      </c>
      <c r="T21" s="95"/>
    </row>
  </sheetData>
  <mergeCells count="3">
    <mergeCell ref="A8:D8"/>
    <mergeCell ref="E8:R8"/>
    <mergeCell ref="E7:R7"/>
  </mergeCells>
  <phoneticPr fontId="14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zoomScale="90" zoomScaleNormal="90" workbookViewId="0">
      <selection activeCell="A4" sqref="A4:XFD9"/>
    </sheetView>
  </sheetViews>
  <sheetFormatPr defaultRowHeight="12.75" x14ac:dyDescent="0.2"/>
  <cols>
    <col min="1" max="1" width="4.140625" customWidth="1"/>
    <col min="2" max="2" width="36.7109375" customWidth="1"/>
    <col min="3" max="3" width="12.7109375" customWidth="1"/>
    <col min="4" max="4" width="10.140625" bestFit="1" customWidth="1"/>
    <col min="5" max="5" width="7.42578125" customWidth="1"/>
  </cols>
  <sheetData>
    <row r="1" spans="1:20" ht="15" x14ac:dyDescent="0.25">
      <c r="A1" s="53"/>
      <c r="B1" s="53"/>
      <c r="C1" s="53"/>
      <c r="D1" s="53"/>
      <c r="E1" s="53"/>
      <c r="F1" s="53"/>
      <c r="G1" s="53"/>
      <c r="H1" s="54" t="s">
        <v>19</v>
      </c>
      <c r="I1" s="54"/>
      <c r="J1" s="54"/>
      <c r="K1" s="54"/>
      <c r="L1" s="54"/>
      <c r="M1" s="54"/>
      <c r="N1" s="54"/>
      <c r="O1" s="53"/>
    </row>
    <row r="2" spans="1:20" ht="15" x14ac:dyDescent="0.25">
      <c r="A2" s="53"/>
      <c r="B2" s="53"/>
      <c r="C2" s="53"/>
      <c r="D2" s="53"/>
      <c r="E2" s="53"/>
      <c r="F2" s="53"/>
      <c r="G2" s="53"/>
      <c r="H2" s="54" t="s">
        <v>20</v>
      </c>
      <c r="I2" s="54"/>
      <c r="J2" s="54"/>
      <c r="K2" s="54"/>
      <c r="L2" s="54"/>
      <c r="M2" s="54"/>
      <c r="N2" s="54"/>
      <c r="O2" s="53"/>
    </row>
    <row r="3" spans="1:20" ht="15" x14ac:dyDescent="0.25">
      <c r="A3" s="53"/>
      <c r="B3" s="53"/>
      <c r="C3" s="53"/>
      <c r="D3" s="53"/>
      <c r="E3" s="53"/>
      <c r="F3" s="53"/>
      <c r="G3" s="53"/>
      <c r="H3" s="54"/>
      <c r="I3" s="54"/>
      <c r="J3" s="54"/>
      <c r="K3" s="54"/>
      <c r="L3" s="54"/>
      <c r="M3" s="54"/>
      <c r="N3" s="54"/>
      <c r="O3" s="53"/>
    </row>
    <row r="4" spans="1:20" ht="15" x14ac:dyDescent="0.25">
      <c r="A4" s="53"/>
      <c r="B4" s="53"/>
      <c r="C4" s="53"/>
      <c r="D4" s="53"/>
      <c r="E4" s="53"/>
      <c r="F4" s="53"/>
      <c r="G4" s="53"/>
      <c r="H4" s="53"/>
      <c r="I4" s="98" t="s">
        <v>659</v>
      </c>
      <c r="J4" s="53"/>
      <c r="K4" s="53"/>
      <c r="L4" s="53"/>
      <c r="M4" s="53"/>
      <c r="N4" s="53"/>
      <c r="O4" s="53"/>
    </row>
    <row r="5" spans="1:20" ht="15" x14ac:dyDescent="0.25">
      <c r="A5" s="53"/>
      <c r="B5" s="53"/>
      <c r="C5" s="53"/>
      <c r="D5" s="53"/>
      <c r="E5" s="53"/>
      <c r="F5" s="53"/>
      <c r="G5" s="53"/>
      <c r="H5" s="53"/>
      <c r="I5" s="53" t="s">
        <v>24</v>
      </c>
      <c r="J5" s="53"/>
      <c r="K5" s="53"/>
      <c r="L5" s="53"/>
      <c r="M5" s="53"/>
      <c r="N5" s="53"/>
      <c r="O5" s="53"/>
    </row>
    <row r="6" spans="1:20" ht="15" x14ac:dyDescent="0.25">
      <c r="A6" s="53"/>
      <c r="B6" s="53"/>
      <c r="C6" s="53"/>
      <c r="D6" s="53"/>
      <c r="E6" s="53"/>
      <c r="F6" s="53"/>
      <c r="G6" s="53"/>
      <c r="H6" s="53"/>
      <c r="I6" s="98" t="s">
        <v>660</v>
      </c>
      <c r="J6" s="53"/>
      <c r="K6" s="53"/>
      <c r="L6" s="53"/>
      <c r="M6" s="53"/>
      <c r="N6" s="53"/>
      <c r="O6" s="53"/>
    </row>
    <row r="7" spans="1:20" ht="15" x14ac:dyDescent="0.25">
      <c r="A7" s="53"/>
      <c r="B7" s="53"/>
      <c r="C7" s="53"/>
      <c r="D7" s="53"/>
      <c r="E7" s="100" t="s">
        <v>27</v>
      </c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</row>
    <row r="8" spans="1:20" ht="15" x14ac:dyDescent="0.25">
      <c r="A8" s="99"/>
      <c r="B8" s="99"/>
      <c r="C8" s="99"/>
      <c r="D8" s="99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1"/>
    </row>
    <row r="10" spans="1:20" ht="38.25" x14ac:dyDescent="0.2">
      <c r="A10" s="55" t="s">
        <v>30</v>
      </c>
      <c r="B10" s="55" t="s">
        <v>0</v>
      </c>
      <c r="C10" s="55" t="s">
        <v>1</v>
      </c>
      <c r="D10" s="55" t="s">
        <v>31</v>
      </c>
      <c r="E10" s="55" t="s">
        <v>32</v>
      </c>
      <c r="F10" s="56" t="s">
        <v>3</v>
      </c>
      <c r="G10" s="57" t="s">
        <v>4</v>
      </c>
      <c r="H10" s="56" t="s">
        <v>3</v>
      </c>
      <c r="I10" s="57" t="s">
        <v>33</v>
      </c>
      <c r="J10" s="56" t="s">
        <v>3</v>
      </c>
      <c r="K10" s="55" t="s">
        <v>5</v>
      </c>
      <c r="L10" s="56" t="s">
        <v>3</v>
      </c>
      <c r="M10" s="55" t="s">
        <v>6</v>
      </c>
      <c r="N10" s="56" t="s">
        <v>3</v>
      </c>
      <c r="O10" s="55" t="s">
        <v>7</v>
      </c>
      <c r="P10" s="56" t="s">
        <v>3</v>
      </c>
      <c r="Q10" s="55" t="s">
        <v>8</v>
      </c>
      <c r="R10" s="56" t="s">
        <v>3</v>
      </c>
      <c r="S10" s="58" t="s">
        <v>9</v>
      </c>
      <c r="T10" s="55" t="s">
        <v>10</v>
      </c>
    </row>
    <row r="11" spans="1:20" x14ac:dyDescent="0.2">
      <c r="A11" s="63">
        <v>1</v>
      </c>
      <c r="B11" s="96" t="s">
        <v>295</v>
      </c>
      <c r="C11" s="97">
        <v>38542</v>
      </c>
      <c r="D11" s="59">
        <f t="shared" ref="D11:D20" ca="1" si="0">INT(DAYS360(C11,TODAY())/360)</f>
        <v>13</v>
      </c>
      <c r="E11" s="59">
        <v>8</v>
      </c>
      <c r="F11" s="59">
        <f ca="1">IF((D11&lt;=11),VLOOKUP(E11,'11 лет'!$B$3:$D$75,3),IF((D11=12),VLOOKUP(E11,'12 лет'!$B$3:$D$75,3),IF((D11=13),VLOOKUP(E11,'13 лет'!$B$3:$E$75,4),IF((D11=14),VLOOKUP(E11,'14 лет'!$B$3:$E$75,4),IF((D11=15),VLOOKUP(E11,'15 лет'!$B$3:$D$75,3),IF((D11=16),VLOOKUP(E11,'16 лет'!$B$3:$D$75,3),VLOOKUP(E11,'17 лет'!$B$3:$D$75,3)))))))</f>
        <v>33</v>
      </c>
      <c r="G11" s="59" t="s">
        <v>129</v>
      </c>
      <c r="H11" s="59">
        <f ca="1">IF((D11&lt;=11),VLOOKUP(G11,'11 лет'!$A$3:$D$75,4),IF((D11=12),VLOOKUP(G11,'12 лет'!$A$3:$D$75,4),IF((D11=13),VLOOKUP(G11,'13 лет'!$A$3:$E$75,5),IF((D11=14),VLOOKUP(G11,'14 лет'!$A$3:$E$75,5),IF((D11=15),VLOOKUP(G11,'15 лет'!$A$3:$D$75,4),IF((D11=16),VLOOKUP(G11,'16 лет'!$A$3:$D$75,4),VLOOKUP(G11,'17 лет'!$A$3:$D$75,4)))))))</f>
        <v>8</v>
      </c>
      <c r="I11" s="59">
        <v>9.1</v>
      </c>
      <c r="J11" s="59">
        <f ca="1">IF((D11&lt;=11),VLOOKUP(I11,'11 лет'!$C$3:$D$75,2),IF((D11=12),VLOOKUP(I11,'12 лет'!$C$3:$D$75,2),IF((D11=13),VLOOKUP(I11,'13 лет'!$D$3:$E$75,2),IF((D11=14),VLOOKUP(I11,'14 лет'!$D$3:$E$75,2),IF((D11=15),VLOOKUP(I11,'15 лет'!$C$3:$D$75,2),IF((D11=16),VLOOKUP(I11,'16 лет'!$C$3:$D$75,2),VLOOKUP(I11,'17 лет'!$C$3:$D$75,2)))))))</f>
        <v>42</v>
      </c>
      <c r="K11" s="59">
        <v>23</v>
      </c>
      <c r="L11" s="59">
        <f ca="1">IF((D11&lt;=11),VLOOKUP(K11,'11 лет'!$G$4:$I$74,3),IF((D11=12),VLOOKUP(K11,'12 лет'!$G$4:$I$74,3),IF((D11=13),VLOOKUP(K11,'13 лет'!$H$4:$J$74,3),IF((D11=14),VLOOKUP(K11,'14 лет'!$H$4:$J$74,3),IF((D11=15),VLOOKUP(K11,'15 лет'!$G$4:$I$74,3),IF((D11=16),VLOOKUP(K11,'16 лет'!$G$4:$I$74,3),VLOOKUP(K11,'17 лет'!$G$4:$I$74,3)))))))</f>
        <v>24</v>
      </c>
      <c r="M11" s="59">
        <v>190</v>
      </c>
      <c r="N11" s="59">
        <f ca="1">IF((D11&lt;=11),VLOOKUP(M11,'11 лет'!$F$4:$I$74,4),IF((D11=12),VLOOKUP(M11,'12 лет'!$F$4:$I$74,4),IF((D11=13),VLOOKUP(M11,'13 лет'!$G$4:$J$74,4),IF((D11=14),VLOOKUP(M11,'14 лет'!$G$4:$J$74,4),IF((D11=15),VLOOKUP(M11,'15 лет'!$F$4:$I$74,4),IF((D11=16),VLOOKUP(M11,'16 лет'!$F$4:$I$74,4),VLOOKUP(M11,'17 лет'!$F$4:$I$74,4)))))))</f>
        <v>23</v>
      </c>
      <c r="O11" s="59">
        <v>9</v>
      </c>
      <c r="P11" s="59">
        <f ca="1">IF((D11&lt;=11),VLOOKUP(O11,'11 лет'!$E$4:$I$74,5),IF((D11=12),VLOOKUP(O11,'12 лет'!$E$4:$I$74,5),IF((D11=13),VLOOKUP(O11,'13 лет'!$F$4:$J$74,5),IF((D11=14),VLOOKUP(O11,'14 лет'!$F$4:$J$74,5),IF((D11=15),VLOOKUP(O11,'15 лет'!$E$4:$I$74,5),IF((D11=16),VLOOKUP(O11,'16 лет'!$E$4:$I$74,5),VLOOKUP(O11,'17 лет'!$E$4:$I$74,5)))))))</f>
        <v>34</v>
      </c>
      <c r="Q11" s="59">
        <v>5</v>
      </c>
      <c r="R11" s="59">
        <f ca="1">IF((D11&lt;=11),VLOOKUP(Q11,'11 лет'!$H$4:$I$74,2),IF((D11=12),VLOOKUP(Q11,'12 лет'!$H$4:$I$74,2),IF((D11=13),VLOOKUP(Q11,'13 лет'!$I$4:$J$74,2),IF((D11=14),VLOOKUP(Q11,'14 лет'!$I$4:$J$74,2),IF((D11=15),VLOOKUP(Q11,'15 лет'!$H$4:$I$74,2),IF((D11=16),VLOOKUP(Q11,'16 лет'!$H$4:$I$74,2),VLOOKUP(Q11,'17 лет'!$H$4:$I$74,2)))))))</f>
        <v>20</v>
      </c>
      <c r="S11" s="59">
        <f t="shared" ref="S11:S20" ca="1" si="1">SUM(F11,H11,J11,L11,N11,P11,R11)</f>
        <v>184</v>
      </c>
      <c r="T11" s="59">
        <f t="shared" ref="T11:T17" ca="1" si="2">RANK(S11,S$11:S$20)</f>
        <v>1</v>
      </c>
    </row>
    <row r="12" spans="1:20" ht="13.5" customHeight="1" x14ac:dyDescent="0.2">
      <c r="A12" s="63">
        <v>2</v>
      </c>
      <c r="B12" s="96" t="s">
        <v>296</v>
      </c>
      <c r="C12" s="97">
        <v>38549</v>
      </c>
      <c r="D12" s="59">
        <f t="shared" ca="1" si="0"/>
        <v>13</v>
      </c>
      <c r="E12" s="59">
        <v>8.1999999999999993</v>
      </c>
      <c r="F12" s="59">
        <f ca="1">IF((D12&lt;=11),VLOOKUP(E12,'11 лет'!$B$3:$D$75,3),IF((D12=12),VLOOKUP(E12,'12 лет'!$B$3:$D$75,3),IF((D12=13),VLOOKUP(E12,'13 лет'!$B$3:$E$75,4),IF((D12=14),VLOOKUP(E12,'14 лет'!$B$3:$E$75,4),IF((D12=15),VLOOKUP(E12,'15 лет'!$B$3:$D$75,3),IF((D12=16),VLOOKUP(E12,'16 лет'!$B$3:$D$75,3),VLOOKUP(E12,'17 лет'!$B$3:$D$75,3)))))))</f>
        <v>27</v>
      </c>
      <c r="G12" s="59" t="s">
        <v>79</v>
      </c>
      <c r="H12" s="59">
        <f ca="1">IF((D12&lt;=11),VLOOKUP(G12,'11 лет'!$A$3:$D$75,4),IF((D12=12),VLOOKUP(G12,'12 лет'!$A$3:$D$75,4),IF((D12=13),VLOOKUP(G12,'13 лет'!$A$3:$E$75,5),IF((D12=14),VLOOKUP(G12,'14 лет'!$A$3:$E$75,5),IF((D12=15),VLOOKUP(G12,'15 лет'!$A$3:$D$75,4),IF((D12=16),VLOOKUP(G12,'16 лет'!$A$3:$D$75,4),VLOOKUP(G12,'17 лет'!$A$3:$D$75,4)))))))</f>
        <v>20</v>
      </c>
      <c r="I12" s="59">
        <v>10</v>
      </c>
      <c r="J12" s="59">
        <f ca="1">IF((D12&lt;=11),VLOOKUP(I12,'11 лет'!$C$3:$D$75,2),IF((D12=12),VLOOKUP(I12,'12 лет'!$C$3:$D$75,2),IF((D12=13),VLOOKUP(I12,'13 лет'!$D$3:$E$75,2),IF((D12=14),VLOOKUP(I12,'14 лет'!$D$3:$E$75,2),IF((D12=15),VLOOKUP(I12,'15 лет'!$C$3:$D$75,2),IF((D12=16),VLOOKUP(I12,'16 лет'!$C$3:$D$75,2),VLOOKUP(I12,'17 лет'!$C$3:$D$75,2)))))))</f>
        <v>24</v>
      </c>
      <c r="K12" s="59">
        <v>20</v>
      </c>
      <c r="L12" s="59">
        <f ca="1">IF((D12&lt;=11),VLOOKUP(K12,'11 лет'!$G$4:$I$74,3),IF((D12=12),VLOOKUP(K12,'12 лет'!$G$4:$I$74,3),IF((D12=13),VLOOKUP(K12,'13 лет'!$H$4:$J$74,3),IF((D12=14),VLOOKUP(K12,'14 лет'!$H$4:$J$74,3),IF((D12=15),VLOOKUP(K12,'15 лет'!$G$4:$I$74,3),IF((D12=16),VLOOKUP(K12,'16 лет'!$G$4:$I$74,3),VLOOKUP(K12,'17 лет'!$G$4:$I$74,3)))))))</f>
        <v>18</v>
      </c>
      <c r="M12" s="59">
        <v>190</v>
      </c>
      <c r="N12" s="59">
        <f ca="1">IF((D12&lt;=11),VLOOKUP(M12,'11 лет'!$F$4:$I$74,4),IF((D12=12),VLOOKUP(M12,'12 лет'!$F$4:$I$74,4),IF((D12=13),VLOOKUP(M12,'13 лет'!$G$4:$J$74,4),IF((D12=14),VLOOKUP(M12,'14 лет'!$G$4:$J$74,4),IF((D12=15),VLOOKUP(M12,'15 лет'!$F$4:$I$74,4),IF((D12=16),VLOOKUP(M12,'16 лет'!$F$4:$I$74,4),VLOOKUP(M12,'17 лет'!$F$4:$I$74,4)))))))</f>
        <v>23</v>
      </c>
      <c r="O12" s="59">
        <v>8</v>
      </c>
      <c r="P12" s="59">
        <f ca="1">IF((D12&lt;=11),VLOOKUP(O12,'11 лет'!$E$4:$I$74,5),IF((D12=12),VLOOKUP(O12,'12 лет'!$E$4:$I$74,5),IF((D12=13),VLOOKUP(O12,'13 лет'!$F$4:$J$74,5),IF((D12=14),VLOOKUP(O12,'14 лет'!$F$4:$J$74,5),IF((D12=15),VLOOKUP(O12,'15 лет'!$E$4:$I$74,5),IF((D12=16),VLOOKUP(O12,'16 лет'!$E$4:$I$74,5),VLOOKUP(O12,'17 лет'!$E$4:$I$74,5)))))))</f>
        <v>30</v>
      </c>
      <c r="Q12" s="59">
        <v>6</v>
      </c>
      <c r="R12" s="59">
        <f ca="1">IF((D12&lt;=11),VLOOKUP(Q12,'11 лет'!$H$4:$I$74,2),IF((D12=12),VLOOKUP(Q12,'12 лет'!$H$4:$I$74,2),IF((D12=13),VLOOKUP(Q12,'13 лет'!$I$4:$J$74,2),IF((D12=14),VLOOKUP(Q12,'14 лет'!$I$4:$J$74,2),IF((D12=15),VLOOKUP(Q12,'15 лет'!$H$4:$I$74,2),IF((D12=16),VLOOKUP(Q12,'16 лет'!$H$4:$I$74,2),VLOOKUP(Q12,'17 лет'!$H$4:$I$74,2)))))))</f>
        <v>22</v>
      </c>
      <c r="S12" s="59">
        <f t="shared" ca="1" si="1"/>
        <v>164</v>
      </c>
      <c r="T12" s="59">
        <f t="shared" ca="1" si="2"/>
        <v>5</v>
      </c>
    </row>
    <row r="13" spans="1:20" x14ac:dyDescent="0.2">
      <c r="A13" s="63">
        <v>3</v>
      </c>
      <c r="B13" s="96" t="s">
        <v>297</v>
      </c>
      <c r="C13" s="97">
        <v>38726</v>
      </c>
      <c r="D13" s="59">
        <f t="shared" ca="1" si="0"/>
        <v>12</v>
      </c>
      <c r="E13" s="59">
        <v>8.1999999999999993</v>
      </c>
      <c r="F13" s="59">
        <f ca="1">IF((D13&lt;=11),VLOOKUP(E13,'11 лет'!$B$3:$D$75,3),IF((D13=12),VLOOKUP(E13,'12 лет'!$B$3:$D$75,3),IF((D13=13),VLOOKUP(E13,'13 лет'!$B$3:$E$75,4),IF((D13=14),VLOOKUP(E13,'14 лет'!$B$3:$E$75,4),IF((D13=15),VLOOKUP(E13,'15 лет'!$B$3:$D$75,3),IF((D13=16),VLOOKUP(E13,'16 лет'!$B$3:$D$75,3),VLOOKUP(E13,'17 лет'!$B$3:$D$75,3)))))))</f>
        <v>34</v>
      </c>
      <c r="G13" s="59" t="s">
        <v>192</v>
      </c>
      <c r="H13" s="59">
        <f ca="1">IF((D13&lt;=11),VLOOKUP(G13,'11 лет'!$A$3:$D$75,4),IF((D13=12),VLOOKUP(G13,'12 лет'!$A$3:$D$75,4),IF((D13=13),VLOOKUP(G13,'13 лет'!$A$3:$E$75,5),IF((D13=14),VLOOKUP(G13,'14 лет'!$A$3:$E$75,5),IF((D13=15),VLOOKUP(G13,'15 лет'!$A$3:$D$75,4),IF((D13=16),VLOOKUP(G13,'16 лет'!$A$3:$D$75,4),VLOOKUP(G13,'17 лет'!$A$3:$D$75,4)))))))</f>
        <v>25</v>
      </c>
      <c r="I13" s="59">
        <v>10</v>
      </c>
      <c r="J13" s="59">
        <f ca="1">IF((D13&lt;=11),VLOOKUP(I13,'11 лет'!$C$3:$D$75,2),IF((D13=12),VLOOKUP(I13,'12 лет'!$C$3:$D$75,2),IF((D13=13),VLOOKUP(I13,'13 лет'!$D$3:$E$75,2),IF((D13=14),VLOOKUP(I13,'14 лет'!$D$3:$E$75,2),IF((D13=15),VLOOKUP(I13,'15 лет'!$C$3:$D$75,2),IF((D13=16),VLOOKUP(I13,'16 лет'!$C$3:$D$75,2),VLOOKUP(I13,'17 лет'!$C$3:$D$75,2)))))))</f>
        <v>0</v>
      </c>
      <c r="K13" s="59">
        <v>24</v>
      </c>
      <c r="L13" s="59">
        <f ca="1">IF((D13&lt;=11),VLOOKUP(K13,'11 лет'!$G$4:$I$74,3),IF((D13=12),VLOOKUP(K13,'12 лет'!$G$4:$I$74,3),IF((D13=13),VLOOKUP(K13,'13 лет'!$H$4:$J$74,3),IF((D13=14),VLOOKUP(K13,'14 лет'!$H$4:$J$74,3),IF((D13=15),VLOOKUP(K13,'15 лет'!$G$4:$I$74,3),IF((D13=16),VLOOKUP(K13,'16 лет'!$G$4:$I$74,3),VLOOKUP(K13,'17 лет'!$G$4:$I$74,3)))))))</f>
        <v>32</v>
      </c>
      <c r="M13" s="59">
        <v>185</v>
      </c>
      <c r="N13" s="59">
        <f ca="1">IF((D13&lt;=11),VLOOKUP(M13,'11 лет'!$F$4:$I$74,4),IF((D13=12),VLOOKUP(M13,'12 лет'!$F$4:$I$74,4),IF((D13=13),VLOOKUP(M13,'13 лет'!$G$4:$J$74,4),IF((D13=14),VLOOKUP(M13,'14 лет'!$G$4:$J$74,4),IF((D13=15),VLOOKUP(M13,'15 лет'!$F$4:$I$74,4),IF((D13=16),VLOOKUP(M13,'16 лет'!$F$4:$I$74,4),VLOOKUP(M13,'17 лет'!$F$4:$I$74,4)))))))</f>
        <v>27</v>
      </c>
      <c r="O13" s="59">
        <v>7</v>
      </c>
      <c r="P13" s="59">
        <f ca="1">IF((D13&lt;=11),VLOOKUP(O13,'11 лет'!$E$4:$I$74,5),IF((D13=12),VLOOKUP(O13,'12 лет'!$E$4:$I$74,5),IF((D13=13),VLOOKUP(O13,'13 лет'!$F$4:$J$74,5),IF((D13=14),VLOOKUP(O13,'14 лет'!$F$4:$J$74,5),IF((D13=15),VLOOKUP(O13,'15 лет'!$E$4:$I$74,5),IF((D13=16),VLOOKUP(O13,'16 лет'!$E$4:$I$74,5),VLOOKUP(O13,'17 лет'!$E$4:$I$74,5)))))))</f>
        <v>33</v>
      </c>
      <c r="Q13" s="59">
        <v>5</v>
      </c>
      <c r="R13" s="59">
        <f ca="1">IF((D13&lt;=11),VLOOKUP(Q13,'11 лет'!$H$4:$I$74,2),IF((D13=12),VLOOKUP(Q13,'12 лет'!$H$4:$I$74,2),IF((D13=13),VLOOKUP(Q13,'13 лет'!$I$4:$J$74,2),IF((D13=14),VLOOKUP(Q13,'14 лет'!$I$4:$J$74,2),IF((D13=15),VLOOKUP(Q13,'15 лет'!$H$4:$I$74,2),IF((D13=16),VLOOKUP(Q13,'16 лет'!$H$4:$I$74,2),VLOOKUP(Q13,'17 лет'!$H$4:$I$74,2)))))))</f>
        <v>20</v>
      </c>
      <c r="S13" s="59">
        <f t="shared" ca="1" si="1"/>
        <v>171</v>
      </c>
      <c r="T13" s="59">
        <f t="shared" ca="1" si="2"/>
        <v>3</v>
      </c>
    </row>
    <row r="14" spans="1:20" x14ac:dyDescent="0.2">
      <c r="A14" s="63">
        <v>4</v>
      </c>
      <c r="B14" s="96" t="s">
        <v>298</v>
      </c>
      <c r="C14" s="97">
        <v>38644</v>
      </c>
      <c r="D14" s="59">
        <f t="shared" ca="1" si="0"/>
        <v>13</v>
      </c>
      <c r="E14" s="59">
        <v>8.8000000000000007</v>
      </c>
      <c r="F14" s="59">
        <f ca="1">IF((D14&lt;=11),VLOOKUP(E14,'11 лет'!$B$3:$D$75,3),IF((D14=12),VLOOKUP(E14,'12 лет'!$B$3:$D$75,3),IF((D14=13),VLOOKUP(E14,'13 лет'!$B$3:$E$75,4),IF((D14=14),VLOOKUP(E14,'14 лет'!$B$3:$E$75,4),IF((D14=15),VLOOKUP(E14,'15 лет'!$B$3:$D$75,3),IF((D14=16),VLOOKUP(E14,'16 лет'!$B$3:$D$75,3),VLOOKUP(E14,'17 лет'!$B$3:$D$75,3)))))))</f>
        <v>14</v>
      </c>
      <c r="G14" s="61" t="s">
        <v>196</v>
      </c>
      <c r="H14" s="59">
        <f ca="1">IF((D14&lt;=11),VLOOKUP(G14,'11 лет'!$A$3:$D$75,4),IF((D14=12),VLOOKUP(G14,'12 лет'!$A$3:$D$75,4),IF((D14=13),VLOOKUP(G14,'13 лет'!$A$3:$E$75,5),IF((D14=14),VLOOKUP(G14,'14 лет'!$A$3:$E$75,5),IF((D14=15),VLOOKUP(G14,'15 лет'!$A$3:$D$75,4),IF((D14=16),VLOOKUP(G14,'16 лет'!$A$3:$D$75,4),VLOOKUP(G14,'17 лет'!$A$3:$D$75,4)))))))</f>
        <v>13</v>
      </c>
      <c r="I14" s="59">
        <v>5.6</v>
      </c>
      <c r="J14" s="59">
        <f ca="1">IF((D14&lt;=11),VLOOKUP(I14,'11 лет'!$C$3:$D$75,2),IF((D14=12),VLOOKUP(I14,'12 лет'!$C$3:$D$75,2),IF((D14=13),VLOOKUP(I14,'13 лет'!$D$3:$E$75,2),IF((D14=14),VLOOKUP(I14,'14 лет'!$D$3:$E$75,2),IF((D14=15),VLOOKUP(I14,'15 лет'!$C$3:$D$75,2),IF((D14=16),VLOOKUP(I14,'16 лет'!$C$3:$D$75,2),VLOOKUP(I14,'17 лет'!$C$3:$D$75,2)))))))</f>
        <v>70</v>
      </c>
      <c r="K14" s="59">
        <v>24</v>
      </c>
      <c r="L14" s="59">
        <f ca="1">IF((D14&lt;=11),VLOOKUP(K14,'11 лет'!$G$4:$I$74,3),IF((D14=12),VLOOKUP(K14,'12 лет'!$G$4:$I$74,3),IF((D14=13),VLOOKUP(K14,'13 лет'!$H$4:$J$74,3),IF((D14=14),VLOOKUP(K14,'14 лет'!$H$4:$J$74,3),IF((D14=15),VLOOKUP(K14,'15 лет'!$G$4:$I$74,3),IF((D14=16),VLOOKUP(K14,'16 лет'!$G$4:$I$74,3),VLOOKUP(K14,'17 лет'!$G$4:$I$74,3)))))))</f>
        <v>26</v>
      </c>
      <c r="M14" s="59">
        <v>180</v>
      </c>
      <c r="N14" s="59">
        <f ca="1">IF((D14&lt;=11),VLOOKUP(M14,'11 лет'!$F$4:$I$74,4),IF((D14=12),VLOOKUP(M14,'12 лет'!$F$4:$I$74,4),IF((D14=13),VLOOKUP(M14,'13 лет'!$G$4:$J$74,4),IF((D14=14),VLOOKUP(M14,'14 лет'!$G$4:$J$74,4),IF((D14=15),VLOOKUP(M14,'15 лет'!$F$4:$I$74,4),IF((D14=16),VLOOKUP(M14,'16 лет'!$F$4:$I$74,4),VLOOKUP(M14,'17 лет'!$F$4:$I$74,4)))))))</f>
        <v>18</v>
      </c>
      <c r="O14" s="59">
        <v>6</v>
      </c>
      <c r="P14" s="59">
        <f ca="1">IF((D14&lt;=11),VLOOKUP(O14,'11 лет'!$E$4:$I$74,5),IF((D14=12),VLOOKUP(O14,'12 лет'!$E$4:$I$74,5),IF((D14=13),VLOOKUP(O14,'13 лет'!$F$4:$J$74,5),IF((D14=14),VLOOKUP(O14,'14 лет'!$F$4:$J$74,5),IF((D14=15),VLOOKUP(O14,'15 лет'!$E$4:$I$74,5),IF((D14=16),VLOOKUP(O14,'16 лет'!$E$4:$I$74,5),VLOOKUP(O14,'17 лет'!$E$4:$I$74,5)))))))</f>
        <v>23</v>
      </c>
      <c r="Q14" s="59">
        <v>3</v>
      </c>
      <c r="R14" s="59">
        <f ca="1">IF((D14&lt;=11),VLOOKUP(Q14,'11 лет'!$H$4:$I$74,2),IF((D14=12),VLOOKUP(Q14,'12 лет'!$H$4:$I$74,2),IF((D14=13),VLOOKUP(Q14,'13 лет'!$I$4:$J$74,2),IF((D14=14),VLOOKUP(Q14,'14 лет'!$I$4:$J$74,2),IF((D14=15),VLOOKUP(Q14,'15 лет'!$H$4:$I$74,2),IF((D14=16),VLOOKUP(Q14,'16 лет'!$H$4:$I$74,2),VLOOKUP(Q14,'17 лет'!$H$4:$I$74,2)))))))</f>
        <v>16</v>
      </c>
      <c r="S14" s="59">
        <f t="shared" ca="1" si="1"/>
        <v>180</v>
      </c>
      <c r="T14" s="59">
        <f t="shared" ca="1" si="2"/>
        <v>2</v>
      </c>
    </row>
    <row r="15" spans="1:20" x14ac:dyDescent="0.2">
      <c r="A15" s="63">
        <v>5</v>
      </c>
      <c r="B15" s="96" t="s">
        <v>299</v>
      </c>
      <c r="C15" s="97">
        <v>38617</v>
      </c>
      <c r="D15" s="59">
        <f t="shared" ca="1" si="0"/>
        <v>13</v>
      </c>
      <c r="E15" s="59">
        <v>8</v>
      </c>
      <c r="F15" s="59">
        <f ca="1">IF((D15&lt;=11),VLOOKUP(E15,'11 лет'!$B$3:$D$75,3),IF((D15=12),VLOOKUP(E15,'12 лет'!$B$3:$D$75,3),IF((D15=13),VLOOKUP(E15,'13 лет'!$B$3:$E$75,4),IF((D15=14),VLOOKUP(E15,'14 лет'!$B$3:$E$75,4),IF((D15=15),VLOOKUP(E15,'15 лет'!$B$3:$D$75,3),IF((D15=16),VLOOKUP(E15,'16 лет'!$B$3:$D$75,3),VLOOKUP(E15,'17 лет'!$B$3:$D$75,3)))))))</f>
        <v>33</v>
      </c>
      <c r="G15" s="68" t="s">
        <v>196</v>
      </c>
      <c r="H15" s="59">
        <f ca="1">IF((D15&lt;=11),VLOOKUP(G15,'11 лет'!$A$3:$D$75,4),IF((D15=12),VLOOKUP(G15,'12 лет'!$A$3:$D$75,4),IF((D15=13),VLOOKUP(G15,'13 лет'!$A$3:$E$75,5),IF((D15=14),VLOOKUP(G15,'14 лет'!$A$3:$E$75,5),IF((D15=15),VLOOKUP(G15,'15 лет'!$A$3:$D$75,4),IF((D15=16),VLOOKUP(G15,'16 лет'!$A$3:$D$75,4),VLOOKUP(G15,'17 лет'!$A$3:$D$75,4)))))))</f>
        <v>13</v>
      </c>
      <c r="I15" s="59">
        <v>9.9</v>
      </c>
      <c r="J15" s="59">
        <f ca="1">IF((D15&lt;=11),VLOOKUP(I15,'11 лет'!$C$3:$D$75,2),IF((D15=12),VLOOKUP(I15,'12 лет'!$C$3:$D$75,2),IF((D15=13),VLOOKUP(I15,'13 лет'!$D$3:$E$75,2),IF((D15=14),VLOOKUP(I15,'14 лет'!$D$3:$E$75,2),IF((D15=15),VLOOKUP(I15,'15 лет'!$C$3:$D$75,2),IF((D15=16),VLOOKUP(I15,'16 лет'!$C$3:$D$75,2),VLOOKUP(I15,'17 лет'!$C$3:$D$75,2)))))))</f>
        <v>26</v>
      </c>
      <c r="K15" s="59">
        <v>22</v>
      </c>
      <c r="L15" s="59">
        <f ca="1">IF((D15&lt;=11),VLOOKUP(K15,'11 лет'!$G$4:$I$74,3),IF((D15=12),VLOOKUP(K15,'12 лет'!$G$4:$I$74,3),IF((D15=13),VLOOKUP(K15,'13 лет'!$H$4:$J$74,3),IF((D15=14),VLOOKUP(K15,'14 лет'!$H$4:$J$74,3),IF((D15=15),VLOOKUP(K15,'15 лет'!$G$4:$I$74,3),IF((D15=16),VLOOKUP(K15,'16 лет'!$G$4:$I$74,3),VLOOKUP(K15,'17 лет'!$G$4:$I$74,3)))))))</f>
        <v>22</v>
      </c>
      <c r="M15" s="59">
        <v>195</v>
      </c>
      <c r="N15" s="59">
        <f ca="1">IF((D15&lt;=11),VLOOKUP(M15,'11 лет'!$F$4:$I$74,4),IF((D15=12),VLOOKUP(M15,'12 лет'!$F$4:$I$74,4),IF((D15=13),VLOOKUP(M15,'13 лет'!$G$4:$J$74,4),IF((D15=14),VLOOKUP(M15,'14 лет'!$G$4:$J$74,4),IF((D15=15),VLOOKUP(M15,'15 лет'!$F$4:$I$74,4),IF((D15=16),VLOOKUP(M15,'16 лет'!$F$4:$I$74,4),VLOOKUP(M15,'17 лет'!$F$4:$I$74,4)))))))</f>
        <v>25</v>
      </c>
      <c r="O15" s="59">
        <v>7</v>
      </c>
      <c r="P15" s="59">
        <f ca="1">IF((D15&lt;=11),VLOOKUP(O15,'11 лет'!$E$4:$I$74,5),IF((D15=12),VLOOKUP(O15,'12 лет'!$E$4:$I$74,5),IF((D15=13),VLOOKUP(O15,'13 лет'!$F$4:$J$74,5),IF((D15=14),VLOOKUP(O15,'14 лет'!$F$4:$J$74,5),IF((D15=15),VLOOKUP(O15,'15 лет'!$E$4:$I$74,5),IF((D15=16),VLOOKUP(O15,'16 лет'!$E$4:$I$74,5),VLOOKUP(O15,'17 лет'!$E$4:$I$74,5)))))))</f>
        <v>26</v>
      </c>
      <c r="Q15" s="59">
        <v>3</v>
      </c>
      <c r="R15" s="59">
        <f ca="1">IF((D15&lt;=11),VLOOKUP(Q15,'11 лет'!$H$4:$I$74,2),IF((D15=12),VLOOKUP(Q15,'12 лет'!$H$4:$I$74,2),IF((D15=13),VLOOKUP(Q15,'13 лет'!$I$4:$J$74,2),IF((D15=14),VLOOKUP(Q15,'14 лет'!$I$4:$J$74,2),IF((D15=15),VLOOKUP(Q15,'15 лет'!$H$4:$I$74,2),IF((D15=16),VLOOKUP(Q15,'16 лет'!$H$4:$I$74,2),VLOOKUP(Q15,'17 лет'!$H$4:$I$74,2)))))))</f>
        <v>16</v>
      </c>
      <c r="S15" s="59">
        <f t="shared" ca="1" si="1"/>
        <v>161</v>
      </c>
      <c r="T15" s="59">
        <f t="shared" ca="1" si="2"/>
        <v>6</v>
      </c>
    </row>
    <row r="16" spans="1:20" x14ac:dyDescent="0.2">
      <c r="A16" s="63">
        <v>6</v>
      </c>
      <c r="B16" s="96" t="s">
        <v>300</v>
      </c>
      <c r="C16" s="97">
        <v>38396</v>
      </c>
      <c r="D16" s="59">
        <f t="shared" ca="1" si="0"/>
        <v>13</v>
      </c>
      <c r="E16" s="59">
        <v>7.9</v>
      </c>
      <c r="F16" s="59">
        <f ca="1">IF((D16&lt;=11),VLOOKUP(E16,'11 лет'!$B$3:$D$75,3),IF((D16=12),VLOOKUP(E16,'12 лет'!$B$3:$D$75,3),IF((D16=13),VLOOKUP(E16,'13 лет'!$B$3:$E$75,4),IF((D16=14),VLOOKUP(E16,'14 лет'!$B$3:$E$75,4),IF((D16=15),VLOOKUP(E16,'15 лет'!$B$3:$D$75,3),IF((D16=16),VLOOKUP(E16,'16 лет'!$B$3:$D$75,3),VLOOKUP(E16,'17 лет'!$B$3:$D$75,3)))))))</f>
        <v>36</v>
      </c>
      <c r="G16" s="68" t="s">
        <v>132</v>
      </c>
      <c r="H16" s="59">
        <f ca="1">IF((D16&lt;=11),VLOOKUP(G16,'11 лет'!$A$3:$D$75,4),IF((D16=12),VLOOKUP(G16,'12 лет'!$A$3:$D$75,4),IF((D16=13),VLOOKUP(G16,'13 лет'!$A$3:$E$75,5),IF((D16=14),VLOOKUP(G16,'14 лет'!$A$3:$E$75,5),IF((D16=15),VLOOKUP(G16,'15 лет'!$A$3:$D$75,4),IF((D16=16),VLOOKUP(G16,'16 лет'!$A$3:$D$75,4),VLOOKUP(G16,'17 лет'!$A$3:$D$75,4)))))))</f>
        <v>6</v>
      </c>
      <c r="I16" s="59">
        <v>9.3000000000000007</v>
      </c>
      <c r="J16" s="59">
        <f ca="1">IF((D16&lt;=11),VLOOKUP(I16,'11 лет'!$C$3:$D$75,2),IF((D16=12),VLOOKUP(I16,'12 лет'!$C$3:$D$75,2),IF((D16=13),VLOOKUP(I16,'13 лет'!$D$3:$E$75,2),IF((D16=14),VLOOKUP(I16,'14 лет'!$D$3:$E$75,2),IF((D16=15),VLOOKUP(I16,'15 лет'!$C$3:$D$75,2),IF((D16=16),VLOOKUP(I16,'16 лет'!$C$3:$D$75,2),VLOOKUP(I16,'17 лет'!$C$3:$D$75,2)))))))</f>
        <v>38</v>
      </c>
      <c r="K16" s="59">
        <v>24</v>
      </c>
      <c r="L16" s="59">
        <f ca="1">IF((D16&lt;=11),VLOOKUP(K16,'11 лет'!$G$4:$I$74,3),IF((D16=12),VLOOKUP(K16,'12 лет'!$G$4:$I$74,3),IF((D16=13),VLOOKUP(K16,'13 лет'!$H$4:$J$74,3),IF((D16=14),VLOOKUP(K16,'14 лет'!$H$4:$J$74,3),IF((D16=15),VLOOKUP(K16,'15 лет'!$G$4:$I$74,3),IF((D16=16),VLOOKUP(K16,'16 лет'!$G$4:$I$74,3),VLOOKUP(K16,'17 лет'!$G$4:$I$74,3)))))))</f>
        <v>26</v>
      </c>
      <c r="M16" s="59">
        <v>175</v>
      </c>
      <c r="N16" s="59">
        <f ca="1">IF((D16&lt;=11),VLOOKUP(M16,'11 лет'!$F$4:$I$74,4),IF((D16=12),VLOOKUP(M16,'12 лет'!$F$4:$I$74,4),IF((D16=13),VLOOKUP(M16,'13 лет'!$G$4:$J$74,4),IF((D16=14),VLOOKUP(M16,'14 лет'!$G$4:$J$74,4),IF((D16=15),VLOOKUP(M16,'15 лет'!$F$4:$I$74,4),IF((D16=16),VLOOKUP(M16,'16 лет'!$F$4:$I$74,4),VLOOKUP(M16,'17 лет'!$F$4:$I$74,4)))))))</f>
        <v>15</v>
      </c>
      <c r="O16" s="59">
        <v>7</v>
      </c>
      <c r="P16" s="59">
        <f ca="1">IF((D16&lt;=11),VLOOKUP(O16,'11 лет'!$E$4:$I$74,5),IF((D16=12),VLOOKUP(O16,'12 лет'!$E$4:$I$74,5),IF((D16=13),VLOOKUP(O16,'13 лет'!$F$4:$J$74,5),IF((D16=14),VLOOKUP(O16,'14 лет'!$F$4:$J$74,5),IF((D16=15),VLOOKUP(O16,'15 лет'!$E$4:$I$74,5),IF((D16=16),VLOOKUP(O16,'16 лет'!$E$4:$I$74,5),VLOOKUP(O16,'17 лет'!$E$4:$I$74,5)))))))</f>
        <v>26</v>
      </c>
      <c r="Q16" s="59">
        <v>0</v>
      </c>
      <c r="R16" s="59">
        <f ca="1">IF((D16&lt;=11),VLOOKUP(Q16,'11 лет'!$H$4:$I$74,2),IF((D16=12),VLOOKUP(Q16,'12 лет'!$H$4:$I$74,2),IF((D16=13),VLOOKUP(Q16,'13 лет'!$I$4:$J$74,2),IF((D16=14),VLOOKUP(Q16,'14 лет'!$I$4:$J$74,2),IF((D16=15),VLOOKUP(Q16,'15 лет'!$H$4:$I$74,2),IF((D16=16),VLOOKUP(Q16,'16 лет'!$H$4:$I$74,2),VLOOKUP(Q16,'17 лет'!$H$4:$I$74,2)))))))</f>
        <v>10</v>
      </c>
      <c r="S16" s="59">
        <f t="shared" ca="1" si="1"/>
        <v>157</v>
      </c>
      <c r="T16" s="59">
        <f t="shared" ca="1" si="2"/>
        <v>8</v>
      </c>
    </row>
    <row r="17" spans="1:20" x14ac:dyDescent="0.2">
      <c r="A17" s="63">
        <v>7</v>
      </c>
      <c r="B17" s="96" t="s">
        <v>301</v>
      </c>
      <c r="C17" s="97">
        <v>38503</v>
      </c>
      <c r="D17" s="59">
        <f t="shared" ca="1" si="0"/>
        <v>13</v>
      </c>
      <c r="E17" s="59">
        <v>8.5</v>
      </c>
      <c r="F17" s="59">
        <f ca="1">IF((D17&lt;=11),VLOOKUP(E17,'11 лет'!$B$3:$D$75,3),IF((D17=12),VLOOKUP(E17,'12 лет'!$B$3:$D$75,3),IF((D17=13),VLOOKUP(E17,'13 лет'!$B$3:$E$75,4),IF((D17=14),VLOOKUP(E17,'14 лет'!$B$3:$E$75,4),IF((D17=15),VLOOKUP(E17,'15 лет'!$B$3:$D$75,3),IF((D17=16),VLOOKUP(E17,'16 лет'!$B$3:$D$75,3),VLOOKUP(E17,'17 лет'!$B$3:$D$75,3)))))))</f>
        <v>20</v>
      </c>
      <c r="G17" s="68" t="s">
        <v>196</v>
      </c>
      <c r="H17" s="59">
        <f ca="1">IF((D17&lt;=11),VLOOKUP(G17,'11 лет'!$A$3:$D$75,4),IF((D17=12),VLOOKUP(G17,'12 лет'!$A$3:$D$75,4),IF((D17=13),VLOOKUP(G17,'13 лет'!$A$3:$E$75,5),IF((D17=14),VLOOKUP(G17,'14 лет'!$A$3:$E$75,5),IF((D17=15),VLOOKUP(G17,'15 лет'!$A$3:$D$75,4),IF((D17=16),VLOOKUP(G17,'16 лет'!$A$3:$D$75,4),VLOOKUP(G17,'17 лет'!$A$3:$D$75,4)))))))</f>
        <v>13</v>
      </c>
      <c r="I17" s="59">
        <v>9.5</v>
      </c>
      <c r="J17" s="59">
        <f ca="1">IF((D17&lt;=11),VLOOKUP(I17,'11 лет'!$C$3:$D$75,2),IF((D17=12),VLOOKUP(I17,'12 лет'!$C$3:$D$75,2),IF((D17=13),VLOOKUP(I17,'13 лет'!$D$3:$E$75,2),IF((D17=14),VLOOKUP(I17,'14 лет'!$D$3:$E$75,2),IF((D17=15),VLOOKUP(I17,'15 лет'!$C$3:$D$75,2),IF((D17=16),VLOOKUP(I17,'16 лет'!$C$3:$D$75,2),VLOOKUP(I17,'17 лет'!$C$3:$D$75,2)))))))</f>
        <v>34</v>
      </c>
      <c r="K17" s="59">
        <v>20</v>
      </c>
      <c r="L17" s="59">
        <f ca="1">IF((D17&lt;=11),VLOOKUP(K17,'11 лет'!$G$4:$I$74,3),IF((D17=12),VLOOKUP(K17,'12 лет'!$G$4:$I$74,3),IF((D17=13),VLOOKUP(K17,'13 лет'!$H$4:$J$74,3),IF((D17=14),VLOOKUP(K17,'14 лет'!$H$4:$J$74,3),IF((D17=15),VLOOKUP(K17,'15 лет'!$G$4:$I$74,3),IF((D17=16),VLOOKUP(K17,'16 лет'!$G$4:$I$74,3),VLOOKUP(K17,'17 лет'!$G$4:$I$74,3)))))))</f>
        <v>18</v>
      </c>
      <c r="M17" s="59">
        <v>175</v>
      </c>
      <c r="N17" s="59">
        <f ca="1">IF((D17&lt;=11),VLOOKUP(M17,'11 лет'!$F$4:$I$74,4),IF((D17=12),VLOOKUP(M17,'12 лет'!$F$4:$I$74,4),IF((D17=13),VLOOKUP(M17,'13 лет'!$G$4:$J$74,4),IF((D17=14),VLOOKUP(M17,'14 лет'!$G$4:$J$74,4),IF((D17=15),VLOOKUP(M17,'15 лет'!$F$4:$I$74,4),IF((D17=16),VLOOKUP(M17,'16 лет'!$F$4:$I$74,4),VLOOKUP(M17,'17 лет'!$F$4:$I$74,4)))))))</f>
        <v>15</v>
      </c>
      <c r="O17" s="59">
        <v>8</v>
      </c>
      <c r="P17" s="59">
        <f ca="1">IF((D17&lt;=11),VLOOKUP(O17,'11 лет'!$E$4:$I$74,5),IF((D17=12),VLOOKUP(O17,'12 лет'!$E$4:$I$74,5),IF((D17=13),VLOOKUP(O17,'13 лет'!$F$4:$J$74,5),IF((D17=14),VLOOKUP(O17,'14 лет'!$F$4:$J$74,5),IF((D17=15),VLOOKUP(O17,'15 лет'!$E$4:$I$74,5),IF((D17=16),VLOOKUP(O17,'16 лет'!$E$4:$I$74,5),VLOOKUP(O17,'17 лет'!$E$4:$I$74,5)))))))</f>
        <v>30</v>
      </c>
      <c r="Q17" s="59">
        <v>7</v>
      </c>
      <c r="R17" s="59">
        <f ca="1">IF((D17&lt;=11),VLOOKUP(Q17,'11 лет'!$H$4:$I$74,2),IF((D17=12),VLOOKUP(Q17,'12 лет'!$H$4:$I$74,2),IF((D17=13),VLOOKUP(Q17,'13 лет'!$I$4:$J$74,2),IF((D17=14),VLOOKUP(Q17,'14 лет'!$I$4:$J$74,2),IF((D17=15),VLOOKUP(Q17,'15 лет'!$H$4:$I$74,2),IF((D17=16),VLOOKUP(Q17,'16 лет'!$H$4:$I$74,2),VLOOKUP(Q17,'17 лет'!$H$4:$I$74,2)))))))</f>
        <v>24</v>
      </c>
      <c r="S17" s="59">
        <f t="shared" ca="1" si="1"/>
        <v>154</v>
      </c>
      <c r="T17" s="59">
        <f t="shared" ca="1" si="2"/>
        <v>9</v>
      </c>
    </row>
    <row r="18" spans="1:20" x14ac:dyDescent="0.2">
      <c r="A18" s="63">
        <v>8</v>
      </c>
      <c r="B18" s="96" t="s">
        <v>302</v>
      </c>
      <c r="C18" s="97">
        <v>38575</v>
      </c>
      <c r="D18" s="59">
        <f t="shared" ca="1" si="0"/>
        <v>13</v>
      </c>
      <c r="E18" s="59">
        <v>8.1</v>
      </c>
      <c r="F18" s="59">
        <f ca="1">IF((D18&lt;=11),VLOOKUP(E18,'11 лет'!$B$3:$D$75,3),IF((D18=12),VLOOKUP(E18,'12 лет'!$B$3:$D$75,3),IF((D18=13),VLOOKUP(E18,'13 лет'!$B$3:$E$75,4),IF((D18=14),VLOOKUP(E18,'14 лет'!$B$3:$E$75,4),IF((D18=15),VLOOKUP(E18,'15 лет'!$B$3:$D$75,3),IF((D18=16),VLOOKUP(E18,'16 лет'!$B$3:$D$75,3),VLOOKUP(E18,'17 лет'!$B$3:$D$75,3)))))))</f>
        <v>30</v>
      </c>
      <c r="G18" s="59" t="s">
        <v>236</v>
      </c>
      <c r="H18" s="59">
        <f ca="1">IF((D18&lt;=11),VLOOKUP(G18,'11 лет'!$A$3:$D$75,4),IF((D18=12),VLOOKUP(G18,'12 лет'!$A$3:$D$75,4),IF((D18=13),VLOOKUP(G18,'13 лет'!$A$3:$E$75,5),IF((D18=14),VLOOKUP(G18,'14 лет'!$A$3:$E$75,5),IF((D18=15),VLOOKUP(G18,'15 лет'!$A$3:$D$75,4),IF((D18=16),VLOOKUP(G18,'16 лет'!$A$3:$D$75,4),VLOOKUP(G18,'17 лет'!$A$3:$D$75,4)))))))</f>
        <v>18</v>
      </c>
      <c r="I18" s="59">
        <v>9.9</v>
      </c>
      <c r="J18" s="59">
        <f ca="1">IF((D18&lt;=11),VLOOKUP(I18,'11 лет'!$C$3:$D$75,2),IF((D18=12),VLOOKUP(I18,'12 лет'!$C$3:$D$75,2),IF((D18=13),VLOOKUP(I18,'13 лет'!$D$3:$E$75,2),IF((D18=14),VLOOKUP(I18,'14 лет'!$D$3:$E$75,2),IF((D18=15),VLOOKUP(I18,'15 лет'!$C$3:$D$75,2),IF((D18=16),VLOOKUP(I18,'16 лет'!$C$3:$D$75,2),VLOOKUP(I18,'17 лет'!$C$3:$D$75,2)))))))</f>
        <v>26</v>
      </c>
      <c r="K18" s="59">
        <v>21</v>
      </c>
      <c r="L18" s="59">
        <f ca="1">IF((D18&lt;=11),VLOOKUP(K18,'11 лет'!$G$4:$I$74,3),IF((D18=12),VLOOKUP(K18,'12 лет'!$G$4:$I$74,3),IF((D18=13),VLOOKUP(K18,'13 лет'!$H$4:$J$74,3),IF((D18=14),VLOOKUP(K18,'14 лет'!$H$4:$J$74,3),IF((D18=15),VLOOKUP(K18,'15 лет'!$G$4:$I$74,3),IF((D18=16),VLOOKUP(K18,'16 лет'!$G$4:$I$74,3),VLOOKUP(K18,'17 лет'!$G$4:$I$74,3)))))))</f>
        <v>20</v>
      </c>
      <c r="M18" s="59">
        <v>170</v>
      </c>
      <c r="N18" s="59">
        <f ca="1">IF((D18&lt;=11),VLOOKUP(M18,'11 лет'!$F$4:$I$74,4),IF((D18=12),VLOOKUP(M18,'12 лет'!$F$4:$I$74,4),IF((D18=13),VLOOKUP(M18,'13 лет'!$G$4:$J$74,4),IF((D18=14),VLOOKUP(M18,'14 лет'!$G$4:$J$74,4),IF((D18=15),VLOOKUP(M18,'15 лет'!$F$4:$I$74,4),IF((D18=16),VLOOKUP(M18,'16 лет'!$F$4:$I$74,4),VLOOKUP(M18,'17 лет'!$F$4:$I$74,4)))))))</f>
        <v>14</v>
      </c>
      <c r="O18" s="59">
        <v>5</v>
      </c>
      <c r="P18" s="59">
        <f ca="1">IF((D18&lt;=11),VLOOKUP(O18,'11 лет'!$E$4:$I$74,5),IF((D18=12),VLOOKUP(O18,'12 лет'!$E$4:$I$74,5),IF((D18=13),VLOOKUP(O18,'13 лет'!$F$4:$J$74,5),IF((D18=14),VLOOKUP(O18,'14 лет'!$F$4:$J$74,5),IF((D18=15),VLOOKUP(O18,'15 лет'!$E$4:$I$74,5),IF((D18=16),VLOOKUP(O18,'16 лет'!$E$4:$I$74,5),VLOOKUP(O18,'17 лет'!$E$4:$I$74,5)))))))</f>
        <v>20</v>
      </c>
      <c r="Q18" s="59">
        <v>6</v>
      </c>
      <c r="R18" s="59">
        <f ca="1">IF((D18&lt;=11),VLOOKUP(Q18,'11 лет'!$H$4:$I$74,2),IF((D18=12),VLOOKUP(Q18,'12 лет'!$H$4:$I$74,2),IF((D18=13),VLOOKUP(Q18,'13 лет'!$I$4:$J$74,2),IF((D18=14),VLOOKUP(Q18,'14 лет'!$I$4:$J$74,2),IF((D18=15),VLOOKUP(Q18,'15 лет'!$H$4:$I$74,2),IF((D18=16),VLOOKUP(Q18,'16 лет'!$H$4:$I$74,2),VLOOKUP(Q18,'17 лет'!$H$4:$I$74,2)))))))</f>
        <v>22</v>
      </c>
      <c r="S18" s="59">
        <f t="shared" ca="1" si="1"/>
        <v>150</v>
      </c>
      <c r="T18" s="59">
        <v>8</v>
      </c>
    </row>
    <row r="19" spans="1:20" ht="13.5" customHeight="1" x14ac:dyDescent="0.2">
      <c r="A19" s="63">
        <v>9</v>
      </c>
      <c r="B19" s="96" t="s">
        <v>303</v>
      </c>
      <c r="C19" s="97">
        <v>38561</v>
      </c>
      <c r="D19" s="59">
        <f t="shared" ca="1" si="0"/>
        <v>13</v>
      </c>
      <c r="E19" s="59">
        <v>8.8000000000000007</v>
      </c>
      <c r="F19" s="59">
        <f ca="1">IF((D19&lt;=11),VLOOKUP(E19,'11 лет'!$B$3:$D$75,3),IF((D19=12),VLOOKUP(E19,'12 лет'!$B$3:$D$75,3),IF((D19=13),VLOOKUP(E19,'13 лет'!$B$3:$E$75,4),IF((D19=14),VLOOKUP(E19,'14 лет'!$B$3:$E$75,4),IF((D19=15),VLOOKUP(E19,'15 лет'!$B$3:$D$75,3),IF((D19=16),VLOOKUP(E19,'16 лет'!$B$3:$D$75,3),VLOOKUP(E19,'17 лет'!$B$3:$D$75,3)))))))</f>
        <v>14</v>
      </c>
      <c r="G19" s="68" t="s">
        <v>95</v>
      </c>
      <c r="H19" s="59">
        <f ca="1">IF((D19&lt;=11),VLOOKUP(G19,'11 лет'!$A$3:$D$75,4),IF((D19=12),VLOOKUP(G19,'12 лет'!$A$3:$D$75,4),IF((D19=13),VLOOKUP(G19,'13 лет'!$A$3:$E$75,5),IF((D19=14),VLOOKUP(G19,'14 лет'!$A$3:$E$75,5),IF((D19=15),VLOOKUP(G19,'15 лет'!$A$3:$D$75,4),IF((D19=16),VLOOKUP(G19,'16 лет'!$A$3:$D$75,4),VLOOKUP(G19,'17 лет'!$A$3:$D$75,4)))))))</f>
        <v>5</v>
      </c>
      <c r="I19" s="59">
        <v>5.4</v>
      </c>
      <c r="J19" s="59">
        <f ca="1">IF((D19&lt;=11),VLOOKUP(I19,'11 лет'!$C$3:$D$75,2),IF((D19=12),VLOOKUP(I19,'12 лет'!$C$3:$D$75,2),IF((D19=13),VLOOKUP(I19,'13 лет'!$D$3:$E$75,2),IF((D19=14),VLOOKUP(I19,'14 лет'!$D$3:$E$75,2),IF((D19=15),VLOOKUP(I19,'15 лет'!$C$3:$D$75,2),IF((D19=16),VLOOKUP(I19,'16 лет'!$C$3:$D$75,2),VLOOKUP(I19,'17 лет'!$C$3:$D$75,2)))))))</f>
        <v>70</v>
      </c>
      <c r="K19" s="59">
        <v>23</v>
      </c>
      <c r="L19" s="59">
        <f ca="1">IF((D19&lt;=11),VLOOKUP(K19,'11 лет'!$G$4:$I$74,3),IF((D19=12),VLOOKUP(K19,'12 лет'!$G$4:$I$74,3),IF((D19=13),VLOOKUP(K19,'13 лет'!$H$4:$J$74,3),IF((D19=14),VLOOKUP(K19,'14 лет'!$H$4:$J$74,3),IF((D19=15),VLOOKUP(K19,'15 лет'!$G$4:$I$74,3),IF((D19=16),VLOOKUP(K19,'16 лет'!$G$4:$I$74,3),VLOOKUP(K19,'17 лет'!$G$4:$I$74,3)))))))</f>
        <v>24</v>
      </c>
      <c r="M19" s="59">
        <v>170</v>
      </c>
      <c r="N19" s="59">
        <f ca="1">IF((D19&lt;=11),VLOOKUP(M19,'11 лет'!$F$4:$I$74,4),IF((D19=12),VLOOKUP(M19,'12 лет'!$F$4:$I$74,4),IF((D19=13),VLOOKUP(M19,'13 лет'!$G$4:$J$74,4),IF((D19=14),VLOOKUP(M19,'14 лет'!$G$4:$J$74,4),IF((D19=15),VLOOKUP(M19,'15 лет'!$F$4:$I$74,4),IF((D19=16),VLOOKUP(M19,'16 лет'!$F$4:$I$74,4),VLOOKUP(M19,'17 лет'!$F$4:$I$74,4)))))))</f>
        <v>14</v>
      </c>
      <c r="O19" s="59">
        <v>7</v>
      </c>
      <c r="P19" s="59">
        <f ca="1">IF((D19&lt;=11),VLOOKUP(O19,'11 лет'!$E$4:$I$74,5),IF((D19=12),VLOOKUP(O19,'12 лет'!$E$4:$I$74,5),IF((D19=13),VLOOKUP(O19,'13 лет'!$F$4:$J$74,5),IF((D19=14),VLOOKUP(O19,'14 лет'!$F$4:$J$74,5),IF((D19=15),VLOOKUP(O19,'15 лет'!$E$4:$I$74,5),IF((D19=16),VLOOKUP(O19,'16 лет'!$E$4:$I$74,5),VLOOKUP(O19,'17 лет'!$E$4:$I$74,5)))))))</f>
        <v>26</v>
      </c>
      <c r="Q19" s="59">
        <v>1</v>
      </c>
      <c r="R19" s="59">
        <f ca="1">IF((D19&lt;=11),VLOOKUP(Q19,'11 лет'!$H$4:$I$74,2),IF((D19=12),VLOOKUP(Q19,'12 лет'!$H$4:$I$74,2),IF((D19=13),VLOOKUP(Q19,'13 лет'!$I$4:$J$74,2),IF((D19=14),VLOOKUP(Q19,'14 лет'!$I$4:$J$74,2),IF((D19=15),VLOOKUP(Q19,'15 лет'!$H$4:$I$74,2),IF((D19=16),VLOOKUP(Q19,'16 лет'!$H$4:$I$74,2),VLOOKUP(Q19,'17 лет'!$H$4:$I$74,2)))))))</f>
        <v>12</v>
      </c>
      <c r="S19" s="59">
        <f t="shared" ca="1" si="1"/>
        <v>165</v>
      </c>
      <c r="T19" s="59">
        <v>9</v>
      </c>
    </row>
    <row r="20" spans="1:20" ht="13.5" customHeight="1" x14ac:dyDescent="0.2">
      <c r="A20" s="63">
        <v>10</v>
      </c>
      <c r="B20" s="96" t="s">
        <v>304</v>
      </c>
      <c r="C20" s="97">
        <v>38618</v>
      </c>
      <c r="D20" s="59">
        <f t="shared" ca="1" si="0"/>
        <v>13</v>
      </c>
      <c r="E20" s="59">
        <v>8.3000000000000007</v>
      </c>
      <c r="F20" s="59">
        <f ca="1">IF((D20&lt;=11),VLOOKUP(E20,'11 лет'!$B$3:$D$75,3),IF((D20=12),VLOOKUP(E20,'12 лет'!$B$3:$D$75,3),IF((D20=13),VLOOKUP(E20,'13 лет'!$B$3:$E$75,4),IF((D20=14),VLOOKUP(E20,'14 лет'!$B$3:$E$75,4),IF((D20=15),VLOOKUP(E20,'15 лет'!$B$3:$D$75,3),IF((D20=16),VLOOKUP(E20,'16 лет'!$B$3:$D$75,3),VLOOKUP(E20,'17 лет'!$B$3:$D$75,3)))))))</f>
        <v>24</v>
      </c>
      <c r="G20" s="68" t="s">
        <v>89</v>
      </c>
      <c r="H20" s="59">
        <f ca="1">IF((D20&lt;=11),VLOOKUP(G20,'11 лет'!$A$3:$D$75,4),IF((D20=12),VLOOKUP(G20,'12 лет'!$A$3:$D$75,4),IF((D20=13),VLOOKUP(G20,'13 лет'!$A$3:$E$75,5),IF((D20=14),VLOOKUP(G20,'14 лет'!$A$3:$E$75,5),IF((D20=15),VLOOKUP(G20,'15 лет'!$A$3:$D$75,4),IF((D20=16),VLOOKUP(G20,'16 лет'!$A$3:$D$75,4),VLOOKUP(G20,'17 лет'!$A$3:$D$75,4)))))))</f>
        <v>10</v>
      </c>
      <c r="I20" s="59">
        <v>9.6999999999999993</v>
      </c>
      <c r="J20" s="59">
        <f ca="1">IF((D20&lt;=11),VLOOKUP(I20,'11 лет'!$C$3:$D$75,2),IF((D20=12),VLOOKUP(I20,'12 лет'!$C$3:$D$75,2),IF((D20=13),VLOOKUP(I20,'13 лет'!$D$3:$E$75,2),IF((D20=14),VLOOKUP(I20,'14 лет'!$D$3:$E$75,2),IF((D20=15),VLOOKUP(I20,'15 лет'!$C$3:$D$75,2),IF((D20=16),VLOOKUP(I20,'16 лет'!$C$3:$D$75,2),VLOOKUP(I20,'17 лет'!$C$3:$D$75,2)))))))</f>
        <v>30</v>
      </c>
      <c r="K20" s="59">
        <v>20</v>
      </c>
      <c r="L20" s="59">
        <f ca="1">IF((D20&lt;=11),VLOOKUP(K20,'11 лет'!$G$4:$I$74,3),IF((D20=12),VLOOKUP(K20,'12 лет'!$G$4:$I$74,3),IF((D20=13),VLOOKUP(K20,'13 лет'!$H$4:$J$74,3),IF((D20=14),VLOOKUP(K20,'14 лет'!$H$4:$J$74,3),IF((D20=15),VLOOKUP(K20,'15 лет'!$G$4:$I$74,3),IF((D20=16),VLOOKUP(K20,'16 лет'!$G$4:$I$74,3),VLOOKUP(K20,'17 лет'!$G$4:$I$74,3)))))))</f>
        <v>18</v>
      </c>
      <c r="M20" s="59">
        <v>180</v>
      </c>
      <c r="N20" s="59">
        <f ca="1">IF((D20&lt;=11),VLOOKUP(M20,'11 лет'!$F$4:$I$74,4),IF((D20=12),VLOOKUP(M20,'12 лет'!$F$4:$I$74,4),IF((D20=13),VLOOKUP(M20,'13 лет'!$G$4:$J$74,4),IF((D20=14),VLOOKUP(M20,'14 лет'!$G$4:$J$74,4),IF((D20=15),VLOOKUP(M20,'15 лет'!$F$4:$I$74,4),IF((D20=16),VLOOKUP(M20,'16 лет'!$F$4:$I$74,4),VLOOKUP(M20,'17 лет'!$F$4:$I$74,4)))))))</f>
        <v>18</v>
      </c>
      <c r="O20" s="59">
        <v>9</v>
      </c>
      <c r="P20" s="59">
        <f ca="1">IF((D20&lt;=11),VLOOKUP(O20,'11 лет'!$E$4:$I$74,5),IF((D20=12),VLOOKUP(O20,'12 лет'!$E$4:$I$74,5),IF((D20=13),VLOOKUP(O20,'13 лет'!$F$4:$J$74,5),IF((D20=14),VLOOKUP(O20,'14 лет'!$F$4:$J$74,5),IF((D20=15),VLOOKUP(O20,'15 лет'!$E$4:$I$74,5),IF((D20=16),VLOOKUP(O20,'16 лет'!$E$4:$I$74,5),VLOOKUP(O20,'17 лет'!$E$4:$I$74,5)))))))</f>
        <v>34</v>
      </c>
      <c r="Q20" s="59">
        <v>8</v>
      </c>
      <c r="R20" s="59">
        <f ca="1">IF((D20&lt;=11),VLOOKUP(Q20,'11 лет'!$H$4:$I$74,2),IF((D20=12),VLOOKUP(Q20,'12 лет'!$H$4:$I$74,2),IF((D20=13),VLOOKUP(Q20,'13 лет'!$I$4:$J$74,2),IF((D20=14),VLOOKUP(Q20,'14 лет'!$I$4:$J$74,2),IF((D20=15),VLOOKUP(Q20,'15 лет'!$H$4:$I$74,2),IF((D20=16),VLOOKUP(Q20,'16 лет'!$H$4:$I$74,2),VLOOKUP(Q20,'17 лет'!$H$4:$I$74,2)))))))</f>
        <v>26</v>
      </c>
      <c r="S20" s="59">
        <f t="shared" ca="1" si="1"/>
        <v>160</v>
      </c>
      <c r="T20" s="59">
        <v>10</v>
      </c>
    </row>
    <row r="21" spans="1:20" x14ac:dyDescent="0.2">
      <c r="S21" s="95">
        <f ca="1">SUM(S11:S20)</f>
        <v>1646</v>
      </c>
    </row>
  </sheetData>
  <mergeCells count="3">
    <mergeCell ref="A8:D8"/>
    <mergeCell ref="E8:R8"/>
    <mergeCell ref="E7:R7"/>
  </mergeCells>
  <phoneticPr fontId="14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zoomScale="90" zoomScaleNormal="90" workbookViewId="0">
      <selection activeCell="H10" sqref="H10"/>
    </sheetView>
  </sheetViews>
  <sheetFormatPr defaultRowHeight="12.75" x14ac:dyDescent="0.2"/>
  <cols>
    <col min="1" max="1" width="4.140625" customWidth="1"/>
    <col min="2" max="2" width="36.28515625" customWidth="1"/>
    <col min="3" max="3" width="12.7109375" customWidth="1"/>
    <col min="4" max="4" width="10.140625" bestFit="1" customWidth="1"/>
    <col min="5" max="5" width="7.42578125" customWidth="1"/>
  </cols>
  <sheetData>
    <row r="1" spans="1:20" ht="15" x14ac:dyDescent="0.25">
      <c r="A1" s="53"/>
      <c r="B1" s="53"/>
      <c r="C1" s="53"/>
      <c r="D1" s="53"/>
      <c r="E1" s="53"/>
      <c r="F1" s="53"/>
      <c r="G1" s="53"/>
      <c r="H1" s="54" t="s">
        <v>19</v>
      </c>
      <c r="I1" s="54"/>
      <c r="J1" s="54"/>
      <c r="K1" s="54"/>
      <c r="L1" s="54"/>
      <c r="M1" s="54"/>
      <c r="N1" s="54"/>
      <c r="O1" s="53"/>
    </row>
    <row r="2" spans="1:20" ht="15" x14ac:dyDescent="0.25">
      <c r="A2" s="53"/>
      <c r="B2" s="53"/>
      <c r="C2" s="53"/>
      <c r="D2" s="53"/>
      <c r="E2" s="53"/>
      <c r="F2" s="53"/>
      <c r="G2" s="53"/>
      <c r="H2" s="54" t="s">
        <v>20</v>
      </c>
      <c r="I2" s="54"/>
      <c r="J2" s="54"/>
      <c r="K2" s="54"/>
      <c r="L2" s="54"/>
      <c r="M2" s="54"/>
      <c r="N2" s="54"/>
      <c r="O2" s="53"/>
    </row>
    <row r="3" spans="1:20" ht="15" x14ac:dyDescent="0.25">
      <c r="A3" s="53"/>
      <c r="B3" s="53"/>
      <c r="C3" s="53"/>
      <c r="D3" s="53"/>
      <c r="E3" s="53"/>
      <c r="F3" s="53"/>
      <c r="G3" s="53"/>
      <c r="H3" s="54"/>
      <c r="I3" s="54"/>
      <c r="J3" s="54"/>
      <c r="K3" s="54"/>
      <c r="L3" s="54"/>
      <c r="M3" s="54"/>
      <c r="N3" s="54"/>
      <c r="O3" s="53"/>
    </row>
    <row r="4" spans="1:20" ht="15" x14ac:dyDescent="0.25">
      <c r="A4" s="53"/>
      <c r="B4" s="53"/>
      <c r="C4" s="53"/>
      <c r="D4" s="53"/>
      <c r="E4" s="53"/>
      <c r="F4" s="53"/>
      <c r="G4" s="53"/>
      <c r="H4" s="53"/>
      <c r="I4" s="98" t="s">
        <v>659</v>
      </c>
      <c r="J4" s="53"/>
      <c r="K4" s="53"/>
      <c r="L4" s="53"/>
      <c r="M4" s="53"/>
      <c r="N4" s="53"/>
      <c r="O4" s="53"/>
    </row>
    <row r="5" spans="1:20" ht="15" x14ac:dyDescent="0.25">
      <c r="A5" s="53"/>
      <c r="B5" s="53"/>
      <c r="C5" s="53"/>
      <c r="D5" s="53"/>
      <c r="E5" s="53"/>
      <c r="F5" s="53"/>
      <c r="G5" s="53"/>
      <c r="H5" s="53"/>
      <c r="I5" s="53" t="s">
        <v>24</v>
      </c>
      <c r="J5" s="53"/>
      <c r="K5" s="53"/>
      <c r="L5" s="53"/>
      <c r="M5" s="53"/>
      <c r="N5" s="53"/>
      <c r="O5" s="53"/>
    </row>
    <row r="6" spans="1:20" ht="15" x14ac:dyDescent="0.25">
      <c r="A6" s="53"/>
      <c r="B6" s="53"/>
      <c r="C6" s="53"/>
      <c r="D6" s="53"/>
      <c r="E6" s="53"/>
      <c r="F6" s="53"/>
      <c r="G6" s="53"/>
      <c r="H6" s="53"/>
      <c r="I6" s="98" t="s">
        <v>661</v>
      </c>
      <c r="J6" s="53"/>
      <c r="K6" s="53"/>
      <c r="L6" s="53"/>
      <c r="M6" s="53"/>
      <c r="N6" s="53"/>
      <c r="O6" s="53"/>
    </row>
    <row r="7" spans="1:20" ht="15" x14ac:dyDescent="0.25">
      <c r="A7" s="53"/>
      <c r="B7" s="53"/>
      <c r="C7" s="53"/>
      <c r="D7" s="53"/>
      <c r="E7" s="100" t="s">
        <v>27</v>
      </c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</row>
    <row r="8" spans="1:20" ht="15" x14ac:dyDescent="0.25">
      <c r="A8" s="99"/>
      <c r="B8" s="99"/>
      <c r="C8" s="99"/>
      <c r="D8" s="99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1"/>
    </row>
    <row r="10" spans="1:20" ht="38.25" x14ac:dyDescent="0.2">
      <c r="A10" s="55" t="s">
        <v>30</v>
      </c>
      <c r="B10" s="55" t="s">
        <v>0</v>
      </c>
      <c r="C10" s="55" t="s">
        <v>1</v>
      </c>
      <c r="D10" s="55" t="s">
        <v>31</v>
      </c>
      <c r="E10" s="55" t="s">
        <v>32</v>
      </c>
      <c r="F10" s="56" t="s">
        <v>3</v>
      </c>
      <c r="G10" s="57" t="s">
        <v>4</v>
      </c>
      <c r="H10" s="56" t="s">
        <v>3</v>
      </c>
      <c r="I10" s="57" t="s">
        <v>33</v>
      </c>
      <c r="J10" s="56" t="s">
        <v>3</v>
      </c>
      <c r="K10" s="55" t="s">
        <v>5</v>
      </c>
      <c r="L10" s="56" t="s">
        <v>3</v>
      </c>
      <c r="M10" s="55" t="s">
        <v>6</v>
      </c>
      <c r="N10" s="56" t="s">
        <v>3</v>
      </c>
      <c r="O10" s="55" t="s">
        <v>146</v>
      </c>
      <c r="P10" s="56" t="s">
        <v>3</v>
      </c>
      <c r="Q10" s="55" t="s">
        <v>8</v>
      </c>
      <c r="R10" s="56" t="s">
        <v>3</v>
      </c>
      <c r="S10" s="58" t="s">
        <v>9</v>
      </c>
      <c r="T10" s="55" t="s">
        <v>10</v>
      </c>
    </row>
    <row r="11" spans="1:20" ht="14.25" customHeight="1" x14ac:dyDescent="0.2">
      <c r="A11" s="63">
        <v>1</v>
      </c>
      <c r="B11" s="96" t="s">
        <v>305</v>
      </c>
      <c r="C11" s="97">
        <v>38510</v>
      </c>
      <c r="D11" s="59">
        <v>13</v>
      </c>
      <c r="E11" s="59">
        <v>8.5</v>
      </c>
      <c r="F11" s="59">
        <f>IF((D11&lt;=11),VLOOKUP(E11,'[1]11 лет'!$L$3:$N$75,3),IF((D11=12),VLOOKUP(E11,'[1]12 лет'!$L$3:$N$75,3),IF((D11=13),VLOOKUP(E11,'[1]13 лет'!$M$3:$P$75,4),IF((D11=14),VLOOKUP(E11,'[1]14 лет'!$M$3:$P$75,4),IF((D11=15),VLOOKUP(E11,'[1]15 лет'!$L$3:$N$75,3),IF((D11=16),VLOOKUP(E11,'[1]16 лет'!$L$3:$N$75,3),VLOOKUP(E11,'[1]17 лет'!$L$3:$N$75,3)))))))</f>
        <v>30</v>
      </c>
      <c r="G11" s="59" t="s">
        <v>87</v>
      </c>
      <c r="H11" s="59">
        <f>IF((D11&lt;=11),VLOOKUP(G11,'[1]11 лет'!$K$3:$N$75,4),IF((D11=12),VLOOKUP(G11,'[1]12 лет'!$K$3:$N$75,4),IF((D11=13),VLOOKUP(G11,'[1]13 лет'!$L$3:$P$75,5),IF((D11=14),VLOOKUP(G11,'[1]14 лет'!$L$3:$P$75,5),IF((D11=15),VLOOKUP(G11,'[1]15 лет'!$K$3:$N$75,4),IF((D11=16),VLOOKUP(G11,'[1]16 лет'!$K$3:$N$75,4),VLOOKUP(G11,'[1]17 лет'!$K$3:$N$75,4)))))))</f>
        <v>21</v>
      </c>
      <c r="I11" s="59">
        <v>10</v>
      </c>
      <c r="J11" s="59">
        <f>IF((D11&lt;=11),VLOOKUP(I11,'[1]11 лет'!$M$3:$N$75,2),IF((D11=12),VLOOKUP(I11,'[1]12 лет'!$M$3:$N$75,2),IF((D11=13),VLOOKUP(I11,'[1]13 лет'!$O$3:$P$75,2),IF((D11=14),VLOOKUP(I11,'[1]14 лет'!$O$3:$P$75,2),IF((D11=15),VLOOKUP(I11,'[1]15 лет'!$M$3:$N$75,2),IF((D11=16),VLOOKUP(I11,'[1]16 лет'!$M$3:$N$75,2),VLOOKUP(I11,'[1]17 лет'!$M$3:$N$75,2)))))))</f>
        <v>37</v>
      </c>
      <c r="K11" s="59">
        <v>34</v>
      </c>
      <c r="L11" s="59">
        <f>IF((D11&lt;=11),VLOOKUP(K11,'[1]11 лет'!$Q$4:$S$74,3),IF((D11=12),VLOOKUP(K11,'[1]12 лет'!$Q$4:$S$74,3),IF((D11=13),VLOOKUP(K11,'[1]13 лет'!$S$4:$U$74,3),IF((D11=14),VLOOKUP(K11,'[1]14 лет'!$S$4:$U$74,3),IF((D11=15),VLOOKUP(K11,'[1]15 лет'!$Q$4:$S$74,3),IF((D11=16),VLOOKUP(K11,'[1]16 лет'!$Q$4:$S$74,3),VLOOKUP(K11,'[1]17 лет'!$Q$4:$S$74,3)))))))</f>
        <v>54</v>
      </c>
      <c r="M11" s="59">
        <v>175</v>
      </c>
      <c r="N11" s="59">
        <f>IF((D11&lt;=11),VLOOKUP(M11,'[1]11 лет'!$P$4:$S$74,4),IF((D11=12),VLOOKUP(M11,'[1]12 лет'!$P$4:$S$74,4),IF((D11=13),VLOOKUP(M11,'[1]13 лет'!$R$4:$U$74,4),IF((D11=14),VLOOKUP(M11,'[1]14 лет'!$R$4:$U$74,4),IF((D11=15),VLOOKUP(M11,'[1]15 лет'!$P$4:$S$74,4),IF((D11=16),VLOOKUP(M11,'[1]16 лет'!$P$4:$S$74,4),VLOOKUP(M11,'[1]17 лет'!$P$4:$S$74,4)))))))</f>
        <v>25</v>
      </c>
      <c r="O11" s="59">
        <v>14</v>
      </c>
      <c r="P11" s="59">
        <f>IF((D11&lt;=11),VLOOKUP(O11,'[1]11 лет'!$O$4:$S$74,5),IF((D11=12),VLOOKUP(O11,'[1]12 лет'!$O$4:$S$74,5),IF((D11=13),VLOOKUP(O11,'[1]13 лет'!$Q$4:$U$74,5),IF((D11=14),VLOOKUP(O11,'[1]14 лет'!$Q$4:$U$74,5),IF((D11=15),VLOOKUP(O11,'[1]15 лет'!$O$4:$S$74,5),IF((D11=16),VLOOKUP(O11,'[1]16 лет'!$O$4:$S$74,5),VLOOKUP(O11,'[1]17 лет'!$O$4:$S$74,5)))))))</f>
        <v>16</v>
      </c>
      <c r="Q11" s="59">
        <v>13</v>
      </c>
      <c r="R11" s="59">
        <f>IF((D11&lt;=11),VLOOKUP(Q11,'[1]11 лет'!$R$4:$S$74,2),IF((D11=12),VLOOKUP(Q11,'[1]12 лет'!$R$4:$S$74,2),IF((D11=13),VLOOKUP(Q11,'[1]13 лет'!$T$4:$U$74,2),IF((D11=14),VLOOKUP(Q11,'[1]14 лет'!$T$4:$U$74,2),IF((D11=15),VLOOKUP(Q11,'[1]15 лет'!$R$4:$S$74,2),IF((D11=16),VLOOKUP(Q11,'[1]16 лет'!$R$4:$S$74,2),VLOOKUP(Q11,'[1]17 лет'!$R$4:$S$74,2)))))))</f>
        <v>30</v>
      </c>
      <c r="S11" s="59">
        <f t="shared" ref="S11:S20" si="0">SUM(F11,H11,J11,L11,N11,P11,R11)</f>
        <v>213</v>
      </c>
      <c r="T11" s="59">
        <v>1</v>
      </c>
    </row>
    <row r="12" spans="1:20" x14ac:dyDescent="0.2">
      <c r="A12" s="63">
        <v>2</v>
      </c>
      <c r="B12" s="96" t="s">
        <v>306</v>
      </c>
      <c r="C12" s="97">
        <v>38475</v>
      </c>
      <c r="D12" s="59">
        <v>13</v>
      </c>
      <c r="E12" s="59">
        <v>9.5</v>
      </c>
      <c r="F12" s="59">
        <f>IF((D12&lt;=11),VLOOKUP(E12,'[1]11 лет'!$L$3:$N$75,3),IF((D12=12),VLOOKUP(E12,'[1]12 лет'!$L$3:$N$75,3),IF((D12=13),VLOOKUP(E12,'[1]13 лет'!$M$3:$P$75,4),IF((D12=14),VLOOKUP(E12,'[1]14 лет'!$M$3:$P$75,4),IF((D12=15),VLOOKUP(E12,'[1]15 лет'!$L$3:$N$75,3),IF((D12=16),VLOOKUP(E12,'[1]16 лет'!$L$3:$N$75,3),VLOOKUP(E12,'[1]17 лет'!$L$3:$N$75,3)))))))</f>
        <v>8</v>
      </c>
      <c r="G12" s="59" t="s">
        <v>72</v>
      </c>
      <c r="H12" s="59">
        <f>IF((D12&lt;=11),VLOOKUP(G12,'[1]11 лет'!$K$3:$N$75,4),IF((D12=12),VLOOKUP(G12,'[1]12 лет'!$K$3:$N$75,4),IF((D12=13),VLOOKUP(G12,'[1]13 лет'!$L$3:$P$75,5),IF((D12=14),VLOOKUP(G12,'[1]14 лет'!$L$3:$P$75,5),IF((D12=15),VLOOKUP(G12,'[1]15 лет'!$K$3:$N$75,4),IF((D12=16),VLOOKUP(G12,'[1]16 лет'!$K$3:$N$75,4),VLOOKUP(G12,'[1]17 лет'!$K$3:$N$75,4)))))))</f>
        <v>38</v>
      </c>
      <c r="I12" s="59">
        <v>8.9</v>
      </c>
      <c r="J12" s="59">
        <f>IF((D12&lt;=11),VLOOKUP(I12,'[1]11 лет'!$M$3:$N$75,2),IF((D12=12),VLOOKUP(I12,'[1]12 лет'!$M$3:$N$75,2),IF((D12=13),VLOOKUP(I12,'[1]13 лет'!$O$3:$P$75,2),IF((D12=14),VLOOKUP(I12,'[1]14 лет'!$O$3:$P$75,2),IF((D12=15),VLOOKUP(I12,'[1]15 лет'!$M$3:$N$75,2),IF((D12=16),VLOOKUP(I12,'[1]16 лет'!$M$3:$N$75,2),VLOOKUP(I12,'[1]17 лет'!$M$3:$N$75,2)))))))</f>
        <v>60</v>
      </c>
      <c r="K12" s="59">
        <v>32</v>
      </c>
      <c r="L12" s="59">
        <f>IF((D12&lt;=11),VLOOKUP(K12,'[1]11 лет'!$Q$4:$S$74,3),IF((D12=12),VLOOKUP(K12,'[1]12 лет'!$Q$4:$S$74,3),IF((D12=13),VLOOKUP(K12,'[1]13 лет'!$S$4:$U$74,3),IF((D12=14),VLOOKUP(K12,'[1]14 лет'!$S$4:$U$74,3),IF((D12=15),VLOOKUP(K12,'[1]15 лет'!$Q$4:$S$74,3),IF((D12=16),VLOOKUP(K12,'[1]16 лет'!$Q$4:$S$74,3),VLOOKUP(K12,'[1]17 лет'!$Q$4:$S$74,3)))))))</f>
        <v>50</v>
      </c>
      <c r="M12" s="59">
        <v>160</v>
      </c>
      <c r="N12" s="59">
        <f>IF((D12&lt;=11),VLOOKUP(M12,'[1]11 лет'!$P$4:$S$74,4),IF((D12=12),VLOOKUP(M12,'[1]12 лет'!$P$4:$S$74,4),IF((D12=13),VLOOKUP(M12,'[1]13 лет'!$R$4:$U$74,4),IF((D12=14),VLOOKUP(M12,'[1]14 лет'!$R$4:$U$74,4),IF((D12=15),VLOOKUP(M12,'[1]15 лет'!$P$4:$S$74,4),IF((D12=16),VLOOKUP(M12,'[1]16 лет'!$P$4:$S$74,4),VLOOKUP(M12,'[1]17 лет'!$P$4:$S$74,4)))))))</f>
        <v>18</v>
      </c>
      <c r="O12" s="59">
        <v>11</v>
      </c>
      <c r="P12" s="59">
        <f>IF((D12&lt;=11),VLOOKUP(O12,'[1]11 лет'!$O$4:$S$74,5),IF((D12=12),VLOOKUP(O12,'[1]12 лет'!$O$4:$S$74,5),IF((D12=13),VLOOKUP(O12,'[1]13 лет'!$Q$4:$U$74,5),IF((D12=14),VLOOKUP(O12,'[1]14 лет'!$Q$4:$U$74,5),IF((D12=15),VLOOKUP(O12,'[1]15 лет'!$O$4:$S$74,5),IF((D12=16),VLOOKUP(O12,'[1]16 лет'!$O$4:$S$74,5),VLOOKUP(O12,'[1]17 лет'!$O$4:$S$74,5)))))))</f>
        <v>10</v>
      </c>
      <c r="Q12" s="59">
        <v>11</v>
      </c>
      <c r="R12" s="59">
        <f>IF((D12&lt;=11),VLOOKUP(Q12,'[1]11 лет'!$R$4:$S$74,2),IF((D12=12),VLOOKUP(Q12,'[1]12 лет'!$R$4:$S$74,2),IF((D12=13),VLOOKUP(Q12,'[1]13 лет'!$T$4:$U$74,2),IF((D12=14),VLOOKUP(Q12,'[1]14 лет'!$T$4:$U$74,2),IF((D12=15),VLOOKUP(Q12,'[1]15 лет'!$R$4:$S$74,2),IF((D12=16),VLOOKUP(Q12,'[1]16 лет'!$R$4:$S$74,2),VLOOKUP(Q12,'[1]17 лет'!$R$4:$S$74,2)))))))</f>
        <v>26</v>
      </c>
      <c r="S12" s="59">
        <f t="shared" si="0"/>
        <v>210</v>
      </c>
      <c r="T12" s="59">
        <v>2</v>
      </c>
    </row>
    <row r="13" spans="1:20" x14ac:dyDescent="0.2">
      <c r="A13" s="63">
        <v>3</v>
      </c>
      <c r="B13" s="96" t="s">
        <v>307</v>
      </c>
      <c r="C13" s="97">
        <v>38768</v>
      </c>
      <c r="D13" s="59">
        <v>13</v>
      </c>
      <c r="E13" s="59">
        <v>9.6</v>
      </c>
      <c r="F13" s="59">
        <f>IF((D13&lt;=11),VLOOKUP(E13,'[1]11 лет'!$L$3:$N$75,3),IF((D13=12),VLOOKUP(E13,'[1]12 лет'!$L$3:$N$75,3),IF((D13=13),VLOOKUP(E13,'[1]13 лет'!$M$3:$P$75,4),IF((D13=14),VLOOKUP(E13,'[1]14 лет'!$M$3:$P$75,4),IF((D13=15),VLOOKUP(E13,'[1]15 лет'!$L$3:$N$75,3),IF((D13=16),VLOOKUP(E13,'[1]16 лет'!$L$3:$N$75,3),VLOOKUP(E13,'[1]17 лет'!$L$3:$N$75,3)))))))</f>
        <v>7</v>
      </c>
      <c r="G13" s="59" t="s">
        <v>204</v>
      </c>
      <c r="H13" s="59">
        <f>IF((D13&lt;=11),VLOOKUP(G13,'[1]11 лет'!$K$3:$N$75,4),IF((D13=12),VLOOKUP(G13,'[1]12 лет'!$K$3:$N$75,4),IF((D13=13),VLOOKUP(G13,'[1]13 лет'!$L$3:$P$75,5),IF((D13=14),VLOOKUP(G13,'[1]14 лет'!$L$3:$P$75,5),IF((D13=15),VLOOKUP(G13,'[1]15 лет'!$K$3:$N$75,4),IF((D13=16),VLOOKUP(G13,'[1]16 лет'!$K$3:$N$75,4),VLOOKUP(G13,'[1]17 лет'!$K$3:$N$75,4)))))))</f>
        <v>28</v>
      </c>
      <c r="I13" s="59">
        <v>9</v>
      </c>
      <c r="J13" s="59">
        <f>IF((D13&lt;=11),VLOOKUP(I13,'[1]11 лет'!$M$3:$N$75,2),IF((D13=12),VLOOKUP(I13,'[1]12 лет'!$M$3:$N$75,2),IF((D13=13),VLOOKUP(I13,'[1]13 лет'!$O$3:$P$75,2),IF((D13=14),VLOOKUP(I13,'[1]14 лет'!$O$3:$P$75,2),IF((D13=15),VLOOKUP(I13,'[1]15 лет'!$M$3:$N$75,2),IF((D13=16),VLOOKUP(I13,'[1]16 лет'!$M$3:$N$75,2),VLOOKUP(I13,'[1]17 лет'!$M$3:$N$75,2)))))))</f>
        <v>58</v>
      </c>
      <c r="K13" s="59">
        <v>36</v>
      </c>
      <c r="L13" s="59">
        <f>IF((D13&lt;=11),VLOOKUP(K13,'[1]11 лет'!$Q$4:$S$74,3),IF((D13=12),VLOOKUP(K13,'[1]12 лет'!$Q$4:$S$74,3),IF((D13=13),VLOOKUP(K13,'[1]13 лет'!$S$4:$U$74,3),IF((D13=14),VLOOKUP(K13,'[1]14 лет'!$S$4:$U$74,3),IF((D13=15),VLOOKUP(K13,'[1]15 лет'!$Q$4:$S$74,3),IF((D13=16),VLOOKUP(K13,'[1]16 лет'!$Q$4:$S$74,3),VLOOKUP(K13,'[1]17 лет'!$Q$4:$S$74,3)))))))</f>
        <v>58</v>
      </c>
      <c r="M13" s="59">
        <v>160</v>
      </c>
      <c r="N13" s="59">
        <f>IF((D13&lt;=11),VLOOKUP(M13,'[1]11 лет'!$P$4:$S$74,4),IF((D13=12),VLOOKUP(M13,'[1]12 лет'!$P$4:$S$74,4),IF((D13=13),VLOOKUP(M13,'[1]13 лет'!$R$4:$U$74,4),IF((D13=14),VLOOKUP(M13,'[1]14 лет'!$R$4:$U$74,4),IF((D13=15),VLOOKUP(M13,'[1]15 лет'!$P$4:$S$74,4),IF((D13=16),VLOOKUP(M13,'[1]16 лет'!$P$4:$S$74,4),VLOOKUP(M13,'[1]17 лет'!$P$4:$S$74,4)))))))</f>
        <v>18</v>
      </c>
      <c r="O13" s="59">
        <v>9</v>
      </c>
      <c r="P13" s="59">
        <f>IF((D13&lt;=11),VLOOKUP(O13,'[1]11 лет'!$O$4:$S$74,5),IF((D13=12),VLOOKUP(O13,'[1]12 лет'!$O$4:$S$74,5),IF((D13=13),VLOOKUP(O13,'[1]13 лет'!$Q$4:$U$74,5),IF((D13=14),VLOOKUP(O13,'[1]14 лет'!$Q$4:$U$74,5),IF((D13=15),VLOOKUP(O13,'[1]15 лет'!$O$4:$S$74,5),IF((D13=16),VLOOKUP(O13,'[1]16 лет'!$O$4:$S$74,5),VLOOKUP(O13,'[1]17 лет'!$O$4:$S$74,5)))))))</f>
        <v>8</v>
      </c>
      <c r="Q13" s="59">
        <v>4</v>
      </c>
      <c r="R13" s="59">
        <f>IF((D13&lt;=11),VLOOKUP(Q13,'[1]11 лет'!$R$4:$S$74,2),IF((D13=12),VLOOKUP(Q13,'[1]12 лет'!$R$4:$S$74,2),IF((D13=13),VLOOKUP(Q13,'[1]13 лет'!$T$4:$U$74,2),IF((D13=14),VLOOKUP(Q13,'[1]14 лет'!$T$4:$U$74,2),IF((D13=15),VLOOKUP(Q13,'[1]15 лет'!$R$4:$S$74,2),IF((D13=16),VLOOKUP(Q13,'[1]16 лет'!$R$4:$S$74,2),VLOOKUP(Q13,'[1]17 лет'!$R$4:$S$74,2)))))))</f>
        <v>12</v>
      </c>
      <c r="S13" s="59">
        <f t="shared" si="0"/>
        <v>189</v>
      </c>
      <c r="T13" s="59">
        <v>3</v>
      </c>
    </row>
    <row r="14" spans="1:20" x14ac:dyDescent="0.2">
      <c r="A14" s="63">
        <v>4</v>
      </c>
      <c r="B14" s="96" t="s">
        <v>308</v>
      </c>
      <c r="C14" s="97">
        <v>38740</v>
      </c>
      <c r="D14" s="59">
        <v>13</v>
      </c>
      <c r="E14" s="59">
        <v>9.3000000000000007</v>
      </c>
      <c r="F14" s="59">
        <f>IF((D14&lt;=11),VLOOKUP(E14,'[1]11 лет'!$L$3:$N$75,3),IF((D14=12),VLOOKUP(E14,'[1]12 лет'!$L$3:$N$75,3),IF((D14=13),VLOOKUP(E14,'[1]13 лет'!$M$3:$P$75,4),IF((D14=14),VLOOKUP(E14,'[1]14 лет'!$M$3:$P$75,4),IF((D14=15),VLOOKUP(E14,'[1]15 лет'!$L$3:$N$75,3),IF((D14=16),VLOOKUP(E14,'[1]16 лет'!$L$3:$N$75,3),VLOOKUP(E14,'[1]17 лет'!$L$3:$N$75,3)))))))</f>
        <v>12</v>
      </c>
      <c r="G14" s="59" t="s">
        <v>196</v>
      </c>
      <c r="H14" s="59">
        <f>IF((D14&lt;=11),VLOOKUP(G14,'[1]11 лет'!$K$3:$N$75,4),IF((D14=12),VLOOKUP(G14,'[1]12 лет'!$K$3:$N$75,4),IF((D14=13),VLOOKUP(G14,'[1]13 лет'!$L$3:$P$75,5),IF((D14=14),VLOOKUP(G14,'[1]14 лет'!$L$3:$P$75,5),IF((D14=15),VLOOKUP(G14,'[1]15 лет'!$K$3:$N$75,4),IF((D14=16),VLOOKUP(G14,'[1]16 лет'!$K$3:$N$75,4),VLOOKUP(G14,'[1]17 лет'!$K$3:$N$75,4)))))))</f>
        <v>22</v>
      </c>
      <c r="I14" s="59">
        <v>9.5</v>
      </c>
      <c r="J14" s="59">
        <f>IF((D14&lt;=11),VLOOKUP(I14,'[1]11 лет'!$M$3:$N$75,2),IF((D14=12),VLOOKUP(I14,'[1]12 лет'!$M$3:$N$75,2),IF((D14=13),VLOOKUP(I14,'[1]13 лет'!$O$3:$P$75,2),IF((D14=14),VLOOKUP(I14,'[1]14 лет'!$O$3:$P$75,2),IF((D14=15),VLOOKUP(I14,'[1]15 лет'!$M$3:$N$75,2),IF((D14=16),VLOOKUP(I14,'[1]16 лет'!$M$3:$N$75,2),VLOOKUP(I14,'[1]17 лет'!$M$3:$N$75,2)))))))</f>
        <v>47</v>
      </c>
      <c r="K14" s="59">
        <v>35</v>
      </c>
      <c r="L14" s="59">
        <f>IF((D14&lt;=11),VLOOKUP(K14,'[1]11 лет'!$Q$4:$S$74,3),IF((D14=12),VLOOKUP(K14,'[1]12 лет'!$Q$4:$S$74,3),IF((D14=13),VLOOKUP(K14,'[1]13 лет'!$S$4:$U$74,3),IF((D14=14),VLOOKUP(K14,'[1]14 лет'!$S$4:$U$74,3),IF((D14=15),VLOOKUP(K14,'[1]15 лет'!$Q$4:$S$74,3),IF((D14=16),VLOOKUP(K14,'[1]16 лет'!$Q$4:$S$74,3),VLOOKUP(K14,'[1]17 лет'!$Q$4:$S$74,3)))))))</f>
        <v>56</v>
      </c>
      <c r="M14" s="59">
        <v>160</v>
      </c>
      <c r="N14" s="59">
        <f>IF((D14&lt;=11),VLOOKUP(M14,'[1]11 лет'!$P$4:$S$74,4),IF((D14=12),VLOOKUP(M14,'[1]12 лет'!$P$4:$S$74,4),IF((D14=13),VLOOKUP(M14,'[1]13 лет'!$R$4:$U$74,4),IF((D14=14),VLOOKUP(M14,'[1]14 лет'!$R$4:$U$74,4),IF((D14=15),VLOOKUP(M14,'[1]15 лет'!$P$4:$S$74,4),IF((D14=16),VLOOKUP(M14,'[1]16 лет'!$P$4:$S$74,4),VLOOKUP(M14,'[1]17 лет'!$P$4:$S$74,4)))))))</f>
        <v>18</v>
      </c>
      <c r="O14" s="59">
        <v>9</v>
      </c>
      <c r="P14" s="59">
        <f>IF((D14&lt;=11),VLOOKUP(O14,'[1]11 лет'!$O$4:$S$74,5),IF((D14=12),VLOOKUP(O14,'[1]12 лет'!$O$4:$S$74,5),IF((D14=13),VLOOKUP(O14,'[1]13 лет'!$Q$4:$U$74,5),IF((D14=14),VLOOKUP(O14,'[1]14 лет'!$Q$4:$U$74,5),IF((D14=15),VLOOKUP(O14,'[1]15 лет'!$O$4:$S$74,5),IF((D14=16),VLOOKUP(O14,'[1]16 лет'!$O$4:$S$74,5),VLOOKUP(O14,'[1]17 лет'!$O$4:$S$74,5)))))))</f>
        <v>8</v>
      </c>
      <c r="Q14" s="59">
        <v>6</v>
      </c>
      <c r="R14" s="59">
        <f>IF((D14&lt;=11),VLOOKUP(Q14,'[1]11 лет'!$R$4:$S$74,2),IF((D14=12),VLOOKUP(Q14,'[1]12 лет'!$R$4:$S$74,2),IF((D14=13),VLOOKUP(Q14,'[1]13 лет'!$T$4:$U$74,2),IF((D14=14),VLOOKUP(Q14,'[1]14 лет'!$T$4:$U$74,2),IF((D14=15),VLOOKUP(Q14,'[1]15 лет'!$R$4:$S$74,2),IF((D14=16),VLOOKUP(Q14,'[1]16 лет'!$R$4:$S$74,2),VLOOKUP(Q14,'[1]17 лет'!$R$4:$S$74,2)))))))</f>
        <v>16</v>
      </c>
      <c r="S14" s="59">
        <f t="shared" si="0"/>
        <v>179</v>
      </c>
      <c r="T14" s="59">
        <v>4</v>
      </c>
    </row>
    <row r="15" spans="1:20" x14ac:dyDescent="0.2">
      <c r="A15" s="63">
        <v>5</v>
      </c>
      <c r="B15" s="96" t="s">
        <v>309</v>
      </c>
      <c r="C15" s="97">
        <v>38425</v>
      </c>
      <c r="D15" s="59">
        <v>13</v>
      </c>
      <c r="E15" s="59">
        <v>9.3000000000000007</v>
      </c>
      <c r="F15" s="59">
        <f>IF((D15&lt;=11),VLOOKUP(E15,'[1]11 лет'!$L$3:$N$75,3),IF((D15=12),VLOOKUP(E15,'[1]12 лет'!$L$3:$N$75,3),IF((D15=13),VLOOKUP(E15,'[1]13 лет'!$M$3:$P$75,4),IF((D15=14),VLOOKUP(E15,'[1]14 лет'!$M$3:$P$75,4),IF((D15=15),VLOOKUP(E15,'[1]15 лет'!$L$3:$N$75,3),IF((D15=16),VLOOKUP(E15,'[1]16 лет'!$L$3:$N$75,3),VLOOKUP(E15,'[1]17 лет'!$L$3:$N$75,3)))))))</f>
        <v>12</v>
      </c>
      <c r="G15" s="59" t="s">
        <v>203</v>
      </c>
      <c r="H15" s="59">
        <f>IF((D15&lt;=11),VLOOKUP(G15,'[1]11 лет'!$K$3:$N$75,4),IF((D15=12),VLOOKUP(G15,'[1]12 лет'!$K$3:$N$75,4),IF((D15=13),VLOOKUP(G15,'[1]13 лет'!$L$3:$P$75,5),IF((D15=14),VLOOKUP(G15,'[1]14 лет'!$L$3:$P$75,5),IF((D15=15),VLOOKUP(G15,'[1]15 лет'!$K$3:$N$75,4),IF((D15=16),VLOOKUP(G15,'[1]16 лет'!$K$3:$N$75,4),VLOOKUP(G15,'[1]17 лет'!$K$3:$N$75,4)))))))</f>
        <v>28</v>
      </c>
      <c r="I15" s="59">
        <v>9.6</v>
      </c>
      <c r="J15" s="59">
        <f>IF((D15&lt;=11),VLOOKUP(I15,'[1]11 лет'!$M$3:$N$75,2),IF((D15=12),VLOOKUP(I15,'[1]12 лет'!$M$3:$N$75,2),IF((D15=13),VLOOKUP(I15,'[1]13 лет'!$O$3:$P$75,2),IF((D15=14),VLOOKUP(I15,'[1]14 лет'!$O$3:$P$75,2),IF((D15=15),VLOOKUP(I15,'[1]15 лет'!$M$3:$N$75,2),IF((D15=16),VLOOKUP(I15,'[1]16 лет'!$M$3:$N$75,2),VLOOKUP(I15,'[1]17 лет'!$M$3:$N$75,2)))))))</f>
        <v>45</v>
      </c>
      <c r="K15" s="59">
        <v>31</v>
      </c>
      <c r="L15" s="59">
        <f>IF((D15&lt;=11),VLOOKUP(K15,'[1]11 лет'!$Q$4:$S$74,3),IF((D15=12),VLOOKUP(K15,'[1]12 лет'!$Q$4:$S$74,3),IF((D15=13),VLOOKUP(K15,'[1]13 лет'!$S$4:$U$74,3),IF((D15=14),VLOOKUP(K15,'[1]14 лет'!$S$4:$U$74,3),IF((D15=15),VLOOKUP(K15,'[1]15 лет'!$Q$4:$S$74,3),IF((D15=16),VLOOKUP(K15,'[1]16 лет'!$Q$4:$S$74,3),VLOOKUP(K15,'[1]17 лет'!$Q$4:$S$74,3)))))))</f>
        <v>47</v>
      </c>
      <c r="M15" s="59">
        <v>150</v>
      </c>
      <c r="N15" s="59">
        <f>IF((D15&lt;=11),VLOOKUP(M15,'[1]11 лет'!$P$4:$S$74,4),IF((D15=12),VLOOKUP(M15,'[1]12 лет'!$P$4:$S$74,4),IF((D15=13),VLOOKUP(M15,'[1]13 лет'!$R$4:$U$74,4),IF((D15=14),VLOOKUP(M15,'[1]14 лет'!$R$4:$U$74,4),IF((D15=15),VLOOKUP(M15,'[1]15 лет'!$P$4:$S$74,4),IF((D15=16),VLOOKUP(M15,'[1]16 лет'!$P$4:$S$74,4),VLOOKUP(M15,'[1]17 лет'!$P$4:$S$74,4)))))))</f>
        <v>13</v>
      </c>
      <c r="O15" s="59">
        <v>7</v>
      </c>
      <c r="P15" s="59">
        <f>IF((D15&lt;=11),VLOOKUP(O15,'[1]11 лет'!$O$4:$S$74,5),IF((D15=12),VLOOKUP(O15,'[1]12 лет'!$O$4:$S$74,5),IF((D15=13),VLOOKUP(O15,'[1]13 лет'!$Q$4:$U$74,5),IF((D15=14),VLOOKUP(O15,'[1]14 лет'!$Q$4:$U$74,5),IF((D15=15),VLOOKUP(O15,'[1]15 лет'!$O$4:$S$74,5),IF((D15=16),VLOOKUP(O15,'[1]16 лет'!$O$4:$S$74,5),VLOOKUP(O15,'[1]17 лет'!$O$4:$S$74,5)))))))</f>
        <v>6</v>
      </c>
      <c r="Q15" s="59">
        <v>7</v>
      </c>
      <c r="R15" s="59">
        <f>IF((D15&lt;=11),VLOOKUP(Q15,'[1]11 лет'!$R$4:$S$74,2),IF((D15=12),VLOOKUP(Q15,'[1]12 лет'!$R$4:$S$74,2),IF((D15=13),VLOOKUP(Q15,'[1]13 лет'!$T$4:$U$74,2),IF((D15=14),VLOOKUP(Q15,'[1]14 лет'!$T$4:$U$74,2),IF((D15=15),VLOOKUP(Q15,'[1]15 лет'!$R$4:$S$74,2),IF((D15=16),VLOOKUP(Q15,'[1]16 лет'!$R$4:$S$74,2),VLOOKUP(Q15,'[1]17 лет'!$R$4:$S$74,2)))))))</f>
        <v>18</v>
      </c>
      <c r="S15" s="59">
        <f t="shared" si="0"/>
        <v>169</v>
      </c>
      <c r="T15" s="59">
        <v>5</v>
      </c>
    </row>
    <row r="16" spans="1:20" ht="11.25" customHeight="1" x14ac:dyDescent="0.2">
      <c r="A16" s="63">
        <v>6</v>
      </c>
      <c r="B16" s="96" t="s">
        <v>310</v>
      </c>
      <c r="C16" s="97">
        <v>38372</v>
      </c>
      <c r="D16" s="59">
        <f t="shared" ref="D16:D20" ca="1" si="1">INT(DAYS360(C16,TODAY())/360)</f>
        <v>13</v>
      </c>
      <c r="E16" s="59">
        <v>9</v>
      </c>
      <c r="F16" s="59">
        <f ca="1">IF((D16&lt;=11),VLOOKUP(E16,'11 лет'!$L$3:$N$75,3),IF((D16=12),VLOOKUP(E16,'12 лет'!$L$3:$N$75,3),IF((D16=13),VLOOKUP(E16,'13 лет'!$M$3:$P$75,4),IF((D16=14),VLOOKUP(E16,'14 лет'!$M$3:$P$75,4),IF((D16=15),VLOOKUP(E16,'15 лет'!$L$3:$N$75,3),IF((D16=16),VLOOKUP(E16,'16 лет'!$L$3:$N$75,3),VLOOKUP(E16,'17 лет'!$L$3:$N$75,3)))))))</f>
        <v>18</v>
      </c>
      <c r="G16" s="59" t="s">
        <v>241</v>
      </c>
      <c r="H16" s="59">
        <f ca="1">IF((D16&lt;=11),VLOOKUP(G16,'11 лет'!$K$3:$N$75,4),IF((D16=12),VLOOKUP(G16,'12 лет'!$K$3:$N$75,4),IF((D16=13),VLOOKUP(G16,'13 лет'!$L$3:$P$75,5),IF((D16=14),VLOOKUP(G16,'14 лет'!$L$3:$P$75,5),IF((D16=15),VLOOKUP(G16,'15 лет'!$K$3:$N$75,4),IF((D16=16),VLOOKUP(G16,'16 лет'!$K$3:$N$75,4),VLOOKUP(G16,'17 лет'!$K$3:$N$75,4)))))))</f>
        <v>21</v>
      </c>
      <c r="I16" s="59">
        <v>10.5</v>
      </c>
      <c r="J16" s="59">
        <f ca="1">IF((D16&lt;=11),VLOOKUP(I16,'11 лет'!$M$3:$N$75,2),IF((D16=12),VLOOKUP(I16,'12 лет'!$M$3:$N$75,2),IF((D16=13),VLOOKUP(I16,'13 лет'!$O$3:$P$75,2),IF((D16=14),VLOOKUP(I16,'14 лет'!$O$3:$P$75,2),IF((D16=15),VLOOKUP(I16,'15 лет'!$M$3:$N$75,2),IF((D16=16),VLOOKUP(I16,'16 лет'!$M$3:$N$75,2),VLOOKUP(I16,'17 лет'!$M$3:$N$75,2)))))))</f>
        <v>27</v>
      </c>
      <c r="K16" s="59">
        <v>26</v>
      </c>
      <c r="L16" s="59">
        <f ca="1">IF((D16&lt;=11),VLOOKUP(K16,'11 лет'!$Q$4:$S$74,3),IF((D16=12),VLOOKUP(K16,'12 лет'!$Q$4:$S$74,3),IF((D16=13),VLOOKUP(K16,'13 лет'!$S$4:$U$74,3),IF((D16=14),VLOOKUP(K16,'14 лет'!$S$4:$U$74,3),IF((D16=15),VLOOKUP(K16,'15 лет'!$Q$4:$S$74,3),IF((D16=16),VLOOKUP(K16,'16 лет'!$Q$4:$S$74,3),VLOOKUP(K16,'17 лет'!$Q$4:$S$74,3)))))))</f>
        <v>32</v>
      </c>
      <c r="M16" s="59">
        <v>170</v>
      </c>
      <c r="N16" s="59">
        <f ca="1">IF((D16&lt;=11),VLOOKUP(M16,'11 лет'!$P$4:$S$74,4),IF((D16=12),VLOOKUP(M16,'12 лет'!$P$4:$S$74,4),IF((D16=13),VLOOKUP(M16,'13 лет'!$R$4:$U$74,4),IF((D16=14),VLOOKUP(M16,'14 лет'!$R$4:$U$74,4),IF((D16=15),VLOOKUP(M16,'15 лет'!$P$4:$S$74,4),IF((D16=16),VLOOKUP(M16,'16 лет'!$P$4:$S$74,4),VLOOKUP(M16,'17 лет'!$P$4:$S$74,4)))))))</f>
        <v>23</v>
      </c>
      <c r="O16" s="59">
        <v>6</v>
      </c>
      <c r="P16" s="59">
        <f ca="1">IF((D16&lt;=11),VLOOKUP(O16,'11 лет'!$O$4:$S$74,5),IF((D16=12),VLOOKUP(O16,'12 лет'!$O$4:$S$74,5),IF((D16=13),VLOOKUP(O16,'13 лет'!$Q$4:$U$74,5),IF((D16=14),VLOOKUP(O16,'14 лет'!$Q$4:$U$74,5),IF((D16=15),VLOOKUP(O16,'15 лет'!$O$4:$S$74,5),IF((D16=16),VLOOKUP(O16,'16 лет'!$O$4:$S$74,5),VLOOKUP(O16,'17 лет'!$O$4:$S$74,5)))))))</f>
        <v>5</v>
      </c>
      <c r="Q16" s="59">
        <v>12</v>
      </c>
      <c r="R16" s="59">
        <f ca="1">IF((D16&lt;=11),VLOOKUP(Q16,'11 лет'!$R$4:$S$74,2),IF((D16=12),VLOOKUP(Q16,'12 лет'!$R$4:$S$74,2),IF((D16=13),VLOOKUP(Q16,'13 лет'!$T$4:$U$74,2),IF((D16=14),VLOOKUP(Q16,'14 лет'!$T$4:$U$74,2),IF((D16=15),VLOOKUP(Q16,'15 лет'!$R$4:$S$74,2),IF((D16=16),VLOOKUP(Q16,'16 лет'!$R$4:$S$74,2),VLOOKUP(Q16,'17 лет'!$R$4:$S$74,2)))))))</f>
        <v>28</v>
      </c>
      <c r="S16" s="59">
        <f t="shared" ca="1" si="0"/>
        <v>154</v>
      </c>
      <c r="T16" s="59">
        <f ca="1">RANK(S16,S$11:S$20)</f>
        <v>6</v>
      </c>
    </row>
    <row r="17" spans="1:20" x14ac:dyDescent="0.2">
      <c r="A17" s="63">
        <v>7</v>
      </c>
      <c r="B17" s="96" t="s">
        <v>311</v>
      </c>
      <c r="C17" s="97">
        <v>38593</v>
      </c>
      <c r="D17" s="59">
        <f t="shared" ca="1" si="1"/>
        <v>13</v>
      </c>
      <c r="E17" s="59">
        <v>9</v>
      </c>
      <c r="F17" s="59">
        <f ca="1">IF((D17&lt;=11),VLOOKUP(E17,'11 лет'!$L$3:$N$75,3),IF((D17=12),VLOOKUP(E17,'12 лет'!$L$3:$N$75,3),IF((D17=13),VLOOKUP(E17,'13 лет'!$M$3:$P$75,4),IF((D17=14),VLOOKUP(E17,'14 лет'!$M$3:$P$75,4),IF((D17=15),VLOOKUP(E17,'15 лет'!$L$3:$N$75,3),IF((D17=16),VLOOKUP(E17,'16 лет'!$L$3:$N$75,3),VLOOKUP(E17,'17 лет'!$L$3:$N$75,3)))))))</f>
        <v>18</v>
      </c>
      <c r="G17" s="59" t="s">
        <v>240</v>
      </c>
      <c r="H17" s="59">
        <f ca="1">IF((D17&lt;=11),VLOOKUP(G17,'11 лет'!$K$3:$N$75,4),IF((D17=12),VLOOKUP(G17,'12 лет'!$K$3:$N$75,4),IF((D17=13),VLOOKUP(G17,'13 лет'!$L$3:$P$75,5),IF((D17=14),VLOOKUP(G17,'14 лет'!$L$3:$P$75,5),IF((D17=15),VLOOKUP(G17,'15 лет'!$K$3:$N$75,4),IF((D17=16),VLOOKUP(G17,'16 лет'!$K$3:$N$75,4),VLOOKUP(G17,'17 лет'!$K$3:$N$75,4)))))))</f>
        <v>20</v>
      </c>
      <c r="I17" s="59">
        <v>10.5</v>
      </c>
      <c r="J17" s="59">
        <f ca="1">IF((D17&lt;=11),VLOOKUP(I17,'11 лет'!$M$3:$N$75,2),IF((D17=12),VLOOKUP(I17,'12 лет'!$M$3:$N$75,2),IF((D17=13),VLOOKUP(I17,'13 лет'!$O$3:$P$75,2),IF((D17=14),VLOOKUP(I17,'14 лет'!$O$3:$P$75,2),IF((D17=15),VLOOKUP(I17,'15 лет'!$M$3:$N$75,2),IF((D17=16),VLOOKUP(I17,'16 лет'!$M$3:$N$75,2),VLOOKUP(I17,'17 лет'!$M$3:$N$75,2)))))))</f>
        <v>27</v>
      </c>
      <c r="K17" s="59">
        <v>24</v>
      </c>
      <c r="L17" s="59">
        <f ca="1">IF((D17&lt;=11),VLOOKUP(K17,'11 лет'!$Q$4:$S$74,3),IF((D17=12),VLOOKUP(K17,'12 лет'!$Q$4:$S$74,3),IF((D17=13),VLOOKUP(K17,'13 лет'!$S$4:$U$74,3),IF((D17=14),VLOOKUP(K17,'14 лет'!$S$4:$U$74,3),IF((D17=15),VLOOKUP(K17,'15 лет'!$Q$4:$S$74,3),IF((D17=16),VLOOKUP(K17,'16 лет'!$Q$4:$S$74,3),VLOOKUP(K17,'17 лет'!$Q$4:$S$74,3)))))))</f>
        <v>27</v>
      </c>
      <c r="M17" s="59">
        <v>170</v>
      </c>
      <c r="N17" s="59">
        <f ca="1">IF((D17&lt;=11),VLOOKUP(M17,'11 лет'!$P$4:$S$74,4),IF((D17=12),VLOOKUP(M17,'12 лет'!$P$4:$S$74,4),IF((D17=13),VLOOKUP(M17,'13 лет'!$R$4:$U$74,4),IF((D17=14),VLOOKUP(M17,'14 лет'!$R$4:$U$74,4),IF((D17=15),VLOOKUP(M17,'15 лет'!$P$4:$S$74,4),IF((D17=16),VLOOKUP(M17,'16 лет'!$P$4:$S$74,4),VLOOKUP(M17,'17 лет'!$P$4:$S$74,4)))))))</f>
        <v>23</v>
      </c>
      <c r="O17" s="59">
        <v>10</v>
      </c>
      <c r="P17" s="59">
        <f ca="1">IF((D17&lt;=11),VLOOKUP(O17,'11 лет'!$O$4:$S$74,5),IF((D17=12),VLOOKUP(O17,'12 лет'!$O$4:$S$74,5),IF((D17=13),VLOOKUP(O17,'13 лет'!$Q$4:$U$74,5),IF((D17=14),VLOOKUP(O17,'14 лет'!$Q$4:$U$74,5),IF((D17=15),VLOOKUP(O17,'15 лет'!$O$4:$S$74,5),IF((D17=16),VLOOKUP(O17,'16 лет'!$O$4:$S$74,5),VLOOKUP(O17,'17 лет'!$O$4:$S$74,5)))))))</f>
        <v>9</v>
      </c>
      <c r="Q17" s="59">
        <v>10</v>
      </c>
      <c r="R17" s="59">
        <f ca="1">IF((D17&lt;=11),VLOOKUP(Q17,'11 лет'!$R$4:$S$74,2),IF((D17=12),VLOOKUP(Q17,'12 лет'!$R$4:$S$74,2),IF((D17=13),VLOOKUP(Q17,'13 лет'!$T$4:$U$74,2),IF((D17=14),VLOOKUP(Q17,'14 лет'!$T$4:$U$74,2),IF((D17=15),VLOOKUP(Q17,'15 лет'!$R$4:$S$74,2),IF((D17=16),VLOOKUP(Q17,'16 лет'!$R$4:$S$74,2),VLOOKUP(Q17,'17 лет'!$R$4:$S$74,2)))))))</f>
        <v>24</v>
      </c>
      <c r="S17" s="59">
        <f t="shared" ca="1" si="0"/>
        <v>148</v>
      </c>
      <c r="T17" s="59">
        <f ca="1">RANK(S17,S$11:S$20)</f>
        <v>8</v>
      </c>
    </row>
    <row r="18" spans="1:20" x14ac:dyDescent="0.2">
      <c r="A18" s="63">
        <v>8</v>
      </c>
      <c r="B18" s="96" t="s">
        <v>312</v>
      </c>
      <c r="C18" s="97">
        <v>38444</v>
      </c>
      <c r="D18" s="59">
        <f t="shared" ca="1" si="1"/>
        <v>13</v>
      </c>
      <c r="E18" s="59">
        <v>8.8000000000000007</v>
      </c>
      <c r="F18" s="59">
        <f ca="1">IF((D18&lt;=11),VLOOKUP(E18,'11 лет'!$L$3:$N$75,3),IF((D18=12),VLOOKUP(E18,'12 лет'!$L$3:$N$75,3),IF((D18=13),VLOOKUP(E18,'13 лет'!$M$3:$P$75,4),IF((D18=14),VLOOKUP(E18,'14 лет'!$M$3:$P$75,4),IF((D18=15),VLOOKUP(E18,'15 лет'!$L$3:$N$75,3),IF((D18=16),VLOOKUP(E18,'16 лет'!$L$3:$N$75,3),VLOOKUP(E18,'17 лет'!$L$3:$N$75,3)))))))</f>
        <v>22</v>
      </c>
      <c r="G18" s="59" t="s">
        <v>207</v>
      </c>
      <c r="H18" s="59">
        <f ca="1">IF((D18&lt;=11),VLOOKUP(G18,'11 лет'!$K$3:$N$75,4),IF((D18=12),VLOOKUP(G18,'12 лет'!$K$3:$N$75,4),IF((D18=13),VLOOKUP(G18,'13 лет'!$L$3:$P$75,5),IF((D18=14),VLOOKUP(G18,'14 лет'!$L$3:$P$75,5),IF((D18=15),VLOOKUP(G18,'15 лет'!$K$3:$N$75,4),IF((D18=16),VLOOKUP(G18,'16 лет'!$K$3:$N$75,4),VLOOKUP(G18,'17 лет'!$K$3:$N$75,4)))))))</f>
        <v>21</v>
      </c>
      <c r="I18" s="59">
        <v>10.6</v>
      </c>
      <c r="J18" s="59">
        <f ca="1">IF((D18&lt;=11),VLOOKUP(I18,'11 лет'!$M$3:$N$75,2),IF((D18=12),VLOOKUP(I18,'12 лет'!$M$3:$N$75,2),IF((D18=13),VLOOKUP(I18,'13 лет'!$O$3:$P$75,2),IF((D18=14),VLOOKUP(I18,'14 лет'!$O$3:$P$75,2),IF((D18=15),VLOOKUP(I18,'15 лет'!$M$3:$N$75,2),IF((D18=16),VLOOKUP(I18,'16 лет'!$M$3:$N$75,2),VLOOKUP(I18,'17 лет'!$M$3:$N$75,2)))))))</f>
        <v>25</v>
      </c>
      <c r="K18" s="59">
        <v>23</v>
      </c>
      <c r="L18" s="59">
        <f ca="1">IF((D18&lt;=11),VLOOKUP(K18,'11 лет'!$Q$4:$S$74,3),IF((D18=12),VLOOKUP(K18,'12 лет'!$Q$4:$S$74,3),IF((D18=13),VLOOKUP(K18,'13 лет'!$S$4:$U$74,3),IF((D18=14),VLOOKUP(K18,'14 лет'!$S$4:$U$74,3),IF((D18=15),VLOOKUP(K18,'15 лет'!$Q$4:$S$74,3),IF((D18=16),VLOOKUP(K18,'16 лет'!$Q$4:$S$74,3),VLOOKUP(K18,'17 лет'!$Q$4:$S$74,3)))))))</f>
        <v>25</v>
      </c>
      <c r="M18" s="59">
        <v>180</v>
      </c>
      <c r="N18" s="59">
        <f ca="1">IF((D18&lt;=11),VLOOKUP(M18,'11 лет'!$P$4:$S$74,4),IF((D18=12),VLOOKUP(M18,'12 лет'!$P$4:$S$74,4),IF((D18=13),VLOOKUP(M18,'13 лет'!$R$4:$U$74,4),IF((D18=14),VLOOKUP(M18,'14 лет'!$R$4:$U$74,4),IF((D18=15),VLOOKUP(M18,'15 лет'!$P$4:$S$74,4),IF((D18=16),VLOOKUP(M18,'16 лет'!$P$4:$S$74,4),VLOOKUP(M18,'17 лет'!$P$4:$S$74,4)))))))</f>
        <v>28</v>
      </c>
      <c r="O18" s="59">
        <v>8</v>
      </c>
      <c r="P18" s="59">
        <f ca="1">IF((D18&lt;=11),VLOOKUP(O18,'11 лет'!$O$4:$S$74,5),IF((D18=12),VLOOKUP(O18,'12 лет'!$O$4:$S$74,5),IF((D18=13),VLOOKUP(O18,'13 лет'!$Q$4:$U$74,5),IF((D18=14),VLOOKUP(O18,'14 лет'!$Q$4:$U$74,5),IF((D18=15),VLOOKUP(O18,'15 лет'!$O$4:$S$74,5),IF((D18=16),VLOOKUP(O18,'16 лет'!$O$4:$S$74,5),VLOOKUP(O18,'17 лет'!$O$4:$S$74,5)))))))</f>
        <v>7</v>
      </c>
      <c r="Q18" s="59">
        <v>10</v>
      </c>
      <c r="R18" s="59">
        <f ca="1">IF((D18&lt;=11),VLOOKUP(Q18,'11 лет'!$R$4:$S$74,2),IF((D18=12),VLOOKUP(Q18,'12 лет'!$R$4:$S$74,2),IF((D18=13),VLOOKUP(Q18,'13 лет'!$T$4:$U$74,2),IF((D18=14),VLOOKUP(Q18,'14 лет'!$T$4:$U$74,2),IF((D18=15),VLOOKUP(Q18,'15 лет'!$R$4:$S$74,2),IF((D18=16),VLOOKUP(Q18,'16 лет'!$R$4:$S$74,2),VLOOKUP(Q18,'17 лет'!$R$4:$S$74,2)))))))</f>
        <v>24</v>
      </c>
      <c r="S18" s="59">
        <f t="shared" ca="1" si="0"/>
        <v>152</v>
      </c>
      <c r="T18" s="59">
        <f ca="1">RANK(S18,S$11:S$20)</f>
        <v>7</v>
      </c>
    </row>
    <row r="19" spans="1:20" x14ac:dyDescent="0.2">
      <c r="A19" s="63">
        <v>9</v>
      </c>
      <c r="B19" s="96" t="s">
        <v>313</v>
      </c>
      <c r="C19" s="97">
        <v>38652</v>
      </c>
      <c r="D19" s="59">
        <f t="shared" ca="1" si="1"/>
        <v>13</v>
      </c>
      <c r="E19" s="59">
        <v>9.1999999999999993</v>
      </c>
      <c r="F19" s="59">
        <f ca="1">IF((D19&lt;=11),VLOOKUP(E19,'11 лет'!$L$3:$N$75,3),IF((D19=12),VLOOKUP(E19,'12 лет'!$L$3:$N$75,3),IF((D19=13),VLOOKUP(E19,'13 лет'!$M$3:$P$75,4),IF((D19=14),VLOOKUP(E19,'14 лет'!$M$3:$P$75,4),IF((D19=15),VLOOKUP(E19,'15 лет'!$L$3:$N$75,3),IF((D19=16),VLOOKUP(E19,'16 лет'!$L$3:$N$75,3),VLOOKUP(E19,'17 лет'!$L$3:$N$75,3)))))))</f>
        <v>14</v>
      </c>
      <c r="G19" s="59" t="s">
        <v>241</v>
      </c>
      <c r="H19" s="59">
        <f ca="1">IF((D19&lt;=11),VLOOKUP(G19,'11 лет'!$K$3:$N$75,4),IF((D19=12),VLOOKUP(G19,'12 лет'!$K$3:$N$75,4),IF((D19=13),VLOOKUP(G19,'13 лет'!$L$3:$P$75,5),IF((D19=14),VLOOKUP(G19,'14 лет'!$L$3:$P$75,5),IF((D19=15),VLOOKUP(G19,'15 лет'!$K$3:$N$75,4),IF((D19=16),VLOOKUP(G19,'16 лет'!$K$3:$N$75,4),VLOOKUP(G19,'17 лет'!$K$3:$N$75,4)))))))</f>
        <v>21</v>
      </c>
      <c r="I19" s="59">
        <v>10.4</v>
      </c>
      <c r="J19" s="59">
        <f ca="1">IF((D19&lt;=11),VLOOKUP(I19,'11 лет'!$M$3:$N$75,2),IF((D19=12),VLOOKUP(I19,'12 лет'!$M$3:$N$75,2),IF((D19=13),VLOOKUP(I19,'13 лет'!$O$3:$P$75,2),IF((D19=14),VLOOKUP(I19,'14 лет'!$O$3:$P$75,2),IF((D19=15),VLOOKUP(I19,'15 лет'!$M$3:$N$75,2),IF((D19=16),VLOOKUP(I19,'16 лет'!$M$3:$N$75,2),VLOOKUP(I19,'17 лет'!$M$3:$N$75,2)))))))</f>
        <v>29</v>
      </c>
      <c r="K19" s="59">
        <v>23</v>
      </c>
      <c r="L19" s="59">
        <f ca="1">IF((D19&lt;=11),VLOOKUP(K19,'11 лет'!$Q$4:$S$74,3),IF((D19=12),VLOOKUP(K19,'12 лет'!$Q$4:$S$74,3),IF((D19=13),VLOOKUP(K19,'13 лет'!$S$4:$U$74,3),IF((D19=14),VLOOKUP(K19,'14 лет'!$S$4:$U$74,3),IF((D19=15),VLOOKUP(K19,'15 лет'!$Q$4:$S$74,3),IF((D19=16),VLOOKUP(K19,'16 лет'!$Q$4:$S$74,3),VLOOKUP(K19,'17 лет'!$Q$4:$S$74,3)))))))</f>
        <v>25</v>
      </c>
      <c r="M19" s="59">
        <v>175</v>
      </c>
      <c r="N19" s="59">
        <f ca="1">IF((D19&lt;=11),VLOOKUP(M19,'11 лет'!$P$4:$S$74,4),IF((D19=12),VLOOKUP(M19,'12 лет'!$P$4:$S$74,4),IF((D19=13),VLOOKUP(M19,'13 лет'!$R$4:$U$74,4),IF((D19=14),VLOOKUP(M19,'14 лет'!$R$4:$U$74,4),IF((D19=15),VLOOKUP(M19,'15 лет'!$P$4:$S$74,4),IF((D19=16),VLOOKUP(M19,'16 лет'!$P$4:$S$74,4),VLOOKUP(M19,'17 лет'!$P$4:$S$74,4)))))))</f>
        <v>25</v>
      </c>
      <c r="O19" s="59">
        <v>11</v>
      </c>
      <c r="P19" s="59">
        <f ca="1">IF((D19&lt;=11),VLOOKUP(O19,'11 лет'!$O$4:$S$74,5),IF((D19=12),VLOOKUP(O19,'12 лет'!$O$4:$S$74,5),IF((D19=13),VLOOKUP(O19,'13 лет'!$Q$4:$U$74,5),IF((D19=14),VLOOKUP(O19,'14 лет'!$Q$4:$U$74,5),IF((D19=15),VLOOKUP(O19,'15 лет'!$O$4:$S$74,5),IF((D19=16),VLOOKUP(O19,'16 лет'!$O$4:$S$74,5),VLOOKUP(O19,'17 лет'!$O$4:$S$74,5)))))))</f>
        <v>10</v>
      </c>
      <c r="Q19" s="59">
        <v>7</v>
      </c>
      <c r="R19" s="59">
        <f ca="1">IF((D19&lt;=11),VLOOKUP(Q19,'11 лет'!$R$4:$S$74,2),IF((D19=12),VLOOKUP(Q19,'12 лет'!$R$4:$S$74,2),IF((D19=13),VLOOKUP(Q19,'13 лет'!$T$4:$U$74,2),IF((D19=14),VLOOKUP(Q19,'14 лет'!$T$4:$U$74,2),IF((D19=15),VLOOKUP(Q19,'15 лет'!$R$4:$S$74,2),IF((D19=16),VLOOKUP(Q19,'16 лет'!$R$4:$S$74,2),VLOOKUP(Q19,'17 лет'!$R$4:$S$74,2)))))))</f>
        <v>18</v>
      </c>
      <c r="S19" s="59">
        <f t="shared" ca="1" si="0"/>
        <v>142</v>
      </c>
      <c r="T19" s="59">
        <f ca="1">RANK(S19,S$11:S$20)</f>
        <v>9</v>
      </c>
    </row>
    <row r="20" spans="1:20" ht="13.5" customHeight="1" x14ac:dyDescent="0.2">
      <c r="A20" s="63">
        <v>10</v>
      </c>
      <c r="B20" s="96" t="s">
        <v>314</v>
      </c>
      <c r="C20" s="97">
        <v>38551</v>
      </c>
      <c r="D20" s="59">
        <f t="shared" ca="1" si="1"/>
        <v>13</v>
      </c>
      <c r="E20" s="59">
        <v>8.9</v>
      </c>
      <c r="F20" s="59">
        <f ca="1">IF((D20&lt;=11),VLOOKUP(E20,'11 лет'!$L$3:$N$75,3),IF((D20=12),VLOOKUP(E20,'12 лет'!$L$3:$N$75,3),IF((D20=13),VLOOKUP(E20,'13 лет'!$M$3:$P$75,4),IF((D20=14),VLOOKUP(E20,'14 лет'!$M$3:$P$75,4),IF((D20=15),VLOOKUP(E20,'15 лет'!$L$3:$N$75,3),IF((D20=16),VLOOKUP(E20,'16 лет'!$L$3:$N$75,3),VLOOKUP(E20,'17 лет'!$L$3:$N$75,3)))))))</f>
        <v>20</v>
      </c>
      <c r="G20" s="59" t="s">
        <v>196</v>
      </c>
      <c r="H20" s="59">
        <f ca="1">IF((D20&lt;=11),VLOOKUP(G20,'11 лет'!$K$3:$N$75,4),IF((D20=12),VLOOKUP(G20,'12 лет'!$K$3:$N$75,4),IF((D20=13),VLOOKUP(G20,'13 лет'!$L$3:$P$75,5),IF((D20=14),VLOOKUP(G20,'14 лет'!$L$3:$P$75,5),IF((D20=15),VLOOKUP(G20,'15 лет'!$K$3:$N$75,4),IF((D20=16),VLOOKUP(G20,'16 лет'!$K$3:$N$75,4),VLOOKUP(G20,'17 лет'!$K$3:$N$75,4)))))))</f>
        <v>22</v>
      </c>
      <c r="I20" s="59">
        <v>11.1</v>
      </c>
      <c r="J20" s="59">
        <f ca="1">IF((D20&lt;=11),VLOOKUP(I20,'11 лет'!$M$3:$N$75,2),IF((D20=12),VLOOKUP(I20,'12 лет'!$M$3:$N$75,2),IF((D20=13),VLOOKUP(I20,'13 лет'!$O$3:$P$75,2),IF((D20=14),VLOOKUP(I20,'14 лет'!$O$3:$P$75,2),IF((D20=15),VLOOKUP(I20,'15 лет'!$M$3:$N$75,2),IF((D20=16),VLOOKUP(I20,'16 лет'!$M$3:$N$75,2),VLOOKUP(I20,'17 лет'!$M$3:$N$75,2)))))))</f>
        <v>17</v>
      </c>
      <c r="K20" s="59">
        <v>22</v>
      </c>
      <c r="L20" s="59">
        <f ca="1">IF((D20&lt;=11),VLOOKUP(K20,'11 лет'!$Q$4:$S$74,3),IF((D20=12),VLOOKUP(K20,'12 лет'!$Q$4:$S$74,3),IF((D20=13),VLOOKUP(K20,'13 лет'!$S$4:$U$74,3),IF((D20=14),VLOOKUP(K20,'14 лет'!$S$4:$U$74,3),IF((D20=15),VLOOKUP(K20,'15 лет'!$Q$4:$S$74,3),IF((D20=16),VLOOKUP(K20,'16 лет'!$Q$4:$S$74,3),VLOOKUP(K20,'17 лет'!$Q$4:$S$74,3)))))))</f>
        <v>23</v>
      </c>
      <c r="M20" s="59">
        <v>180</v>
      </c>
      <c r="N20" s="59">
        <f ca="1">IF((D20&lt;=11),VLOOKUP(M20,'11 лет'!$P$4:$S$74,4),IF((D20=12),VLOOKUP(M20,'12 лет'!$P$4:$S$74,4),IF((D20=13),VLOOKUP(M20,'13 лет'!$R$4:$U$74,4),IF((D20=14),VLOOKUP(M20,'14 лет'!$R$4:$U$74,4),IF((D20=15),VLOOKUP(M20,'15 лет'!$P$4:$S$74,4),IF((D20=16),VLOOKUP(M20,'16 лет'!$P$4:$S$74,4),VLOOKUP(M20,'17 лет'!$P$4:$S$74,4)))))))</f>
        <v>28</v>
      </c>
      <c r="O20" s="59">
        <v>10</v>
      </c>
      <c r="P20" s="59">
        <f ca="1">IF((D20&lt;=11),VLOOKUP(O20,'11 лет'!$O$4:$S$74,5),IF((D20=12),VLOOKUP(O20,'12 лет'!$O$4:$S$74,5),IF((D20=13),VLOOKUP(O20,'13 лет'!$Q$4:$U$74,5),IF((D20=14),VLOOKUP(O20,'14 лет'!$Q$4:$U$74,5),IF((D20=15),VLOOKUP(O20,'15 лет'!$O$4:$S$74,5),IF((D20=16),VLOOKUP(O20,'16 лет'!$O$4:$S$74,5),VLOOKUP(O20,'17 лет'!$O$4:$S$74,5)))))))</f>
        <v>9</v>
      </c>
      <c r="Q20" s="59">
        <v>9</v>
      </c>
      <c r="R20" s="59">
        <f ca="1">IF((D20&lt;=11),VLOOKUP(Q20,'11 лет'!$R$4:$S$74,2),IF((D20=12),VLOOKUP(Q20,'12 лет'!$R$4:$S$74,2),IF((D20=13),VLOOKUP(Q20,'13 лет'!$T$4:$U$74,2),IF((D20=14),VLOOKUP(Q20,'14 лет'!$T$4:$U$74,2),IF((D20=15),VLOOKUP(Q20,'15 лет'!$R$4:$S$74,2),IF((D20=16),VLOOKUP(Q20,'16 лет'!$R$4:$S$74,2),VLOOKUP(Q20,'17 лет'!$R$4:$S$74,2)))))))</f>
        <v>22</v>
      </c>
      <c r="S20" s="59">
        <f t="shared" ca="1" si="0"/>
        <v>141</v>
      </c>
      <c r="T20" s="59">
        <f ca="1">RANK(S20,S$11:S$20)</f>
        <v>10</v>
      </c>
    </row>
    <row r="21" spans="1:20" x14ac:dyDescent="0.2">
      <c r="S21">
        <f ca="1">SUM(S11:S20)</f>
        <v>1697</v>
      </c>
    </row>
  </sheetData>
  <mergeCells count="3">
    <mergeCell ref="A8:D8"/>
    <mergeCell ref="E8:R8"/>
    <mergeCell ref="E7:R7"/>
  </mergeCells>
  <phoneticPr fontId="14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zoomScale="90" zoomScaleNormal="90" workbookViewId="0">
      <selection activeCell="A6" sqref="A6:XFD6"/>
    </sheetView>
  </sheetViews>
  <sheetFormatPr defaultRowHeight="12.75" x14ac:dyDescent="0.2"/>
  <cols>
    <col min="1" max="1" width="4.140625" customWidth="1"/>
    <col min="2" max="2" width="36.7109375" customWidth="1"/>
    <col min="3" max="3" width="12.7109375" customWidth="1"/>
    <col min="4" max="4" width="10.140625" bestFit="1" customWidth="1"/>
    <col min="5" max="5" width="7.42578125" customWidth="1"/>
  </cols>
  <sheetData>
    <row r="1" spans="1:20" ht="15" x14ac:dyDescent="0.25">
      <c r="A1" s="53"/>
      <c r="B1" s="53"/>
      <c r="C1" s="53"/>
      <c r="D1" s="53"/>
      <c r="E1" s="53"/>
      <c r="F1" s="53"/>
      <c r="G1" s="53"/>
      <c r="H1" s="54" t="s">
        <v>19</v>
      </c>
      <c r="I1" s="54"/>
      <c r="J1" s="54"/>
      <c r="K1" s="54"/>
      <c r="L1" s="54"/>
      <c r="M1" s="54"/>
      <c r="N1" s="54"/>
      <c r="O1" s="53"/>
    </row>
    <row r="2" spans="1:20" ht="15" x14ac:dyDescent="0.25">
      <c r="A2" s="53"/>
      <c r="B2" s="53"/>
      <c r="C2" s="53"/>
      <c r="D2" s="53"/>
      <c r="E2" s="53"/>
      <c r="F2" s="53"/>
      <c r="G2" s="53"/>
      <c r="H2" s="54" t="s">
        <v>20</v>
      </c>
      <c r="I2" s="54"/>
      <c r="J2" s="54"/>
      <c r="K2" s="54"/>
      <c r="L2" s="54"/>
      <c r="M2" s="54"/>
      <c r="N2" s="54"/>
      <c r="O2" s="53"/>
    </row>
    <row r="3" spans="1:20" ht="15" x14ac:dyDescent="0.25">
      <c r="A3" s="53"/>
      <c r="B3" s="53"/>
      <c r="C3" s="53"/>
      <c r="D3" s="53"/>
      <c r="E3" s="53"/>
      <c r="F3" s="53"/>
      <c r="G3" s="53"/>
      <c r="H3" s="54"/>
      <c r="I3" s="54"/>
      <c r="J3" s="54"/>
      <c r="K3" s="54"/>
      <c r="L3" s="54"/>
      <c r="M3" s="54"/>
      <c r="N3" s="54"/>
      <c r="O3" s="53"/>
    </row>
    <row r="4" spans="1:20" ht="15" x14ac:dyDescent="0.25">
      <c r="A4" s="53"/>
      <c r="B4" s="53"/>
      <c r="C4" s="53"/>
      <c r="D4" s="53"/>
      <c r="E4" s="53"/>
      <c r="F4" s="53"/>
      <c r="G4" s="53"/>
      <c r="H4" s="53"/>
      <c r="I4" s="98" t="s">
        <v>659</v>
      </c>
      <c r="J4" s="53"/>
      <c r="K4" s="53"/>
      <c r="L4" s="53"/>
      <c r="M4" s="53"/>
      <c r="N4" s="53"/>
      <c r="O4" s="53"/>
    </row>
    <row r="5" spans="1:20" ht="15" x14ac:dyDescent="0.25">
      <c r="A5" s="53"/>
      <c r="B5" s="53"/>
      <c r="C5" s="53"/>
      <c r="D5" s="53"/>
      <c r="E5" s="53"/>
      <c r="F5" s="53"/>
      <c r="G5" s="53"/>
      <c r="H5" s="53"/>
      <c r="I5" s="53" t="s">
        <v>24</v>
      </c>
      <c r="J5" s="53"/>
      <c r="K5" s="53"/>
      <c r="L5" s="53"/>
      <c r="M5" s="53"/>
      <c r="N5" s="53"/>
      <c r="O5" s="53"/>
    </row>
    <row r="6" spans="1:20" ht="15" x14ac:dyDescent="0.25">
      <c r="A6" s="53"/>
      <c r="B6" s="53"/>
      <c r="C6" s="53"/>
      <c r="D6" s="53"/>
      <c r="E6" s="53"/>
      <c r="F6" s="53"/>
      <c r="G6" s="53"/>
      <c r="H6" s="53"/>
      <c r="I6" s="98" t="s">
        <v>662</v>
      </c>
      <c r="J6" s="53"/>
      <c r="K6" s="53"/>
      <c r="L6" s="53"/>
      <c r="M6" s="53"/>
      <c r="N6" s="53"/>
      <c r="O6" s="53"/>
    </row>
    <row r="7" spans="1:20" ht="15" x14ac:dyDescent="0.25">
      <c r="A7" s="53"/>
      <c r="B7" s="53"/>
      <c r="C7" s="53"/>
      <c r="D7" s="53"/>
      <c r="E7" s="100" t="s">
        <v>27</v>
      </c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</row>
    <row r="8" spans="1:20" ht="15" x14ac:dyDescent="0.25">
      <c r="A8" s="99"/>
      <c r="B8" s="99"/>
      <c r="C8" s="99"/>
      <c r="D8" s="99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1"/>
    </row>
    <row r="10" spans="1:20" ht="38.25" x14ac:dyDescent="0.2">
      <c r="A10" s="55" t="s">
        <v>30</v>
      </c>
      <c r="B10" s="55" t="s">
        <v>0</v>
      </c>
      <c r="C10" s="55" t="s">
        <v>1</v>
      </c>
      <c r="D10" s="55" t="s">
        <v>31</v>
      </c>
      <c r="E10" s="55" t="s">
        <v>32</v>
      </c>
      <c r="F10" s="56" t="s">
        <v>3</v>
      </c>
      <c r="G10" s="57" t="s">
        <v>4</v>
      </c>
      <c r="H10" s="56" t="s">
        <v>3</v>
      </c>
      <c r="I10" s="57" t="s">
        <v>33</v>
      </c>
      <c r="J10" s="56" t="s">
        <v>3</v>
      </c>
      <c r="K10" s="55" t="s">
        <v>5</v>
      </c>
      <c r="L10" s="56" t="s">
        <v>3</v>
      </c>
      <c r="M10" s="55" t="s">
        <v>6</v>
      </c>
      <c r="N10" s="56" t="s">
        <v>3</v>
      </c>
      <c r="O10" s="55" t="s">
        <v>7</v>
      </c>
      <c r="P10" s="56" t="s">
        <v>3</v>
      </c>
      <c r="Q10" s="55" t="s">
        <v>8</v>
      </c>
      <c r="R10" s="56" t="s">
        <v>3</v>
      </c>
      <c r="S10" s="58" t="s">
        <v>9</v>
      </c>
      <c r="T10" s="55" t="s">
        <v>10</v>
      </c>
    </row>
    <row r="11" spans="1:20" x14ac:dyDescent="0.2">
      <c r="A11" s="66">
        <v>1</v>
      </c>
      <c r="B11" s="96" t="s">
        <v>315</v>
      </c>
      <c r="C11" s="97">
        <v>38467</v>
      </c>
      <c r="D11" s="59">
        <f t="shared" ref="D11:D20" ca="1" si="0">INT(DAYS360(C11,TODAY())/360)</f>
        <v>13</v>
      </c>
      <c r="E11" s="90">
        <v>5.8</v>
      </c>
      <c r="F11" s="59">
        <f ca="1">IF((D11&lt;=11),VLOOKUP(E11,'11 лет'!$B$3:$D$75,3),IF((D11=12),VLOOKUP(E11,'12 лет'!$B$3:$D$75,3),IF((D11=13),VLOOKUP(E11,'13 лет'!$B$3:$E$75,4),IF((D11=14),VLOOKUP(E11,'14 лет'!$B$3:$E$75,4),IF((D11=15),VLOOKUP(E11,'15 лет'!$B$3:$D$75,3),IF((D11=16),VLOOKUP(E11,'16 лет'!$B$3:$D$75,3),VLOOKUP(E11,'17 лет'!$B$3:$D$75,3)))))))</f>
        <v>70</v>
      </c>
      <c r="G11" s="90" t="s">
        <v>120</v>
      </c>
      <c r="H11" s="59">
        <f ca="1">IF((D11&lt;=11),VLOOKUP(G11,'11 лет'!$A$3:$D$75,4),IF((D11=12),VLOOKUP(G11,'12 лет'!$A$3:$D$75,4),IF((D11=13),VLOOKUP(G11,'13 лет'!$A$3:$E$75,5),IF((D11=14),VLOOKUP(G11,'14 лет'!$A$3:$E$75,5),IF((D11=15),VLOOKUP(G11,'15 лет'!$A$3:$D$75,4),IF((D11=16),VLOOKUP(G11,'16 лет'!$A$3:$D$75,4),VLOOKUP(G11,'17 лет'!$A$3:$D$75,4)))))))</f>
        <v>25</v>
      </c>
      <c r="I11" s="90">
        <v>9</v>
      </c>
      <c r="J11" s="59">
        <f ca="1">IF((D11&lt;=11),VLOOKUP(I11,'11 лет'!$C$3:$D$75,2),IF((D11=12),VLOOKUP(I11,'12 лет'!$C$3:$D$75,2),IF((D11=13),VLOOKUP(I11,'13 лет'!$D$3:$E$75,2),IF((D11=14),VLOOKUP(I11,'14 лет'!$D$3:$E$75,2),IF((D11=15),VLOOKUP(I11,'15 лет'!$C$3:$D$75,2),IF((D11=16),VLOOKUP(I11,'16 лет'!$C$3:$D$75,2),VLOOKUP(I11,'17 лет'!$C$3:$D$75,2)))))))</f>
        <v>44</v>
      </c>
      <c r="K11" s="90">
        <v>47</v>
      </c>
      <c r="L11" s="90">
        <f ca="1">IF((D11&lt;=11),VLOOKUP(K11,'[2]11 лет'!$Q$4:$S$74,3),IF((D11=12),VLOOKUP(K11,'[2]12 лет'!$Q$4:$S$74,3),IF((D11=13),VLOOKUP(K11,'[2]13 лет'!$S$4:$U$74,3),IF((D11=14),VLOOKUP(K11,'[2]14 лет'!$S$4:$U$74,3),IF((D11=15),VLOOKUP(K11,'[2]15 лет'!$Q$4:$S$74,3),IF((D11=16),VLOOKUP(K11,'[2]16 лет'!$Q$4:$S$74,3),VLOOKUP(K11,'[2]17 лет'!$Q$4:$S$74,3)))))))</f>
        <v>70</v>
      </c>
      <c r="M11" s="90">
        <v>200</v>
      </c>
      <c r="N11" s="90">
        <f ca="1">IF((D11&lt;=11),VLOOKUP(M11,'[2]11 лет'!$P$4:$S$74,4),IF((D11=12),VLOOKUP(M11,'[2]12 лет'!$P$4:$S$74,4),IF((D11=13),VLOOKUP(M11,'[2]13 лет'!$R$4:$U$74,4),IF((D11=14),VLOOKUP(M11,'[2]14 лет'!$R$4:$U$74,4),IF((D11=15),VLOOKUP(M11,'[2]15 лет'!$P$4:$S$74,4),IF((D11=16),VLOOKUP(M11,'[2]16 лет'!$P$4:$S$74,4),VLOOKUP(M11,'[2]17 лет'!$P$4:$S$74,4)))))))</f>
        <v>40</v>
      </c>
      <c r="O11" s="90">
        <v>34</v>
      </c>
      <c r="P11" s="90">
        <f ca="1">IF((D11&lt;=11),VLOOKUP(O11,'[2]11 лет'!$O$4:$S$74,5),IF((D11=12),VLOOKUP(O11,'[2]12 лет'!$O$4:$S$74,5),IF((D11=13),VLOOKUP(O11,'[2]13 лет'!$Q$4:$U$74,5),IF((D11=14),VLOOKUP(O11,'[2]14 лет'!$Q$4:$U$74,5),IF((D11=15),VLOOKUP(O11,'[2]15 лет'!$O$4:$S$74,5),IF((D11=16),VLOOKUP(O11,'[2]16 лет'!$O$4:$S$74,5),VLOOKUP(O11,'[2]17 лет'!$O$4:$S$74,5)))))))</f>
        <v>56</v>
      </c>
      <c r="Q11" s="90">
        <v>12</v>
      </c>
      <c r="R11" s="90">
        <f ca="1">IF((D11&lt;=11),VLOOKUP(Q11,'[2]11 лет'!$R$4:$S$74,2),IF((D11=12),VLOOKUP(Q11,'[2]12 лет'!$R$4:$S$74,2),IF((D11=13),VLOOKUP(Q11,'[2]13 лет'!$T$4:$U$74,2),IF((D11=14),VLOOKUP(Q11,'[2]14 лет'!$T$4:$U$74,2),IF((D11=15),VLOOKUP(Q11,'[2]15 лет'!$R$4:$S$74,2),IF((D11=16),VLOOKUP(Q11,'[2]16 лет'!$R$4:$S$74,2),VLOOKUP(Q11,'[2]17 лет'!$R$4:$S$74,2)))))))</f>
        <v>28</v>
      </c>
      <c r="S11" s="90">
        <f t="shared" ref="S11:S20" ca="1" si="1">SUM(F11,H11,J11,L11,N11,P11,R11)</f>
        <v>333</v>
      </c>
      <c r="T11" s="59">
        <v>1</v>
      </c>
    </row>
    <row r="12" spans="1:20" ht="13.5" customHeight="1" x14ac:dyDescent="0.2">
      <c r="A12" s="66">
        <v>2</v>
      </c>
      <c r="B12" s="96" t="s">
        <v>316</v>
      </c>
      <c r="C12" s="97">
        <v>38575</v>
      </c>
      <c r="D12" s="59">
        <f t="shared" ca="1" si="0"/>
        <v>13</v>
      </c>
      <c r="E12" s="90">
        <v>5.8</v>
      </c>
      <c r="F12" s="59">
        <f ca="1">IF((D12&lt;=11),VLOOKUP(E12,'11 лет'!$B$3:$D$75,3),IF((D12=12),VLOOKUP(E12,'12 лет'!$B$3:$D$75,3),IF((D12=13),VLOOKUP(E12,'13 лет'!$B$3:$E$75,4),IF((D12=14),VLOOKUP(E12,'14 лет'!$B$3:$E$75,4),IF((D12=15),VLOOKUP(E12,'15 лет'!$B$3:$D$75,3),IF((D12=16),VLOOKUP(E12,'16 лет'!$B$3:$D$75,3),VLOOKUP(E12,'17 лет'!$B$3:$D$75,3)))))))</f>
        <v>70</v>
      </c>
      <c r="G12" s="90" t="s">
        <v>204</v>
      </c>
      <c r="H12" s="59">
        <f ca="1">IF((D12&lt;=11),VLOOKUP(G12,'11 лет'!$A$3:$D$75,4),IF((D12=12),VLOOKUP(G12,'12 лет'!$A$3:$D$75,4),IF((D12=13),VLOOKUP(G12,'13 лет'!$A$3:$E$75,5),IF((D12=14),VLOOKUP(G12,'14 лет'!$A$3:$E$75,5),IF((D12=15),VLOOKUP(G12,'15 лет'!$A$3:$D$75,4),IF((D12=16),VLOOKUP(G12,'16 лет'!$A$3:$D$75,4),VLOOKUP(G12,'17 лет'!$A$3:$D$75,4)))))))</f>
        <v>17</v>
      </c>
      <c r="I12" s="90">
        <v>9.6</v>
      </c>
      <c r="J12" s="59">
        <f ca="1">IF((D12&lt;=11),VLOOKUP(I12,'11 лет'!$C$3:$D$75,2),IF((D12=12),VLOOKUP(I12,'12 лет'!$C$3:$D$75,2),IF((D12=13),VLOOKUP(I12,'13 лет'!$D$3:$E$75,2),IF((D12=14),VLOOKUP(I12,'14 лет'!$D$3:$E$75,2),IF((D12=15),VLOOKUP(I12,'15 лет'!$C$3:$D$75,2),IF((D12=16),VLOOKUP(I12,'16 лет'!$C$3:$D$75,2),VLOOKUP(I12,'17 лет'!$C$3:$D$75,2)))))))</f>
        <v>32</v>
      </c>
      <c r="K12" s="90">
        <v>53</v>
      </c>
      <c r="L12" s="90">
        <f ca="1">IF((D12&lt;=11),VLOOKUP(K12,'[2]11 лет'!$Q$4:$S$74,3),IF((D12=12),VLOOKUP(K12,'[2]12 лет'!$Q$4:$S$74,3),IF((D12=13),VLOOKUP(K12,'[2]13 лет'!$S$4:$U$74,3),IF((D12=14),VLOOKUP(K12,'[2]14 лет'!$S$4:$U$74,3),IF((D12=15),VLOOKUP(K12,'[2]15 лет'!$Q$4:$S$74,3),IF((D12=16),VLOOKUP(K12,'[2]16 лет'!$Q$4:$S$74,3),VLOOKUP(K12,'[2]17 лет'!$Q$4:$S$74,3)))))))</f>
        <v>70</v>
      </c>
      <c r="M12" s="90">
        <v>210</v>
      </c>
      <c r="N12" s="90">
        <f ca="1">IF((D12&lt;=11),VLOOKUP(M12,'[2]11 лет'!$P$4:$S$74,4),IF((D12=12),VLOOKUP(M12,'[2]12 лет'!$P$4:$S$74,4),IF((D12=13),VLOOKUP(M12,'[2]13 лет'!$R$4:$U$74,4),IF((D12=14),VLOOKUP(M12,'[2]14 лет'!$R$4:$U$74,4),IF((D12=15),VLOOKUP(M12,'[2]15 лет'!$P$4:$S$74,4),IF((D12=16),VLOOKUP(M12,'[2]16 лет'!$P$4:$S$74,4),VLOOKUP(M12,'[2]17 лет'!$P$4:$S$74,4)))))))</f>
        <v>50</v>
      </c>
      <c r="O12" s="90">
        <v>25</v>
      </c>
      <c r="P12" s="90">
        <f ca="1">IF((D12&lt;=11),VLOOKUP(O12,'[2]11 лет'!$O$4:$S$74,5),IF((D12=12),VLOOKUP(O12,'[2]12 лет'!$O$4:$S$74,5),IF((D12=13),VLOOKUP(O12,'[2]13 лет'!$Q$4:$U$74,5),IF((D12=14),VLOOKUP(O12,'[2]14 лет'!$Q$4:$U$74,5),IF((D12=15),VLOOKUP(O12,'[2]15 лет'!$O$4:$S$74,5),IF((D12=16),VLOOKUP(O12,'[2]16 лет'!$O$4:$S$74,5),VLOOKUP(O12,'[2]17 лет'!$O$4:$S$74,5)))))))</f>
        <v>38</v>
      </c>
      <c r="Q12" s="90">
        <v>1</v>
      </c>
      <c r="R12" s="90">
        <f ca="1">IF((D12&lt;=11),VLOOKUP(Q12,'[2]11 лет'!$R$4:$S$74,2),IF((D12=12),VLOOKUP(Q12,'[2]12 лет'!$R$4:$S$74,2),IF((D12=13),VLOOKUP(Q12,'[2]13 лет'!$T$4:$U$74,2),IF((D12=14),VLOOKUP(Q12,'[2]14 лет'!$T$4:$U$74,2),IF((D12=15),VLOOKUP(Q12,'[2]15 лет'!$R$4:$S$74,2),IF((D12=16),VLOOKUP(Q12,'[2]16 лет'!$R$4:$S$74,2),VLOOKUP(Q12,'[2]17 лет'!$R$4:$S$74,2)))))))</f>
        <v>6</v>
      </c>
      <c r="S12" s="90">
        <f t="shared" ca="1" si="1"/>
        <v>283</v>
      </c>
      <c r="T12" s="59">
        <v>2</v>
      </c>
    </row>
    <row r="13" spans="1:20" x14ac:dyDescent="0.2">
      <c r="A13" s="66">
        <v>3</v>
      </c>
      <c r="B13" s="96" t="s">
        <v>317</v>
      </c>
      <c r="C13" s="97">
        <v>38559</v>
      </c>
      <c r="D13" s="59">
        <f t="shared" ca="1" si="0"/>
        <v>13</v>
      </c>
      <c r="E13" s="90">
        <v>6.4</v>
      </c>
      <c r="F13" s="59">
        <f ca="1">IF((D13&lt;=11),VLOOKUP(E13,'11 лет'!$B$3:$D$75,3),IF((D13=12),VLOOKUP(E13,'12 лет'!$B$3:$D$75,3),IF((D13=13),VLOOKUP(E13,'13 лет'!$B$3:$E$75,4),IF((D13=14),VLOOKUP(E13,'14 лет'!$B$3:$E$75,4),IF((D13=15),VLOOKUP(E13,'15 лет'!$B$3:$D$75,3),IF((D13=16),VLOOKUP(E13,'16 лет'!$B$3:$D$75,3),VLOOKUP(E13,'17 лет'!$B$3:$D$75,3)))))))</f>
        <v>70</v>
      </c>
      <c r="G13" s="90" t="s">
        <v>194</v>
      </c>
      <c r="H13" s="59">
        <f ca="1">IF((D13&lt;=11),VLOOKUP(G13,'11 лет'!$A$3:$D$75,4),IF((D13=12),VLOOKUP(G13,'12 лет'!$A$3:$D$75,4),IF((D13=13),VLOOKUP(G13,'13 лет'!$A$3:$E$75,5),IF((D13=14),VLOOKUP(G13,'14 лет'!$A$3:$E$75,5),IF((D13=15),VLOOKUP(G13,'15 лет'!$A$3:$D$75,4),IF((D13=16),VLOOKUP(G13,'16 лет'!$A$3:$D$75,4),VLOOKUP(G13,'17 лет'!$A$3:$D$75,4)))))))</f>
        <v>16</v>
      </c>
      <c r="I13" s="90">
        <v>8.9</v>
      </c>
      <c r="J13" s="59">
        <f ca="1">IF((D13&lt;=11),VLOOKUP(I13,'11 лет'!$C$3:$D$75,2),IF((D13=12),VLOOKUP(I13,'12 лет'!$C$3:$D$75,2),IF((D13=13),VLOOKUP(I13,'13 лет'!$D$3:$E$75,2),IF((D13=14),VLOOKUP(I13,'14 лет'!$D$3:$E$75,2),IF((D13=15),VLOOKUP(I13,'15 лет'!$C$3:$D$75,2),IF((D13=16),VLOOKUP(I13,'16 лет'!$C$3:$D$75,2),VLOOKUP(I13,'17 лет'!$C$3:$D$75,2)))))))</f>
        <v>47</v>
      </c>
      <c r="K13" s="90">
        <v>46</v>
      </c>
      <c r="L13" s="90">
        <f ca="1">IF((D13&lt;=11),VLOOKUP(K13,'[2]11 лет'!$Q$4:$S$74,3),IF((D13=12),VLOOKUP(K13,'[2]12 лет'!$Q$4:$S$74,3),IF((D13=13),VLOOKUP(K13,'[2]13 лет'!$S$4:$U$74,3),IF((D13=14),VLOOKUP(K13,'[2]14 лет'!$S$4:$U$74,3),IF((D13=15),VLOOKUP(K13,'[2]15 лет'!$Q$4:$S$74,3),IF((D13=16),VLOOKUP(K13,'[2]16 лет'!$Q$4:$S$74,3),VLOOKUP(K13,'[2]17 лет'!$Q$4:$S$74,3)))))))</f>
        <v>70</v>
      </c>
      <c r="M13" s="90">
        <v>150</v>
      </c>
      <c r="N13" s="90">
        <f ca="1">IF((D13&lt;=11),VLOOKUP(M13,'[2]11 лет'!$P$4:$S$74,4),IF((D13=12),VLOOKUP(M13,'[2]12 лет'!$P$4:$S$74,4),IF((D13=13),VLOOKUP(M13,'[2]13 лет'!$R$4:$U$74,4),IF((D13=14),VLOOKUP(M13,'[2]14 лет'!$R$4:$U$74,4),IF((D13=15),VLOOKUP(M13,'[2]15 лет'!$P$4:$S$74,4),IF((D13=16),VLOOKUP(M13,'[2]16 лет'!$P$4:$S$74,4),VLOOKUP(M13,'[2]17 лет'!$P$4:$S$74,4)))))))</f>
        <v>13</v>
      </c>
      <c r="O13" s="90">
        <v>30</v>
      </c>
      <c r="P13" s="90">
        <f ca="1">IF((D13&lt;=11),VLOOKUP(O13,'[2]11 лет'!$O$4:$S$74,5),IF((D13=12),VLOOKUP(O13,'[2]12 лет'!$O$4:$S$74,5),IF((D13=13),VLOOKUP(O13,'[2]13 лет'!$Q$4:$U$74,5),IF((D13=14),VLOOKUP(O13,'[2]14 лет'!$Q$4:$U$74,5),IF((D13=15),VLOOKUP(O13,'[2]15 лет'!$O$4:$S$74,5),IF((D13=16),VLOOKUP(O13,'[2]16 лет'!$O$4:$S$74,5),VLOOKUP(O13,'[2]17 лет'!$O$4:$S$74,5)))))))</f>
        <v>50</v>
      </c>
      <c r="Q13" s="90">
        <v>1</v>
      </c>
      <c r="R13" s="90">
        <f ca="1">IF((D13&lt;=11),VLOOKUP(Q13,'[2]11 лет'!$R$4:$S$74,2),IF((D13=12),VLOOKUP(Q13,'[2]12 лет'!$R$4:$S$74,2),IF((D13=13),VLOOKUP(Q13,'[2]13 лет'!$T$4:$U$74,2),IF((D13=14),VLOOKUP(Q13,'[2]14 лет'!$T$4:$U$74,2),IF((D13=15),VLOOKUP(Q13,'[2]15 лет'!$R$4:$S$74,2),IF((D13=16),VLOOKUP(Q13,'[2]16 лет'!$R$4:$S$74,2),VLOOKUP(Q13,'[2]17 лет'!$R$4:$S$74,2)))))))</f>
        <v>6</v>
      </c>
      <c r="S13" s="90">
        <f t="shared" ca="1" si="1"/>
        <v>272</v>
      </c>
      <c r="T13" s="59">
        <v>3</v>
      </c>
    </row>
    <row r="14" spans="1:20" x14ac:dyDescent="0.2">
      <c r="A14" s="66">
        <v>4</v>
      </c>
      <c r="B14" s="96" t="s">
        <v>318</v>
      </c>
      <c r="C14" s="97">
        <v>38705</v>
      </c>
      <c r="D14" s="59">
        <f t="shared" ca="1" si="0"/>
        <v>13</v>
      </c>
      <c r="E14" s="90">
        <v>7.1</v>
      </c>
      <c r="F14" s="59">
        <f ca="1">IF((D14&lt;=11),VLOOKUP(E14,'11 лет'!$B$3:$D$75,3),IF((D14=12),VLOOKUP(E14,'12 лет'!$B$3:$D$75,3),IF((D14=13),VLOOKUP(E14,'13 лет'!$B$3:$E$75,4),IF((D14=14),VLOOKUP(E14,'14 лет'!$B$3:$E$75,4),IF((D14=15),VLOOKUP(E14,'15 лет'!$B$3:$D$75,3),IF((D14=16),VLOOKUP(E14,'16 лет'!$B$3:$D$75,3),VLOOKUP(E14,'17 лет'!$B$3:$D$75,3)))))))</f>
        <v>62</v>
      </c>
      <c r="G14" s="90" t="s">
        <v>175</v>
      </c>
      <c r="H14" s="59">
        <f ca="1">IF((D14&lt;=11),VLOOKUP(G14,'11 лет'!$A$3:$D$75,4),IF((D14=12),VLOOKUP(G14,'12 лет'!$A$3:$D$75,4),IF((D14=13),VLOOKUP(G14,'13 лет'!$A$3:$E$75,5),IF((D14=14),VLOOKUP(G14,'14 лет'!$A$3:$E$75,5),IF((D14=15),VLOOKUP(G14,'15 лет'!$A$3:$D$75,4),IF((D14=16),VLOOKUP(G14,'16 лет'!$A$3:$D$75,4),VLOOKUP(G14,'17 лет'!$A$3:$D$75,4)))))))</f>
        <v>6</v>
      </c>
      <c r="I14" s="90">
        <v>8</v>
      </c>
      <c r="J14" s="59">
        <f ca="1">IF((D14&lt;=11),VLOOKUP(I14,'11 лет'!$C$3:$D$75,2),IF((D14=12),VLOOKUP(I14,'12 лет'!$C$3:$D$75,2),IF((D14=13),VLOOKUP(I14,'13 лет'!$D$3:$E$75,2),IF((D14=14),VLOOKUP(I14,'14 лет'!$D$3:$E$75,2),IF((D14=15),VLOOKUP(I14,'15 лет'!$C$3:$D$75,2),IF((D14=16),VLOOKUP(I14,'16 лет'!$C$3:$D$75,2),VLOOKUP(I14,'17 лет'!$C$3:$D$75,2)))))))</f>
        <v>66</v>
      </c>
      <c r="K14" s="90">
        <v>50</v>
      </c>
      <c r="L14" s="90">
        <f ca="1">IF((D14&lt;=11),VLOOKUP(K14,'[2]11 лет'!$Q$4:$S$74,3),IF((D14=12),VLOOKUP(K14,'[2]12 лет'!$Q$4:$S$74,3),IF((D14=13),VLOOKUP(K14,'[2]13 лет'!$S$4:$U$74,3),IF((D14=14),VLOOKUP(K14,'[2]14 лет'!$S$4:$U$74,3),IF((D14=15),VLOOKUP(K14,'[2]15 лет'!$Q$4:$S$74,3),IF((D14=16),VLOOKUP(K14,'[2]16 лет'!$Q$4:$S$74,3),VLOOKUP(K14,'[2]17 лет'!$Q$4:$S$74,3)))))))</f>
        <v>70</v>
      </c>
      <c r="M14" s="90">
        <v>130</v>
      </c>
      <c r="N14" s="90">
        <f ca="1">IF((D14&lt;=11),VLOOKUP(M14,'[2]11 лет'!$P$4:$S$74,4),IF((D14=12),VLOOKUP(M14,'[2]12 лет'!$P$4:$S$74,4),IF((D14=13),VLOOKUP(M14,'[2]13 лет'!$R$4:$U$74,4),IF((D14=14),VLOOKUP(M14,'[2]14 лет'!$R$4:$U$74,4),IF((D14=15),VLOOKUP(M14,'[2]15 лет'!$P$4:$S$74,4),IF((D14=16),VLOOKUP(M14,'[2]16 лет'!$P$4:$S$74,4),VLOOKUP(M14,'[2]17 лет'!$P$4:$S$74,4)))))))</f>
        <v>5</v>
      </c>
      <c r="O14" s="90">
        <v>21</v>
      </c>
      <c r="P14" s="90">
        <f ca="1">IF((D14&lt;=11),VLOOKUP(O14,'[2]11 лет'!$O$4:$S$74,5),IF((D14=12),VLOOKUP(O14,'[2]12 лет'!$O$4:$S$74,5),IF((D14=13),VLOOKUP(O14,'[2]13 лет'!$Q$4:$U$74,5),IF((D14=14),VLOOKUP(O14,'[2]14 лет'!$Q$4:$U$74,5),IF((D14=15),VLOOKUP(O14,'[2]15 лет'!$O$4:$S$74,5),IF((D14=16),VLOOKUP(O14,'[2]16 лет'!$O$4:$S$74,5),VLOOKUP(O14,'[2]17 лет'!$O$4:$S$74,5)))))))</f>
        <v>30</v>
      </c>
      <c r="Q14" s="90">
        <v>12</v>
      </c>
      <c r="R14" s="90">
        <f ca="1">IF((D14&lt;=11),VLOOKUP(Q14,'[2]11 лет'!$R$4:$S$74,2),IF((D14=12),VLOOKUP(Q14,'[2]12 лет'!$R$4:$S$74,2),IF((D14=13),VLOOKUP(Q14,'[2]13 лет'!$T$4:$U$74,2),IF((D14=14),VLOOKUP(Q14,'[2]14 лет'!$T$4:$U$74,2),IF((D14=15),VLOOKUP(Q14,'[2]15 лет'!$R$4:$S$74,2),IF((D14=16),VLOOKUP(Q14,'[2]16 лет'!$R$4:$S$74,2),VLOOKUP(Q14,'[2]17 лет'!$R$4:$S$74,2)))))))</f>
        <v>28</v>
      </c>
      <c r="S14" s="90">
        <f t="shared" ca="1" si="1"/>
        <v>267</v>
      </c>
      <c r="T14" s="59">
        <v>4</v>
      </c>
    </row>
    <row r="15" spans="1:20" x14ac:dyDescent="0.2">
      <c r="A15" s="66">
        <v>5</v>
      </c>
      <c r="B15" s="96" t="s">
        <v>319</v>
      </c>
      <c r="C15" s="97">
        <v>38489</v>
      </c>
      <c r="D15" s="59">
        <f t="shared" ca="1" si="0"/>
        <v>13</v>
      </c>
      <c r="E15" s="90">
        <v>6.4</v>
      </c>
      <c r="F15" s="59">
        <f ca="1">IF((D15&lt;=11),VLOOKUP(E15,'11 лет'!$B$3:$D$75,3),IF((D15=12),VLOOKUP(E15,'12 лет'!$B$3:$D$75,3),IF((D15=13),VLOOKUP(E15,'13 лет'!$B$3:$E$75,4),IF((D15=14),VLOOKUP(E15,'14 лет'!$B$3:$E$75,4),IF((D15=15),VLOOKUP(E15,'15 лет'!$B$3:$D$75,3),IF((D15=16),VLOOKUP(E15,'16 лет'!$B$3:$D$75,3),VLOOKUP(E15,'17 лет'!$B$3:$D$75,3)))))))</f>
        <v>70</v>
      </c>
      <c r="G15" s="90" t="s">
        <v>196</v>
      </c>
      <c r="H15" s="59">
        <f ca="1">IF((D15&lt;=11),VLOOKUP(G15,'11 лет'!$A$3:$D$75,4),IF((D15=12),VLOOKUP(G15,'12 лет'!$A$3:$D$75,4),IF((D15=13),VLOOKUP(G15,'13 лет'!$A$3:$E$75,5),IF((D15=14),VLOOKUP(G15,'14 лет'!$A$3:$E$75,5),IF((D15=15),VLOOKUP(G15,'15 лет'!$A$3:$D$75,4),IF((D15=16),VLOOKUP(G15,'16 лет'!$A$3:$D$75,4),VLOOKUP(G15,'17 лет'!$A$3:$D$75,4)))))))</f>
        <v>13</v>
      </c>
      <c r="I15" s="90">
        <v>8.3000000000000007</v>
      </c>
      <c r="J15" s="59">
        <f ca="1">IF((D15&lt;=11),VLOOKUP(I15,'11 лет'!$C$3:$D$75,2),IF((D15=12),VLOOKUP(I15,'12 лет'!$C$3:$D$75,2),IF((D15=13),VLOOKUP(I15,'13 лет'!$D$3:$E$75,2),IF((D15=14),VLOOKUP(I15,'14 лет'!$D$3:$E$75,2),IF((D15=15),VLOOKUP(I15,'15 лет'!$C$3:$D$75,2),IF((D15=16),VLOOKUP(I15,'16 лет'!$C$3:$D$75,2),VLOOKUP(I15,'17 лет'!$C$3:$D$75,2)))))))</f>
        <v>60</v>
      </c>
      <c r="K15" s="90">
        <v>47</v>
      </c>
      <c r="L15" s="90">
        <f ca="1">IF((D15&lt;=11),VLOOKUP(K15,'[2]11 лет'!$Q$4:$S$74,3),IF((D15=12),VLOOKUP(K15,'[2]12 лет'!$Q$4:$S$74,3),IF((D15=13),VLOOKUP(K15,'[2]13 лет'!$S$4:$U$74,3),IF((D15=14),VLOOKUP(K15,'[2]14 лет'!$S$4:$U$74,3),IF((D15=15),VLOOKUP(K15,'[2]15 лет'!$Q$4:$S$74,3),IF((D15=16),VLOOKUP(K15,'[2]16 лет'!$Q$4:$S$74,3),VLOOKUP(K15,'[2]17 лет'!$Q$4:$S$74,3)))))))</f>
        <v>70</v>
      </c>
      <c r="M15" s="90">
        <v>140</v>
      </c>
      <c r="N15" s="90">
        <f ca="1">IF((D15&lt;=11),VLOOKUP(M15,'[2]11 лет'!$P$4:$S$74,4),IF((D15=12),VLOOKUP(M15,'[2]12 лет'!$P$4:$S$74,4),IF((D15=13),VLOOKUP(M15,'[2]13 лет'!$R$4:$U$74,4),IF((D15=14),VLOOKUP(M15,'[2]14 лет'!$R$4:$U$74,4),IF((D15=15),VLOOKUP(M15,'[2]15 лет'!$P$4:$S$74,4),IF((D15=16),VLOOKUP(M15,'[2]16 лет'!$P$4:$S$74,4),VLOOKUP(M15,'[2]17 лет'!$P$4:$S$74,4)))))))</f>
        <v>9</v>
      </c>
      <c r="O15" s="90">
        <v>15</v>
      </c>
      <c r="P15" s="90">
        <f ca="1">IF((D15&lt;=11),VLOOKUP(O15,'[2]11 лет'!$O$4:$S$74,5),IF((D15=12),VLOOKUP(O15,'[2]12 лет'!$O$4:$S$74,5),IF((D15=13),VLOOKUP(O15,'[2]13 лет'!$Q$4:$U$74,5),IF((D15=14),VLOOKUP(O15,'[2]14 лет'!$Q$4:$U$74,5),IF((D15=15),VLOOKUP(O15,'[2]15 лет'!$O$4:$S$74,5),IF((D15=16),VLOOKUP(O15,'[2]16 лет'!$O$4:$S$74,5),VLOOKUP(O15,'[2]17 лет'!$O$4:$S$74,5)))))))</f>
        <v>18</v>
      </c>
      <c r="Q15" s="90">
        <v>3</v>
      </c>
      <c r="R15" s="90">
        <f ca="1">IF((D15&lt;=11),VLOOKUP(Q15,'[2]11 лет'!$R$4:$S$74,2),IF((D15=12),VLOOKUP(Q15,'[2]12 лет'!$R$4:$S$74,2),IF((D15=13),VLOOKUP(Q15,'[2]13 лет'!$T$4:$U$74,2),IF((D15=14),VLOOKUP(Q15,'[2]14 лет'!$T$4:$U$74,2),IF((D15=15),VLOOKUP(Q15,'[2]15 лет'!$R$4:$S$74,2),IF((D15=16),VLOOKUP(Q15,'[2]16 лет'!$R$4:$S$74,2),VLOOKUP(Q15,'[2]17 лет'!$R$4:$S$74,2)))))))</f>
        <v>10</v>
      </c>
      <c r="S15" s="90">
        <f t="shared" ca="1" si="1"/>
        <v>250</v>
      </c>
      <c r="T15" s="59">
        <v>5</v>
      </c>
    </row>
    <row r="16" spans="1:20" x14ac:dyDescent="0.2">
      <c r="A16" s="66">
        <v>6</v>
      </c>
      <c r="B16" s="96" t="s">
        <v>320</v>
      </c>
      <c r="C16" s="97">
        <v>38688</v>
      </c>
      <c r="D16" s="59">
        <f t="shared" ca="1" si="0"/>
        <v>13</v>
      </c>
      <c r="E16" s="90">
        <v>7.1</v>
      </c>
      <c r="F16" s="59">
        <f ca="1">IF((D16&lt;=11),VLOOKUP(E16,'11 лет'!$B$3:$D$75,3),IF((D16=12),VLOOKUP(E16,'12 лет'!$B$3:$D$75,3),IF((D16=13),VLOOKUP(E16,'13 лет'!$B$3:$E$75,4),IF((D16=14),VLOOKUP(E16,'14 лет'!$B$3:$E$75,4),IF((D16=15),VLOOKUP(E16,'15 лет'!$B$3:$D$75,3),IF((D16=16),VLOOKUP(E16,'16 лет'!$B$3:$D$75,3),VLOOKUP(E16,'17 лет'!$B$3:$D$75,3)))))))</f>
        <v>62</v>
      </c>
      <c r="G16" s="90" t="s">
        <v>81</v>
      </c>
      <c r="H16" s="59">
        <f ca="1">IF((D16&lt;=11),VLOOKUP(G16,'11 лет'!$A$3:$D$75,4),IF((D16=12),VLOOKUP(G16,'12 лет'!$A$3:$D$75,4),IF((D16=13),VLOOKUP(G16,'13 лет'!$A$3:$E$75,5),IF((D16=14),VLOOKUP(G16,'14 лет'!$A$3:$E$75,5),IF((D16=15),VLOOKUP(G16,'15 лет'!$A$3:$D$75,4),IF((D16=16),VLOOKUP(G16,'16 лет'!$A$3:$D$75,4),VLOOKUP(G16,'17 лет'!$A$3:$D$75,4)))))))</f>
        <v>18</v>
      </c>
      <c r="I16" s="90">
        <v>8.3000000000000007</v>
      </c>
      <c r="J16" s="59">
        <f ca="1">IF((D16&lt;=11),VLOOKUP(I16,'11 лет'!$C$3:$D$75,2),IF((D16=12),VLOOKUP(I16,'12 лет'!$C$3:$D$75,2),IF((D16=13),VLOOKUP(I16,'13 лет'!$D$3:$E$75,2),IF((D16=14),VLOOKUP(I16,'14 лет'!$D$3:$E$75,2),IF((D16=15),VLOOKUP(I16,'15 лет'!$C$3:$D$75,2),IF((D16=16),VLOOKUP(I16,'16 лет'!$C$3:$D$75,2),VLOOKUP(I16,'17 лет'!$C$3:$D$75,2)))))))</f>
        <v>60</v>
      </c>
      <c r="K16" s="90">
        <v>30</v>
      </c>
      <c r="L16" s="90">
        <f ca="1">IF((D16&lt;=11),VLOOKUP(K16,'[2]11 лет'!$Q$4:$S$74,3),IF((D16=12),VLOOKUP(K16,'[2]12 лет'!$Q$4:$S$74,3),IF((D16=13),VLOOKUP(K16,'[2]13 лет'!$S$4:$U$74,3),IF((D16=14),VLOOKUP(K16,'[2]14 лет'!$S$4:$U$74,3),IF((D16=15),VLOOKUP(K16,'[2]15 лет'!$Q$4:$S$74,3),IF((D16=16),VLOOKUP(K16,'[2]16 лет'!$Q$4:$S$74,3),VLOOKUP(K16,'[2]17 лет'!$Q$4:$S$74,3)))))))</f>
        <v>44</v>
      </c>
      <c r="M16" s="90">
        <v>180</v>
      </c>
      <c r="N16" s="90">
        <f ca="1">IF((D16&lt;=11),VLOOKUP(M16,'[2]11 лет'!$P$4:$S$74,4),IF((D16=12),VLOOKUP(M16,'[2]12 лет'!$P$4:$S$74,4),IF((D16=13),VLOOKUP(M16,'[2]13 лет'!$R$4:$U$74,4),IF((D16=14),VLOOKUP(M16,'[2]14 лет'!$R$4:$U$74,4),IF((D16=15),VLOOKUP(M16,'[2]15 лет'!$P$4:$S$74,4),IF((D16=16),VLOOKUP(M16,'[2]16 лет'!$P$4:$S$74,4),VLOOKUP(M16,'[2]17 лет'!$P$4:$S$74,4)))))))</f>
        <v>28</v>
      </c>
      <c r="O16" s="90">
        <v>22</v>
      </c>
      <c r="P16" s="90">
        <f ca="1">IF((D16&lt;=11),VLOOKUP(O16,'[2]11 лет'!$O$4:$S$74,5),IF((D16=12),VLOOKUP(O16,'[2]12 лет'!$O$4:$S$74,5),IF((D16=13),VLOOKUP(O16,'[2]13 лет'!$Q$4:$U$74,5),IF((D16=14),VLOOKUP(O16,'[2]14 лет'!$Q$4:$U$74,5),IF((D16=15),VLOOKUP(O16,'[2]15 лет'!$O$4:$S$74,5),IF((D16=16),VLOOKUP(O16,'[2]16 лет'!$O$4:$S$74,5),VLOOKUP(O16,'[2]17 лет'!$O$4:$S$74,5)))))))</f>
        <v>32</v>
      </c>
      <c r="Q16" s="90">
        <v>0</v>
      </c>
      <c r="R16" s="90">
        <f ca="1">IF((D16&lt;=11),VLOOKUP(Q16,'[2]11 лет'!$R$4:$S$74,2),IF((D16=12),VLOOKUP(Q16,'[2]12 лет'!$R$4:$S$74,2),IF((D16=13),VLOOKUP(Q16,'[2]13 лет'!$T$4:$U$74,2),IF((D16=14),VLOOKUP(Q16,'[2]14 лет'!$T$4:$U$74,2),IF((D16=15),VLOOKUP(Q16,'[2]15 лет'!$R$4:$S$74,2),IF((D16=16),VLOOKUP(Q16,'[2]16 лет'!$R$4:$S$74,2),VLOOKUP(Q16,'[2]17 лет'!$R$4:$S$74,2)))))))</f>
        <v>4</v>
      </c>
      <c r="S16" s="90">
        <f t="shared" ca="1" si="1"/>
        <v>248</v>
      </c>
      <c r="T16" s="59">
        <v>6</v>
      </c>
    </row>
    <row r="17" spans="1:20" x14ac:dyDescent="0.2">
      <c r="A17" s="66">
        <v>7</v>
      </c>
      <c r="B17" s="96" t="s">
        <v>321</v>
      </c>
      <c r="C17" s="97">
        <v>38621</v>
      </c>
      <c r="D17" s="59">
        <f t="shared" ca="1" si="0"/>
        <v>13</v>
      </c>
      <c r="E17" s="59">
        <v>8.1</v>
      </c>
      <c r="F17" s="59">
        <f ca="1">IF((D17&lt;=11),VLOOKUP(E17,'11 лет'!$B$3:$D$75,3),IF((D17=12),VLOOKUP(E17,'12 лет'!$B$3:$D$75,3),IF((D17=13),VLOOKUP(E17,'13 лет'!$B$3:$E$75,4),IF((D17=14),VLOOKUP(E17,'14 лет'!$B$3:$E$75,4),IF((D17=15),VLOOKUP(E17,'15 лет'!$B$3:$D$75,3),IF((D17=16),VLOOKUP(E17,'16 лет'!$B$3:$D$75,3),VLOOKUP(E17,'17 лет'!$B$3:$D$75,3)))))))</f>
        <v>30</v>
      </c>
      <c r="G17" s="59" t="s">
        <v>237</v>
      </c>
      <c r="H17" s="59">
        <f ca="1">IF((D17&lt;=11),VLOOKUP(G17,'11 лет'!$A$3:$D$75,4),IF((D17=12),VLOOKUP(G17,'12 лет'!$A$3:$D$75,4),IF((D17=13),VLOOKUP(G17,'13 лет'!$A$3:$E$75,5),IF((D17=14),VLOOKUP(G17,'14 лет'!$A$3:$E$75,5),IF((D17=15),VLOOKUP(G17,'15 лет'!$A$3:$D$75,4),IF((D17=16),VLOOKUP(G17,'16 лет'!$A$3:$D$75,4),VLOOKUP(G17,'17 лет'!$A$3:$D$75,4)))))))</f>
        <v>14</v>
      </c>
      <c r="I17" s="59">
        <v>9.8000000000000007</v>
      </c>
      <c r="J17" s="59">
        <f ca="1">IF((D17&lt;=11),VLOOKUP(I17,'11 лет'!$C$3:$D$75,2),IF((D17=12),VLOOKUP(I17,'12 лет'!$C$3:$D$75,2),IF((D17=13),VLOOKUP(I17,'13 лет'!$D$3:$E$75,2),IF((D17=14),VLOOKUP(I17,'14 лет'!$D$3:$E$75,2),IF((D17=15),VLOOKUP(I17,'15 лет'!$C$3:$D$75,2),IF((D17=16),VLOOKUP(I17,'16 лет'!$C$3:$D$75,2),VLOOKUP(I17,'17 лет'!$C$3:$D$75,2)))))))</f>
        <v>28</v>
      </c>
      <c r="K17" s="59">
        <v>24</v>
      </c>
      <c r="L17" s="59">
        <f ca="1">IF((D17&lt;=11),VLOOKUP(K17,'11 лет'!$G$4:$I$74,3),IF((D17=12),VLOOKUP(K17,'12 лет'!$G$4:$I$74,3),IF((D17=13),VLOOKUP(K17,'13 лет'!$H$4:$J$74,3),IF((D17=14),VLOOKUP(K17,'14 лет'!$H$4:$J$74,3),IF((D17=15),VLOOKUP(K17,'15 лет'!$G$4:$I$74,3),IF((D17=16),VLOOKUP(K17,'16 лет'!$G$4:$I$74,3),VLOOKUP(K17,'17 лет'!$G$4:$I$74,3)))))))</f>
        <v>26</v>
      </c>
      <c r="M17" s="59">
        <v>190</v>
      </c>
      <c r="N17" s="59">
        <f ca="1">IF((D17&lt;=11),VLOOKUP(M17,'11 лет'!$F$4:$I$74,4),IF((D17=12),VLOOKUP(M17,'12 лет'!$F$4:$I$74,4),IF((D17=13),VLOOKUP(M17,'13 лет'!$G$4:$J$74,4),IF((D17=14),VLOOKUP(M17,'14 лет'!$G$4:$J$74,4),IF((D17=15),VLOOKUP(M17,'15 лет'!$F$4:$I$74,4),IF((D17=16),VLOOKUP(M17,'16 лет'!$F$4:$I$74,4),VLOOKUP(M17,'17 лет'!$F$4:$I$74,4)))))))</f>
        <v>23</v>
      </c>
      <c r="O17" s="59">
        <v>8</v>
      </c>
      <c r="P17" s="59">
        <f ca="1">IF((D17&lt;=11),VLOOKUP(O17,'11 лет'!$E$4:$I$74,5),IF((D17=12),VLOOKUP(O17,'12 лет'!$E$4:$I$74,5),IF((D17=13),VLOOKUP(O17,'13 лет'!$F$4:$J$74,5),IF((D17=14),VLOOKUP(O17,'14 лет'!$F$4:$J$74,5),IF((D17=15),VLOOKUP(O17,'15 лет'!$E$4:$I$74,5),IF((D17=16),VLOOKUP(O17,'16 лет'!$E$4:$I$74,5),VLOOKUP(O17,'17 лет'!$E$4:$I$74,5)))))))</f>
        <v>30</v>
      </c>
      <c r="Q17" s="59">
        <v>9</v>
      </c>
      <c r="R17" s="59">
        <f ca="1">IF((D17&lt;=11),VLOOKUP(Q17,'11 лет'!$H$4:$I$74,2),IF((D17=12),VLOOKUP(Q17,'12 лет'!$H$4:$I$74,2),IF((D17=13),VLOOKUP(Q17,'13 лет'!$I$4:$J$74,2),IF((D17=14),VLOOKUP(Q17,'14 лет'!$I$4:$J$74,2),IF((D17=15),VLOOKUP(Q17,'15 лет'!$H$4:$I$74,2),IF((D17=16),VLOOKUP(Q17,'16 лет'!$H$4:$I$74,2),VLOOKUP(Q17,'17 лет'!$H$4:$I$74,2)))))))</f>
        <v>28</v>
      </c>
      <c r="S17" s="59">
        <f t="shared" ca="1" si="1"/>
        <v>179</v>
      </c>
      <c r="T17" s="59">
        <f ca="1">RANK(S17,S$11:S$20)</f>
        <v>8</v>
      </c>
    </row>
    <row r="18" spans="1:20" x14ac:dyDescent="0.2">
      <c r="A18" s="66">
        <v>8</v>
      </c>
      <c r="B18" s="96" t="s">
        <v>322</v>
      </c>
      <c r="C18" s="97">
        <v>38501</v>
      </c>
      <c r="D18" s="59">
        <f t="shared" ca="1" si="0"/>
        <v>13</v>
      </c>
      <c r="E18" s="59">
        <v>8.9</v>
      </c>
      <c r="F18" s="59">
        <f ca="1">IF((D18&lt;=11),VLOOKUP(E18,'11 лет'!$B$3:$D$75,3),IF((D18=12),VLOOKUP(E18,'12 лет'!$B$3:$D$75,3),IF((D18=13),VLOOKUP(E18,'13 лет'!$B$3:$E$75,4),IF((D18=14),VLOOKUP(E18,'14 лет'!$B$3:$E$75,4),IF((D18=15),VLOOKUP(E18,'15 лет'!$B$3:$D$75,3),IF((D18=16),VLOOKUP(E18,'16 лет'!$B$3:$D$75,3),VLOOKUP(E18,'17 лет'!$B$3:$D$75,3)))))))</f>
        <v>12</v>
      </c>
      <c r="G18" s="61" t="s">
        <v>196</v>
      </c>
      <c r="H18" s="59">
        <f ca="1">IF((D18&lt;=11),VLOOKUP(G18,'11 лет'!$A$3:$D$75,4),IF((D18=12),VLOOKUP(G18,'12 лет'!$A$3:$D$75,4),IF((D18=13),VLOOKUP(G18,'13 лет'!$A$3:$E$75,5),IF((D18=14),VLOOKUP(G18,'14 лет'!$A$3:$E$75,5),IF((D18=15),VLOOKUP(G18,'15 лет'!$A$3:$D$75,4),IF((D18=16),VLOOKUP(G18,'16 лет'!$A$3:$D$75,4),VLOOKUP(G18,'17 лет'!$A$3:$D$75,4)))))))</f>
        <v>13</v>
      </c>
      <c r="I18" s="59">
        <v>5.6</v>
      </c>
      <c r="J18" s="59">
        <f ca="1">IF((D18&lt;=11),VLOOKUP(I18,'11 лет'!$C$3:$D$75,2),IF((D18=12),VLOOKUP(I18,'12 лет'!$C$3:$D$75,2),IF((D18=13),VLOOKUP(I18,'13 лет'!$D$3:$E$75,2),IF((D18=14),VLOOKUP(I18,'14 лет'!$D$3:$E$75,2),IF((D18=15),VLOOKUP(I18,'15 лет'!$C$3:$D$75,2),IF((D18=16),VLOOKUP(I18,'16 лет'!$C$3:$D$75,2),VLOOKUP(I18,'17 лет'!$C$3:$D$75,2)))))))</f>
        <v>70</v>
      </c>
      <c r="K18" s="59">
        <v>25</v>
      </c>
      <c r="L18" s="59">
        <f ca="1">IF((D18&lt;=11),VLOOKUP(K18,'11 лет'!$G$4:$I$74,3),IF((D18=12),VLOOKUP(K18,'12 лет'!$G$4:$I$74,3),IF((D18=13),VLOOKUP(K18,'13 лет'!$H$4:$J$74,3),IF((D18=14),VLOOKUP(K18,'14 лет'!$H$4:$J$74,3),IF((D18=15),VLOOKUP(K18,'15 лет'!$G$4:$I$74,3),IF((D18=16),VLOOKUP(K18,'16 лет'!$G$4:$I$74,3),VLOOKUP(K18,'17 лет'!$G$4:$I$74,3)))))))</f>
        <v>28</v>
      </c>
      <c r="M18" s="59">
        <v>180</v>
      </c>
      <c r="N18" s="59">
        <f ca="1">IF((D18&lt;=11),VLOOKUP(M18,'11 лет'!$F$4:$I$74,4),IF((D18=12),VLOOKUP(M18,'12 лет'!$F$4:$I$74,4),IF((D18=13),VLOOKUP(M18,'13 лет'!$G$4:$J$74,4),IF((D18=14),VLOOKUP(M18,'14 лет'!$G$4:$J$74,4),IF((D18=15),VLOOKUP(M18,'15 лет'!$F$4:$I$74,4),IF((D18=16),VLOOKUP(M18,'16 лет'!$F$4:$I$74,4),VLOOKUP(M18,'17 лет'!$F$4:$I$74,4)))))))</f>
        <v>18</v>
      </c>
      <c r="O18" s="59">
        <v>6</v>
      </c>
      <c r="P18" s="59">
        <f ca="1">IF((D18&lt;=11),VLOOKUP(O18,'11 лет'!$E$4:$I$74,5),IF((D18=12),VLOOKUP(O18,'12 лет'!$E$4:$I$74,5),IF((D18=13),VLOOKUP(O18,'13 лет'!$F$4:$J$74,5),IF((D18=14),VLOOKUP(O18,'14 лет'!$F$4:$J$74,5),IF((D18=15),VLOOKUP(O18,'15 лет'!$E$4:$I$74,5),IF((D18=16),VLOOKUP(O18,'16 лет'!$E$4:$I$74,5),VLOOKUP(O18,'17 лет'!$E$4:$I$74,5)))))))</f>
        <v>23</v>
      </c>
      <c r="Q18" s="59">
        <v>3</v>
      </c>
      <c r="R18" s="59">
        <f ca="1">IF((D18&lt;=11),VLOOKUP(Q18,'11 лет'!$H$4:$I$74,2),IF((D18=12),VLOOKUP(Q18,'12 лет'!$H$4:$I$74,2),IF((D18=13),VLOOKUP(Q18,'13 лет'!$I$4:$J$74,2),IF((D18=14),VLOOKUP(Q18,'14 лет'!$I$4:$J$74,2),IF((D18=15),VLOOKUP(Q18,'15 лет'!$H$4:$I$74,2),IF((D18=16),VLOOKUP(Q18,'16 лет'!$H$4:$I$74,2),VLOOKUP(Q18,'17 лет'!$H$4:$I$74,2)))))))</f>
        <v>16</v>
      </c>
      <c r="S18" s="59">
        <f t="shared" ca="1" si="1"/>
        <v>180</v>
      </c>
      <c r="T18" s="59">
        <f ca="1">RANK(S18,S$11:S$20)</f>
        <v>7</v>
      </c>
    </row>
    <row r="19" spans="1:20" ht="13.5" customHeight="1" x14ac:dyDescent="0.2">
      <c r="A19" s="66">
        <v>9</v>
      </c>
      <c r="B19" s="96" t="s">
        <v>323</v>
      </c>
      <c r="C19" s="97">
        <v>38714</v>
      </c>
      <c r="D19" s="59">
        <f t="shared" ca="1" si="0"/>
        <v>12</v>
      </c>
      <c r="E19" s="59">
        <v>8.8000000000000007</v>
      </c>
      <c r="F19" s="59">
        <f ca="1">IF((D19&lt;=11),VLOOKUP(E19,'11 лет'!$B$3:$D$75,3),IF((D19=12),VLOOKUP(E19,'12 лет'!$B$3:$D$75,3),IF((D19=13),VLOOKUP(E19,'13 лет'!$B$3:$E$75,4),IF((D19=14),VLOOKUP(E19,'14 лет'!$B$3:$E$75,4),IF((D19=15),VLOOKUP(E19,'15 лет'!$B$3:$D$75,3),IF((D19=16),VLOOKUP(E19,'16 лет'!$B$3:$D$75,3),VLOOKUP(E19,'17 лет'!$B$3:$D$75,3)))))))</f>
        <v>18</v>
      </c>
      <c r="G19" s="61" t="s">
        <v>196</v>
      </c>
      <c r="H19" s="59">
        <f ca="1">IF((D19&lt;=11),VLOOKUP(G19,'11 лет'!$A$3:$D$75,4),IF((D19=12),VLOOKUP(G19,'12 лет'!$A$3:$D$75,4),IF((D19=13),VLOOKUP(G19,'13 лет'!$A$3:$E$75,5),IF((D19=14),VLOOKUP(G19,'14 лет'!$A$3:$E$75,5),IF((D19=15),VLOOKUP(G19,'15 лет'!$A$3:$D$75,4),IF((D19=16),VLOOKUP(G19,'16 лет'!$A$3:$D$75,4),VLOOKUP(G19,'17 лет'!$A$3:$D$75,4)))))))</f>
        <v>18</v>
      </c>
      <c r="I19" s="59">
        <v>5.4</v>
      </c>
      <c r="J19" s="59">
        <f ca="1">IF((D19&lt;=11),VLOOKUP(I19,'11 лет'!$C$3:$D$75,2),IF((D19=12),VLOOKUP(I19,'12 лет'!$C$3:$D$75,2),IF((D19=13),VLOOKUP(I19,'13 лет'!$D$3:$E$75,2),IF((D19=14),VLOOKUP(I19,'14 лет'!$D$3:$E$75,2),IF((D19=15),VLOOKUP(I19,'15 лет'!$C$3:$D$75,2),IF((D19=16),VLOOKUP(I19,'16 лет'!$C$3:$D$75,2),VLOOKUP(I19,'17 лет'!$C$3:$D$75,2)))))))</f>
        <v>35</v>
      </c>
      <c r="K19" s="59">
        <v>25</v>
      </c>
      <c r="L19" s="59">
        <f ca="1">IF((D19&lt;=11),VLOOKUP(K19,'11 лет'!$G$4:$I$74,3),IF((D19=12),VLOOKUP(K19,'12 лет'!$G$4:$I$74,3),IF((D19=13),VLOOKUP(K19,'13 лет'!$H$4:$J$74,3),IF((D19=14),VLOOKUP(K19,'14 лет'!$H$4:$J$74,3),IF((D19=15),VLOOKUP(K19,'15 лет'!$G$4:$I$74,3),IF((D19=16),VLOOKUP(K19,'16 лет'!$G$4:$I$74,3),VLOOKUP(K19,'17 лет'!$G$4:$I$74,3)))))))</f>
        <v>34</v>
      </c>
      <c r="M19" s="59">
        <v>170</v>
      </c>
      <c r="N19" s="59">
        <f ca="1">IF((D19&lt;=11),VLOOKUP(M19,'11 лет'!$F$4:$I$74,4),IF((D19=12),VLOOKUP(M19,'12 лет'!$F$4:$I$74,4),IF((D19=13),VLOOKUP(M19,'13 лет'!$G$4:$J$74,4),IF((D19=14),VLOOKUP(M19,'14 лет'!$G$4:$J$74,4),IF((D19=15),VLOOKUP(M19,'15 лет'!$F$4:$I$74,4),IF((D19=16),VLOOKUP(M19,'16 лет'!$F$4:$I$74,4),VLOOKUP(M19,'17 лет'!$F$4:$I$74,4)))))))</f>
        <v>20</v>
      </c>
      <c r="O19" s="59">
        <v>5</v>
      </c>
      <c r="P19" s="59">
        <f ca="1">IF((D19&lt;=11),VLOOKUP(O19,'11 лет'!$E$4:$I$74,5),IF((D19=12),VLOOKUP(O19,'12 лет'!$E$4:$I$74,5),IF((D19=13),VLOOKUP(O19,'13 лет'!$F$4:$J$74,5),IF((D19=14),VLOOKUP(O19,'14 лет'!$F$4:$J$74,5),IF((D19=15),VLOOKUP(O19,'15 лет'!$E$4:$I$74,5),IF((D19=16),VLOOKUP(O19,'16 лет'!$E$4:$I$74,5),VLOOKUP(O19,'17 лет'!$E$4:$I$74,5)))))))</f>
        <v>25</v>
      </c>
      <c r="Q19" s="59">
        <v>4</v>
      </c>
      <c r="R19" s="59">
        <f ca="1">IF((D19&lt;=11),VLOOKUP(Q19,'11 лет'!$H$4:$I$74,2),IF((D19=12),VLOOKUP(Q19,'12 лет'!$H$4:$I$74,2),IF((D19=13),VLOOKUP(Q19,'13 лет'!$I$4:$J$74,2),IF((D19=14),VLOOKUP(Q19,'14 лет'!$I$4:$J$74,2),IF((D19=15),VLOOKUP(Q19,'15 лет'!$H$4:$I$74,2),IF((D19=16),VLOOKUP(Q19,'16 лет'!$H$4:$I$74,2),VLOOKUP(Q19,'17 лет'!$H$4:$I$74,2)))))))</f>
        <v>18</v>
      </c>
      <c r="S19" s="59">
        <f t="shared" ca="1" si="1"/>
        <v>168</v>
      </c>
      <c r="T19" s="59">
        <f ca="1">RANK(S19,S$11:S$20)</f>
        <v>10</v>
      </c>
    </row>
    <row r="20" spans="1:20" ht="13.5" customHeight="1" x14ac:dyDescent="0.2">
      <c r="A20" s="66">
        <v>10</v>
      </c>
      <c r="B20" s="96" t="s">
        <v>324</v>
      </c>
      <c r="C20" s="97">
        <v>38431</v>
      </c>
      <c r="D20" s="59">
        <f t="shared" ca="1" si="0"/>
        <v>13</v>
      </c>
      <c r="E20" s="59">
        <v>8.1999999999999993</v>
      </c>
      <c r="F20" s="59">
        <f ca="1">IF((D20&lt;=11),VLOOKUP(E20,'11 лет'!$B$3:$D$75,3),IF((D20=12),VLOOKUP(E20,'12 лет'!$B$3:$D$75,3),IF((D20=13),VLOOKUP(E20,'13 лет'!$B$3:$E$75,4),IF((D20=14),VLOOKUP(E20,'14 лет'!$B$3:$E$75,4),IF((D20=15),VLOOKUP(E20,'15 лет'!$B$3:$D$75,3),IF((D20=16),VLOOKUP(E20,'16 лет'!$B$3:$D$75,3),VLOOKUP(E20,'17 лет'!$B$3:$D$75,3)))))))</f>
        <v>27</v>
      </c>
      <c r="G20" s="59" t="s">
        <v>79</v>
      </c>
      <c r="H20" s="59">
        <f ca="1">IF((D20&lt;=11),VLOOKUP(G20,'11 лет'!$A$3:$D$75,4),IF((D20=12),VLOOKUP(G20,'12 лет'!$A$3:$D$75,4),IF((D20=13),VLOOKUP(G20,'13 лет'!$A$3:$E$75,5),IF((D20=14),VLOOKUP(G20,'14 лет'!$A$3:$E$75,5),IF((D20=15),VLOOKUP(G20,'15 лет'!$A$3:$D$75,4),IF((D20=16),VLOOKUP(G20,'16 лет'!$A$3:$D$75,4),VLOOKUP(G20,'17 лет'!$A$3:$D$75,4)))))))</f>
        <v>20</v>
      </c>
      <c r="I20" s="59">
        <v>9.9</v>
      </c>
      <c r="J20" s="59">
        <f ca="1">IF((D20&lt;=11),VLOOKUP(I20,'11 лет'!$C$3:$D$75,2),IF((D20=12),VLOOKUP(I20,'12 лет'!$C$3:$D$75,2),IF((D20=13),VLOOKUP(I20,'13 лет'!$D$3:$E$75,2),IF((D20=14),VLOOKUP(I20,'14 лет'!$D$3:$E$75,2),IF((D20=15),VLOOKUP(I20,'15 лет'!$C$3:$D$75,2),IF((D20=16),VLOOKUP(I20,'16 лет'!$C$3:$D$75,2),VLOOKUP(I20,'17 лет'!$C$3:$D$75,2)))))))</f>
        <v>26</v>
      </c>
      <c r="K20" s="59">
        <v>22</v>
      </c>
      <c r="L20" s="59">
        <f ca="1">IF((D20&lt;=11),VLOOKUP(K20,'11 лет'!$G$4:$I$74,3),IF((D20=12),VLOOKUP(K20,'12 лет'!$G$4:$I$74,3),IF((D20=13),VLOOKUP(K20,'13 лет'!$H$4:$J$74,3),IF((D20=14),VLOOKUP(K20,'14 лет'!$H$4:$J$74,3),IF((D20=15),VLOOKUP(K20,'15 лет'!$G$4:$I$74,3),IF((D20=16),VLOOKUP(K20,'16 лет'!$G$4:$I$74,3),VLOOKUP(K20,'17 лет'!$G$4:$I$74,3)))))))</f>
        <v>22</v>
      </c>
      <c r="M20" s="59">
        <v>180</v>
      </c>
      <c r="N20" s="59">
        <f ca="1">IF((D20&lt;=11),VLOOKUP(M20,'11 лет'!$F$4:$I$74,4),IF((D20=12),VLOOKUP(M20,'12 лет'!$F$4:$I$74,4),IF((D20=13),VLOOKUP(M20,'13 лет'!$G$4:$J$74,4),IF((D20=14),VLOOKUP(M20,'14 лет'!$G$4:$J$74,4),IF((D20=15),VLOOKUP(M20,'15 лет'!$F$4:$I$74,4),IF((D20=16),VLOOKUP(M20,'16 лет'!$F$4:$I$74,4),VLOOKUP(M20,'17 лет'!$F$4:$I$74,4)))))))</f>
        <v>18</v>
      </c>
      <c r="O20" s="59">
        <v>10</v>
      </c>
      <c r="P20" s="59">
        <f ca="1">IF((D20&lt;=11),VLOOKUP(O20,'11 лет'!$E$4:$I$74,5),IF((D20=12),VLOOKUP(O20,'12 лет'!$E$4:$I$74,5),IF((D20=13),VLOOKUP(O20,'13 лет'!$F$4:$J$74,5),IF((D20=14),VLOOKUP(O20,'14 лет'!$F$4:$J$74,5),IF((D20=15),VLOOKUP(O20,'15 лет'!$E$4:$I$74,5),IF((D20=16),VLOOKUP(O20,'16 лет'!$E$4:$I$74,5),VLOOKUP(O20,'17 лет'!$E$4:$I$74,5)))))))</f>
        <v>38</v>
      </c>
      <c r="Q20" s="59">
        <v>7</v>
      </c>
      <c r="R20" s="59">
        <f ca="1">IF((D20&lt;=11),VLOOKUP(Q20,'11 лет'!$H$4:$I$74,2),IF((D20=12),VLOOKUP(Q20,'12 лет'!$H$4:$I$74,2),IF((D20=13),VLOOKUP(Q20,'13 лет'!$I$4:$J$74,2),IF((D20=14),VLOOKUP(Q20,'14 лет'!$I$4:$J$74,2),IF((D20=15),VLOOKUP(Q20,'15 лет'!$H$4:$I$74,2),IF((D20=16),VLOOKUP(Q20,'16 лет'!$H$4:$I$74,2),VLOOKUP(Q20,'17 лет'!$H$4:$I$74,2)))))))</f>
        <v>24</v>
      </c>
      <c r="S20" s="59">
        <f t="shared" ca="1" si="1"/>
        <v>175</v>
      </c>
      <c r="T20" s="59">
        <f ca="1">RANK(S20,S$11:S$20)</f>
        <v>9</v>
      </c>
    </row>
    <row r="21" spans="1:20" x14ac:dyDescent="0.2">
      <c r="S21" s="95">
        <f ca="1">SUM(S11:S20)</f>
        <v>2355</v>
      </c>
      <c r="T21" s="95"/>
    </row>
  </sheetData>
  <mergeCells count="3">
    <mergeCell ref="A8:D8"/>
    <mergeCell ref="E8:R8"/>
    <mergeCell ref="E7:R7"/>
  </mergeCells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workbookViewId="0">
      <selection activeCell="A6" sqref="A6:XFD6"/>
    </sheetView>
  </sheetViews>
  <sheetFormatPr defaultRowHeight="12.75" x14ac:dyDescent="0.2"/>
  <cols>
    <col min="1" max="1" width="4.140625" customWidth="1"/>
    <col min="2" max="2" width="36.28515625" customWidth="1"/>
    <col min="3" max="3" width="12.7109375" style="70" customWidth="1"/>
    <col min="4" max="4" width="10.140625" bestFit="1" customWidth="1"/>
    <col min="5" max="5" width="7.42578125" customWidth="1"/>
  </cols>
  <sheetData>
    <row r="1" spans="1:20" ht="15" x14ac:dyDescent="0.25">
      <c r="A1" s="53"/>
      <c r="B1" s="53"/>
      <c r="C1" s="69"/>
      <c r="D1" s="53"/>
      <c r="E1" s="53"/>
      <c r="F1" s="53"/>
      <c r="G1" s="53"/>
      <c r="H1" s="54" t="s">
        <v>19</v>
      </c>
      <c r="I1" s="54"/>
      <c r="J1" s="54"/>
      <c r="K1" s="54"/>
      <c r="L1" s="54"/>
      <c r="M1" s="54"/>
      <c r="N1" s="54"/>
      <c r="O1" s="53"/>
    </row>
    <row r="2" spans="1:20" ht="15" x14ac:dyDescent="0.25">
      <c r="A2" s="53"/>
      <c r="B2" s="53"/>
      <c r="C2" s="69"/>
      <c r="D2" s="53"/>
      <c r="E2" s="53"/>
      <c r="F2" s="53"/>
      <c r="G2" s="53"/>
      <c r="H2" s="54" t="s">
        <v>20</v>
      </c>
      <c r="I2" s="54"/>
      <c r="J2" s="54"/>
      <c r="K2" s="54"/>
      <c r="L2" s="54"/>
      <c r="M2" s="54"/>
      <c r="N2" s="54"/>
      <c r="O2" s="53"/>
    </row>
    <row r="3" spans="1:20" ht="15" x14ac:dyDescent="0.25">
      <c r="A3" s="53"/>
      <c r="B3" s="53"/>
      <c r="C3" s="69"/>
      <c r="D3" s="53"/>
      <c r="E3" s="53"/>
      <c r="F3" s="53"/>
      <c r="G3" s="53"/>
      <c r="H3" s="54"/>
      <c r="I3" s="54"/>
      <c r="J3" s="54"/>
      <c r="K3" s="54"/>
      <c r="L3" s="54"/>
      <c r="M3" s="54"/>
      <c r="N3" s="54"/>
      <c r="O3" s="53"/>
    </row>
    <row r="4" spans="1:20" ht="15" x14ac:dyDescent="0.25">
      <c r="A4" s="53"/>
      <c r="B4" s="53"/>
      <c r="C4" s="53"/>
      <c r="D4" s="53"/>
      <c r="E4" s="53"/>
      <c r="F4" s="53"/>
      <c r="G4" s="53"/>
      <c r="H4" s="53"/>
      <c r="I4" s="98" t="s">
        <v>659</v>
      </c>
      <c r="J4" s="53"/>
      <c r="K4" s="53"/>
      <c r="L4" s="53"/>
      <c r="M4" s="53"/>
      <c r="N4" s="53"/>
      <c r="O4" s="53"/>
    </row>
    <row r="5" spans="1:20" ht="15" x14ac:dyDescent="0.25">
      <c r="A5" s="53"/>
      <c r="B5" s="53"/>
      <c r="C5" s="53"/>
      <c r="D5" s="53"/>
      <c r="E5" s="53"/>
      <c r="F5" s="53"/>
      <c r="G5" s="53"/>
      <c r="H5" s="53"/>
      <c r="I5" s="53" t="s">
        <v>24</v>
      </c>
      <c r="J5" s="53"/>
      <c r="K5" s="53"/>
      <c r="L5" s="53"/>
      <c r="M5" s="53"/>
      <c r="N5" s="53"/>
      <c r="O5" s="53"/>
    </row>
    <row r="6" spans="1:20" ht="15" x14ac:dyDescent="0.25">
      <c r="A6" s="53"/>
      <c r="B6" s="53"/>
      <c r="C6" s="53"/>
      <c r="D6" s="53"/>
      <c r="E6" s="53"/>
      <c r="F6" s="53"/>
      <c r="G6" s="53"/>
      <c r="H6" s="53"/>
      <c r="I6" s="98" t="s">
        <v>661</v>
      </c>
      <c r="J6" s="53"/>
      <c r="K6" s="53"/>
      <c r="L6" s="53"/>
      <c r="M6" s="53"/>
      <c r="N6" s="53"/>
      <c r="O6" s="53"/>
    </row>
    <row r="7" spans="1:20" ht="15" x14ac:dyDescent="0.25">
      <c r="A7" s="53"/>
      <c r="B7" s="53"/>
      <c r="C7" s="53"/>
      <c r="D7" s="53"/>
      <c r="E7" s="100" t="s">
        <v>27</v>
      </c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</row>
    <row r="8" spans="1:20" ht="15" x14ac:dyDescent="0.25">
      <c r="A8" s="99"/>
      <c r="B8" s="99"/>
      <c r="C8" s="99"/>
      <c r="D8" s="99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1"/>
    </row>
    <row r="9" spans="1:20" x14ac:dyDescent="0.2">
      <c r="C9"/>
    </row>
    <row r="10" spans="1:20" ht="38.25" x14ac:dyDescent="0.2">
      <c r="A10" s="76" t="s">
        <v>30</v>
      </c>
      <c r="B10" s="76" t="s">
        <v>0</v>
      </c>
      <c r="C10" s="77" t="s">
        <v>1</v>
      </c>
      <c r="D10" s="76" t="s">
        <v>31</v>
      </c>
      <c r="E10" s="76" t="s">
        <v>32</v>
      </c>
      <c r="F10" s="78" t="s">
        <v>3</v>
      </c>
      <c r="G10" s="79" t="s">
        <v>4</v>
      </c>
      <c r="H10" s="78" t="s">
        <v>3</v>
      </c>
      <c r="I10" s="79" t="s">
        <v>33</v>
      </c>
      <c r="J10" s="78" t="s">
        <v>3</v>
      </c>
      <c r="K10" s="76" t="s">
        <v>5</v>
      </c>
      <c r="L10" s="78" t="s">
        <v>3</v>
      </c>
      <c r="M10" s="76" t="s">
        <v>6</v>
      </c>
      <c r="N10" s="78" t="s">
        <v>3</v>
      </c>
      <c r="O10" s="76" t="s">
        <v>146</v>
      </c>
      <c r="P10" s="78" t="s">
        <v>3</v>
      </c>
      <c r="Q10" s="76" t="s">
        <v>8</v>
      </c>
      <c r="R10" s="78" t="s">
        <v>3</v>
      </c>
      <c r="S10" s="80" t="s">
        <v>9</v>
      </c>
      <c r="T10" s="76" t="s">
        <v>10</v>
      </c>
    </row>
    <row r="11" spans="1:20" ht="14.25" customHeight="1" x14ac:dyDescent="0.2">
      <c r="A11" s="66">
        <v>1</v>
      </c>
      <c r="B11" s="96" t="s">
        <v>254</v>
      </c>
      <c r="C11" s="97">
        <v>38903</v>
      </c>
      <c r="D11" s="59">
        <f t="shared" ref="D11:D20" ca="1" si="0">INT(DAYS360(C11,TODAY())/360)</f>
        <v>12</v>
      </c>
      <c r="E11" s="59">
        <v>9.6</v>
      </c>
      <c r="F11" s="59">
        <f ca="1">IF((D11&lt;=11),VLOOKUP(E11,'11 лет'!$L$3:$N$75,3),IF((D11=12),VLOOKUP(E11,'12 лет'!$L$3:$N$75,3),IF((D11=13),VLOOKUP(E11,'13 лет'!$M$3:$P$75,4),IF((D11=14),VLOOKUP(E11,'14 лет'!$M$3:$P$75,4),IF((D11=15),VLOOKUP(E11,'15 лет'!$L$3:$N$75,3),IF((D11=16),VLOOKUP(E11,'16 лет'!$L$3:$N$75,3),VLOOKUP(E11,'17 лет'!$L$3:$N$75,3)))))))</f>
        <v>12</v>
      </c>
      <c r="G11" s="59" t="s">
        <v>160</v>
      </c>
      <c r="H11" s="59">
        <f ca="1">IF((D11&lt;=11),VLOOKUP(G11,'11 лет'!$K$3:$N$75,4),IF((D11=12),VLOOKUP(G11,'12 лет'!$K$3:$N$75,4),IF((D11=13),VLOOKUP(G11,'13 лет'!$L$3:$P$75,5),IF((D11=14),VLOOKUP(G11,'14 лет'!$L$3:$P$75,5),IF((D11=15),VLOOKUP(G11,'15 лет'!$K$3:$N$75,4),IF((D11=16),VLOOKUP(G11,'16 лет'!$K$3:$N$75,4),VLOOKUP(G11,'17 лет'!$K$3:$N$75,4)))))))</f>
        <v>22</v>
      </c>
      <c r="I11" s="59">
        <v>5.9</v>
      </c>
      <c r="J11" s="59">
        <f ca="1">IF((D11&lt;=11),VLOOKUP(I11,'11 лет'!$M$3:$N$75,2),IF((D11=12),VLOOKUP(I11,'12 лет'!$M$3:$N$75,2),IF((D11=13),VLOOKUP(I11,'13 лет'!$O$3:$P$75,2),IF((D11=14),VLOOKUP(I11,'14 лет'!$O$3:$P$75,2),IF((D11=15),VLOOKUP(I11,'15 лет'!$M$3:$N$75,2),IF((D11=16),VLOOKUP(I11,'16 лет'!$M$3:$N$75,2),VLOOKUP(I11,'17 лет'!$M$3:$N$75,2)))))))</f>
        <v>26</v>
      </c>
      <c r="K11" s="59">
        <v>20</v>
      </c>
      <c r="L11" s="59">
        <f ca="1">IF((D11&lt;=11),VLOOKUP(K11,'11 лет'!$Q$4:$S$74,3),IF((D11=12),VLOOKUP(K11,'12 лет'!$Q$4:$S$74,3),IF((D11=13),VLOOKUP(K11,'13 лет'!$S$4:$U$74,3),IF((D11=14),VLOOKUP(K11,'14 лет'!$S$4:$U$74,3),IF((D11=15),VLOOKUP(K11,'15 лет'!$Q$4:$S$74,3),IF((D11=16),VLOOKUP(K11,'16 лет'!$Q$4:$S$74,3),VLOOKUP(K11,'17 лет'!$Q$4:$S$74,3)))))))</f>
        <v>29</v>
      </c>
      <c r="M11" s="59">
        <v>160</v>
      </c>
      <c r="N11" s="59">
        <f ca="1">IF((D11&lt;=11),VLOOKUP(M11,'11 лет'!$P$4:$S$74,4),IF((D11=12),VLOOKUP(M11,'12 лет'!$P$4:$S$74,4),IF((D11=13),VLOOKUP(M11,'13 лет'!$R$4:$U$74,4),IF((D11=14),VLOOKUP(M11,'14 лет'!$R$4:$U$74,4),IF((D11=15),VLOOKUP(M11,'15 лет'!$P$4:$S$74,4),IF((D11=16),VLOOKUP(M11,'16 лет'!$P$4:$S$74,4),VLOOKUP(M11,'17 лет'!$P$4:$S$74,4)))))))</f>
        <v>25</v>
      </c>
      <c r="O11" s="59">
        <v>15</v>
      </c>
      <c r="P11" s="59">
        <f ca="1">IF((D11&lt;=11),VLOOKUP(O11,'11 лет'!$O$4:$S$74,5),IF((D11=12),VLOOKUP(O11,'12 лет'!$O$4:$S$74,5),IF((D11=13),VLOOKUP(O11,'13 лет'!$Q$4:$U$74,5),IF((D11=14),VLOOKUP(O11,'14 лет'!$Q$4:$U$74,5),IF((D11=15),VLOOKUP(O11,'15 лет'!$O$4:$S$74,5),IF((D11=16),VLOOKUP(O11,'16 лет'!$O$4:$S$74,5),VLOOKUP(O11,'17 лет'!$O$4:$S$74,5)))))))</f>
        <v>24</v>
      </c>
      <c r="Q11" s="59">
        <v>15</v>
      </c>
      <c r="R11" s="59">
        <f ca="1">IF((D11&lt;=11),VLOOKUP(Q11,'11 лет'!$R$4:$S$74,2),IF((D11=12),VLOOKUP(Q11,'12 лет'!$R$4:$S$74,2),IF((D11=13),VLOOKUP(Q11,'13 лет'!$T$4:$U$74,2),IF((D11=14),VLOOKUP(Q11,'14 лет'!$T$4:$U$74,2),IF((D11=15),VLOOKUP(Q11,'15 лет'!$R$4:$S$74,2),IF((D11=16),VLOOKUP(Q11,'16 лет'!$R$4:$S$74,2),VLOOKUP(Q11,'17 лет'!$R$4:$S$74,2)))))))</f>
        <v>38</v>
      </c>
      <c r="S11" s="59">
        <f t="shared" ref="S11:S20" ca="1" si="1">SUM(F11,H11,J11,L11,N11,P11,R11)</f>
        <v>176</v>
      </c>
      <c r="T11" s="59">
        <f t="shared" ref="T11:T20" ca="1" si="2">RANK(S11,S$11:S$20)</f>
        <v>1</v>
      </c>
    </row>
    <row r="12" spans="1:20" x14ac:dyDescent="0.2">
      <c r="A12" s="66">
        <v>2</v>
      </c>
      <c r="B12" s="96" t="s">
        <v>255</v>
      </c>
      <c r="C12" s="97">
        <v>39014</v>
      </c>
      <c r="D12" s="59">
        <f t="shared" ca="1" si="0"/>
        <v>12</v>
      </c>
      <c r="E12" s="59">
        <v>9.3000000000000007</v>
      </c>
      <c r="F12" s="59">
        <f ca="1">IF((D12&lt;=11),VLOOKUP(E12,'11 лет'!$L$3:$N$75,3),IF((D12=12),VLOOKUP(E12,'12 лет'!$L$3:$N$75,3),IF((D12=13),VLOOKUP(E12,'13 лет'!$M$3:$P$75,4),IF((D12=14),VLOOKUP(E12,'14 лет'!$M$3:$P$75,4),IF((D12=15),VLOOKUP(E12,'15 лет'!$L$3:$N$75,3),IF((D12=16),VLOOKUP(E12,'16 лет'!$L$3:$N$75,3),VLOOKUP(E12,'17 лет'!$L$3:$N$75,3)))))))</f>
        <v>18</v>
      </c>
      <c r="G12" s="59" t="s">
        <v>196</v>
      </c>
      <c r="H12" s="59">
        <f ca="1">IF((D12&lt;=11),VLOOKUP(G12,'11 лет'!$K$3:$N$75,4),IF((D12=12),VLOOKUP(G12,'12 лет'!$K$3:$N$75,4),IF((D12=13),VLOOKUP(G12,'13 лет'!$L$3:$P$75,5),IF((D12=14),VLOOKUP(G12,'14 лет'!$L$3:$P$75,5),IF((D12=15),VLOOKUP(G12,'15 лет'!$K$3:$N$75,4),IF((D12=16),VLOOKUP(G12,'16 лет'!$K$3:$N$75,4),VLOOKUP(G12,'17 лет'!$K$3:$N$75,4)))))))</f>
        <v>27</v>
      </c>
      <c r="I12" s="59">
        <v>5.9</v>
      </c>
      <c r="J12" s="59">
        <f ca="1">IF((D12&lt;=11),VLOOKUP(I12,'11 лет'!$M$3:$N$75,2),IF((D12=12),VLOOKUP(I12,'12 лет'!$M$3:$N$75,2),IF((D12=13),VLOOKUP(I12,'13 лет'!$O$3:$P$75,2),IF((D12=14),VLOOKUP(I12,'14 лет'!$O$3:$P$75,2),IF((D12=15),VLOOKUP(I12,'15 лет'!$M$3:$N$75,2),IF((D12=16),VLOOKUP(I12,'16 лет'!$M$3:$N$75,2),VLOOKUP(I12,'17 лет'!$M$3:$N$75,2)))))))</f>
        <v>26</v>
      </c>
      <c r="K12" s="59">
        <v>17</v>
      </c>
      <c r="L12" s="59">
        <f ca="1">IF((D12&lt;=11),VLOOKUP(K12,'11 лет'!$Q$4:$S$74,3),IF((D12=12),VLOOKUP(K12,'12 лет'!$Q$4:$S$74,3),IF((D12=13),VLOOKUP(K12,'13 лет'!$S$4:$U$74,3),IF((D12=14),VLOOKUP(K12,'14 лет'!$S$4:$U$74,3),IF((D12=15),VLOOKUP(K12,'15 лет'!$Q$4:$S$74,3),IF((D12=16),VLOOKUP(K12,'16 лет'!$Q$4:$S$74,3),VLOOKUP(K12,'17 лет'!$Q$4:$S$74,3)))))))</f>
        <v>23</v>
      </c>
      <c r="M12" s="59">
        <v>135</v>
      </c>
      <c r="N12" s="59">
        <f ca="1">IF((D12&lt;=11),VLOOKUP(M12,'11 лет'!$P$4:$S$74,4),IF((D12=12),VLOOKUP(M12,'12 лет'!$P$4:$S$74,4),IF((D12=13),VLOOKUP(M12,'13 лет'!$R$4:$U$74,4),IF((D12=14),VLOOKUP(M12,'14 лет'!$R$4:$U$74,4),IF((D12=15),VLOOKUP(M12,'15 лет'!$P$4:$S$74,4),IF((D12=16),VLOOKUP(M12,'16 лет'!$P$4:$S$74,4),VLOOKUP(M12,'17 лет'!$P$4:$S$74,4)))))))</f>
        <v>12</v>
      </c>
      <c r="O12" s="59">
        <v>14</v>
      </c>
      <c r="P12" s="59">
        <f ca="1">IF((D12&lt;=11),VLOOKUP(O12,'11 лет'!$O$4:$S$74,5),IF((D12=12),VLOOKUP(O12,'12 лет'!$O$4:$S$74,5),IF((D12=13),VLOOKUP(O12,'13 лет'!$Q$4:$U$74,5),IF((D12=14),VLOOKUP(O12,'14 лет'!$Q$4:$U$74,5),IF((D12=15),VLOOKUP(O12,'15 лет'!$O$4:$S$74,5),IF((D12=16),VLOOKUP(O12,'16 лет'!$O$4:$S$74,5),VLOOKUP(O12,'17 лет'!$O$4:$S$74,5)))))))</f>
        <v>22</v>
      </c>
      <c r="Q12" s="59">
        <v>12</v>
      </c>
      <c r="R12" s="59">
        <f ca="1">IF((D12&lt;=11),VLOOKUP(Q12,'11 лет'!$R$4:$S$74,2),IF((D12=12),VLOOKUP(Q12,'12 лет'!$R$4:$S$74,2),IF((D12=13),VLOOKUP(Q12,'13 лет'!$T$4:$U$74,2),IF((D12=14),VLOOKUP(Q12,'14 лет'!$T$4:$U$74,2),IF((D12=15),VLOOKUP(Q12,'15 лет'!$R$4:$S$74,2),IF((D12=16),VLOOKUP(Q12,'16 лет'!$R$4:$S$74,2),VLOOKUP(Q12,'17 лет'!$R$4:$S$74,2)))))))</f>
        <v>29</v>
      </c>
      <c r="S12" s="59">
        <f t="shared" ca="1" si="1"/>
        <v>157</v>
      </c>
      <c r="T12" s="59">
        <f t="shared" ca="1" si="2"/>
        <v>2</v>
      </c>
    </row>
    <row r="13" spans="1:20" x14ac:dyDescent="0.2">
      <c r="A13" s="66">
        <v>3</v>
      </c>
      <c r="B13" s="96" t="s">
        <v>256</v>
      </c>
      <c r="C13" s="97">
        <v>38990</v>
      </c>
      <c r="D13" s="59">
        <f t="shared" ca="1" si="0"/>
        <v>12</v>
      </c>
      <c r="E13" s="59">
        <v>8.9</v>
      </c>
      <c r="F13" s="59">
        <f ca="1">IF((D13&lt;=11),VLOOKUP(E13,'11 лет'!$L$3:$N$75,3),IF((D13=12),VLOOKUP(E13,'12 лет'!$L$3:$N$75,3),IF((D13=13),VLOOKUP(E13,'13 лет'!$M$3:$P$75,4),IF((D13=14),VLOOKUP(E13,'14 лет'!$M$3:$P$75,4),IF((D13=15),VLOOKUP(E13,'15 лет'!$L$3:$N$75,3),IF((D13=16),VLOOKUP(E13,'16 лет'!$L$3:$N$75,3),VLOOKUP(E13,'17 лет'!$L$3:$N$75,3)))))))</f>
        <v>27</v>
      </c>
      <c r="G13" s="59" t="s">
        <v>125</v>
      </c>
      <c r="H13" s="59">
        <f ca="1">IF((D13&lt;=11),VLOOKUP(G13,'11 лет'!$K$3:$N$75,4),IF((D13=12),VLOOKUP(G13,'12 лет'!$K$3:$N$75,4),IF((D13=13),VLOOKUP(G13,'13 лет'!$L$3:$P$75,5),IF((D13=14),VLOOKUP(G13,'14 лет'!$L$3:$P$75,5),IF((D13=15),VLOOKUP(G13,'15 лет'!$K$3:$N$75,4),IF((D13=16),VLOOKUP(G13,'16 лет'!$K$3:$N$75,4),VLOOKUP(G13,'17 лет'!$K$3:$N$75,4)))))))</f>
        <v>25</v>
      </c>
      <c r="I13" s="59">
        <v>6.1</v>
      </c>
      <c r="J13" s="59">
        <f ca="1">IF((D13&lt;=11),VLOOKUP(I13,'11 лет'!$M$3:$N$75,2),IF((D13=12),VLOOKUP(I13,'12 лет'!$M$3:$N$75,2),IF((D13=13),VLOOKUP(I13,'13 лет'!$O$3:$P$75,2),IF((D13=14),VLOOKUP(I13,'14 лет'!$O$3:$P$75,2),IF((D13=15),VLOOKUP(I13,'15 лет'!$M$3:$N$75,2),IF((D13=16),VLOOKUP(I13,'16 лет'!$M$3:$N$75,2),VLOOKUP(I13,'17 лет'!$M$3:$N$75,2)))))))</f>
        <v>19</v>
      </c>
      <c r="K13" s="59">
        <v>19</v>
      </c>
      <c r="L13" s="59">
        <f ca="1">IF((D13&lt;=11),VLOOKUP(K13,'11 лет'!$Q$4:$S$74,3),IF((D13=12),VLOOKUP(K13,'12 лет'!$Q$4:$S$74,3),IF((D13=13),VLOOKUP(K13,'13 лет'!$S$4:$U$74,3),IF((D13=14),VLOOKUP(K13,'14 лет'!$S$4:$U$74,3),IF((D13=15),VLOOKUP(K13,'15 лет'!$Q$4:$S$74,3),IF((D13=16),VLOOKUP(K13,'16 лет'!$Q$4:$S$74,3),VLOOKUP(K13,'17 лет'!$Q$4:$S$74,3)))))))</f>
        <v>27</v>
      </c>
      <c r="M13" s="59">
        <v>150</v>
      </c>
      <c r="N13" s="59">
        <f ca="1">IF((D13&lt;=11),VLOOKUP(M13,'11 лет'!$P$4:$S$74,4),IF((D13=12),VLOOKUP(M13,'12 лет'!$P$4:$S$74,4),IF((D13=13),VLOOKUP(M13,'13 лет'!$R$4:$U$74,4),IF((D13=14),VLOOKUP(M13,'14 лет'!$R$4:$U$74,4),IF((D13=15),VLOOKUP(M13,'15 лет'!$P$4:$S$74,4),IF((D13=16),VLOOKUP(M13,'16 лет'!$P$4:$S$74,4),VLOOKUP(M13,'17 лет'!$P$4:$S$74,4)))))))</f>
        <v>20</v>
      </c>
      <c r="O13" s="59">
        <v>8</v>
      </c>
      <c r="P13" s="59">
        <f ca="1">IF((D13&lt;=11),VLOOKUP(O13,'11 лет'!$O$4:$S$74,5),IF((D13=12),VLOOKUP(O13,'12 лет'!$O$4:$S$74,5),IF((D13=13),VLOOKUP(O13,'13 лет'!$Q$4:$U$74,5),IF((D13=14),VLOOKUP(O13,'14 лет'!$Q$4:$U$74,5),IF((D13=15),VLOOKUP(O13,'15 лет'!$O$4:$S$74,5),IF((D13=16),VLOOKUP(O13,'16 лет'!$O$4:$S$74,5),VLOOKUP(O13,'17 лет'!$O$4:$S$74,5)))))))</f>
        <v>10</v>
      </c>
      <c r="Q13" s="59">
        <v>10</v>
      </c>
      <c r="R13" s="59">
        <f ca="1">IF((D13&lt;=11),VLOOKUP(Q13,'11 лет'!$R$4:$S$74,2),IF((D13=12),VLOOKUP(Q13,'12 лет'!$R$4:$S$74,2),IF((D13=13),VLOOKUP(Q13,'13 лет'!$T$4:$U$74,2),IF((D13=14),VLOOKUP(Q13,'14 лет'!$T$4:$U$74,2),IF((D13=15),VLOOKUP(Q13,'15 лет'!$R$4:$S$74,2),IF((D13=16),VLOOKUP(Q13,'16 лет'!$R$4:$S$74,2),VLOOKUP(Q13,'17 лет'!$R$4:$S$74,2)))))))</f>
        <v>23</v>
      </c>
      <c r="S13" s="59">
        <f t="shared" ca="1" si="1"/>
        <v>151</v>
      </c>
      <c r="T13" s="59">
        <f t="shared" ca="1" si="2"/>
        <v>3</v>
      </c>
    </row>
    <row r="14" spans="1:20" x14ac:dyDescent="0.2">
      <c r="A14" s="66">
        <v>4</v>
      </c>
      <c r="B14" s="96" t="s">
        <v>257</v>
      </c>
      <c r="C14" s="97">
        <v>38793</v>
      </c>
      <c r="D14" s="59">
        <f t="shared" ca="1" si="0"/>
        <v>12</v>
      </c>
      <c r="E14" s="59">
        <v>9.1</v>
      </c>
      <c r="F14" s="59">
        <f ca="1">IF((D14&lt;=11),VLOOKUP(E14,'11 лет'!$L$3:$N$75,3),IF((D14=12),VLOOKUP(E14,'12 лет'!$L$3:$N$75,3),IF((D14=13),VLOOKUP(E14,'13 лет'!$M$3:$P$75,4),IF((D14=14),VLOOKUP(E14,'14 лет'!$M$3:$P$75,4),IF((D14=15),VLOOKUP(E14,'15 лет'!$L$3:$N$75,3),IF((D14=16),VLOOKUP(E14,'16 лет'!$L$3:$N$75,3),VLOOKUP(E14,'17 лет'!$L$3:$N$75,3)))))))</f>
        <v>22</v>
      </c>
      <c r="G14" s="59" t="s">
        <v>240</v>
      </c>
      <c r="H14" s="59">
        <f ca="1">IF((D14&lt;=11),VLOOKUP(G14,'11 лет'!$K$3:$N$75,4),IF((D14=12),VLOOKUP(G14,'12 лет'!$K$3:$N$75,4),IF((D14=13),VLOOKUP(G14,'13 лет'!$L$3:$P$75,5),IF((D14=14),VLOOKUP(G14,'14 лет'!$L$3:$P$75,5),IF((D14=15),VLOOKUP(G14,'15 лет'!$K$3:$N$75,4),IF((D14=16),VLOOKUP(G14,'16 лет'!$K$3:$N$75,4),VLOOKUP(G14,'17 лет'!$K$3:$N$75,4)))))))</f>
        <v>25</v>
      </c>
      <c r="I14" s="59">
        <v>6</v>
      </c>
      <c r="J14" s="59">
        <f ca="1">IF((D14&lt;=11),VLOOKUP(I14,'11 лет'!$M$3:$N$75,2),IF((D14=12),VLOOKUP(I14,'12 лет'!$M$3:$N$75,2),IF((D14=13),VLOOKUP(I14,'13 лет'!$O$3:$P$75,2),IF((D14=14),VLOOKUP(I14,'14 лет'!$O$3:$P$75,2),IF((D14=15),VLOOKUP(I14,'15 лет'!$M$3:$N$75,2),IF((D14=16),VLOOKUP(I14,'16 лет'!$M$3:$N$75,2),VLOOKUP(I14,'17 лет'!$M$3:$N$75,2)))))))</f>
        <v>22</v>
      </c>
      <c r="K14" s="59">
        <v>18</v>
      </c>
      <c r="L14" s="59">
        <f ca="1">IF((D14&lt;=11),VLOOKUP(K14,'11 лет'!$Q$4:$S$74,3),IF((D14=12),VLOOKUP(K14,'12 лет'!$Q$4:$S$74,3),IF((D14=13),VLOOKUP(K14,'13 лет'!$S$4:$U$74,3),IF((D14=14),VLOOKUP(K14,'14 лет'!$S$4:$U$74,3),IF((D14=15),VLOOKUP(K14,'15 лет'!$Q$4:$S$74,3),IF((D14=16),VLOOKUP(K14,'16 лет'!$Q$4:$S$74,3),VLOOKUP(K14,'17 лет'!$Q$4:$S$74,3)))))))</f>
        <v>25</v>
      </c>
      <c r="M14" s="59">
        <v>150</v>
      </c>
      <c r="N14" s="59">
        <f ca="1">IF((D14&lt;=11),VLOOKUP(M14,'11 лет'!$P$4:$S$74,4),IF((D14=12),VLOOKUP(M14,'12 лет'!$P$4:$S$74,4),IF((D14=13),VLOOKUP(M14,'13 лет'!$R$4:$U$74,4),IF((D14=14),VLOOKUP(M14,'14 лет'!$R$4:$U$74,4),IF((D14=15),VLOOKUP(M14,'15 лет'!$P$4:$S$74,4),IF((D14=16),VLOOKUP(M14,'16 лет'!$P$4:$S$74,4),VLOOKUP(M14,'17 лет'!$P$4:$S$74,4)))))))</f>
        <v>20</v>
      </c>
      <c r="O14" s="59">
        <v>11</v>
      </c>
      <c r="P14" s="59">
        <f ca="1">IF((D14&lt;=11),VLOOKUP(O14,'11 лет'!$O$4:$S$74,5),IF((D14=12),VLOOKUP(O14,'12 лет'!$O$4:$S$74,5),IF((D14=13),VLOOKUP(O14,'13 лет'!$Q$4:$U$74,5),IF((D14=14),VLOOKUP(O14,'14 лет'!$Q$4:$U$74,5),IF((D14=15),VLOOKUP(O14,'15 лет'!$O$4:$S$74,5),IF((D14=16),VLOOKUP(O14,'16 лет'!$O$4:$S$74,5),VLOOKUP(O14,'17 лет'!$O$4:$S$74,5)))))))</f>
        <v>16</v>
      </c>
      <c r="Q14" s="59">
        <v>9</v>
      </c>
      <c r="R14" s="59">
        <f ca="1">IF((D14&lt;=11),VLOOKUP(Q14,'11 лет'!$R$4:$S$74,2),IF((D14=12),VLOOKUP(Q14,'12 лет'!$R$4:$S$74,2),IF((D14=13),VLOOKUP(Q14,'13 лет'!$T$4:$U$74,2),IF((D14=14),VLOOKUP(Q14,'14 лет'!$T$4:$U$74,2),IF((D14=15),VLOOKUP(Q14,'15 лет'!$R$4:$S$74,2),IF((D14=16),VLOOKUP(Q14,'16 лет'!$R$4:$S$74,2),VLOOKUP(Q14,'17 лет'!$R$4:$S$74,2)))))))</f>
        <v>20</v>
      </c>
      <c r="S14" s="59">
        <f t="shared" ca="1" si="1"/>
        <v>150</v>
      </c>
      <c r="T14" s="59">
        <f t="shared" ca="1" si="2"/>
        <v>4</v>
      </c>
    </row>
    <row r="15" spans="1:20" ht="15" customHeight="1" x14ac:dyDescent="0.2">
      <c r="A15" s="66">
        <v>5</v>
      </c>
      <c r="B15" s="96" t="s">
        <v>258</v>
      </c>
      <c r="C15" s="97">
        <v>38936</v>
      </c>
      <c r="D15" s="59">
        <f t="shared" ca="1" si="0"/>
        <v>12</v>
      </c>
      <c r="E15" s="59">
        <v>9.1</v>
      </c>
      <c r="F15" s="59">
        <f ca="1">IF((D15&lt;=11),VLOOKUP(E15,'11 лет'!$L$3:$N$75,3),IF((D15=12),VLOOKUP(E15,'12 лет'!$L$3:$N$75,3),IF((D15=13),VLOOKUP(E15,'13 лет'!$M$3:$P$75,4),IF((D15=14),VLOOKUP(E15,'14 лет'!$M$3:$P$75,4),IF((D15=15),VLOOKUP(E15,'15 лет'!$L$3:$N$75,3),IF((D15=16),VLOOKUP(E15,'16 лет'!$L$3:$N$75,3),VLOOKUP(E15,'17 лет'!$L$3:$N$75,3)))))))</f>
        <v>22</v>
      </c>
      <c r="G15" s="59" t="s">
        <v>207</v>
      </c>
      <c r="H15" s="59">
        <f ca="1">IF((D15&lt;=11),VLOOKUP(G15,'11 лет'!$K$3:$N$75,4),IF((D15=12),VLOOKUP(G15,'12 лет'!$K$3:$N$75,4),IF((D15=13),VLOOKUP(G15,'13 лет'!$L$3:$P$75,5),IF((D15=14),VLOOKUP(G15,'14 лет'!$L$3:$P$75,5),IF((D15=15),VLOOKUP(G15,'15 лет'!$K$3:$N$75,4),IF((D15=16),VLOOKUP(G15,'16 лет'!$K$3:$N$75,4),VLOOKUP(G15,'17 лет'!$K$3:$N$75,4)))))))</f>
        <v>26</v>
      </c>
      <c r="I15" s="59">
        <v>6.2</v>
      </c>
      <c r="J15" s="59">
        <f ca="1">IF((D15&lt;=11),VLOOKUP(I15,'11 лет'!$M$3:$N$75,2),IF((D15=12),VLOOKUP(I15,'12 лет'!$M$3:$N$75,2),IF((D15=13),VLOOKUP(I15,'13 лет'!$O$3:$P$75,2),IF((D15=14),VLOOKUP(I15,'14 лет'!$O$3:$P$75,2),IF((D15=15),VLOOKUP(I15,'15 лет'!$M$3:$N$75,2),IF((D15=16),VLOOKUP(I15,'16 лет'!$M$3:$N$75,2),VLOOKUP(I15,'17 лет'!$M$3:$N$75,2)))))))</f>
        <v>16</v>
      </c>
      <c r="K15" s="59">
        <v>16</v>
      </c>
      <c r="L15" s="59">
        <f ca="1">IF((D15&lt;=11),VLOOKUP(K15,'11 лет'!$Q$4:$S$74,3),IF((D15=12),VLOOKUP(K15,'12 лет'!$Q$4:$S$74,3),IF((D15=13),VLOOKUP(K15,'13 лет'!$S$4:$U$74,3),IF((D15=14),VLOOKUP(K15,'14 лет'!$S$4:$U$74,3),IF((D15=15),VLOOKUP(K15,'15 лет'!$Q$4:$S$74,3),IF((D15=16),VLOOKUP(K15,'16 лет'!$Q$4:$S$74,3),VLOOKUP(K15,'17 лет'!$Q$4:$S$74,3)))))))</f>
        <v>21</v>
      </c>
      <c r="M15" s="59">
        <v>145</v>
      </c>
      <c r="N15" s="59">
        <f ca="1">IF((D15&lt;=11),VLOOKUP(M15,'11 лет'!$P$4:$S$74,4),IF((D15=12),VLOOKUP(M15,'12 лет'!$P$4:$S$74,4),IF((D15=13),VLOOKUP(M15,'13 лет'!$R$4:$U$74,4),IF((D15=14),VLOOKUP(M15,'14 лет'!$R$4:$U$74,4),IF((D15=15),VLOOKUP(M15,'15 лет'!$P$4:$S$74,4),IF((D15=16),VLOOKUP(M15,'16 лет'!$P$4:$S$74,4),VLOOKUP(M15,'17 лет'!$P$4:$S$74,4)))))))</f>
        <v>17</v>
      </c>
      <c r="O15" s="59">
        <v>13</v>
      </c>
      <c r="P15" s="59">
        <f ca="1">IF((D15&lt;=11),VLOOKUP(O15,'11 лет'!$O$4:$S$74,5),IF((D15=12),VLOOKUP(O15,'12 лет'!$O$4:$S$74,5),IF((D15=13),VLOOKUP(O15,'13 лет'!$Q$4:$U$74,5),IF((D15=14),VLOOKUP(O15,'14 лет'!$Q$4:$U$74,5),IF((D15=15),VLOOKUP(O15,'15 лет'!$O$4:$S$74,5),IF((D15=16),VLOOKUP(O15,'16 лет'!$O$4:$S$74,5),VLOOKUP(O15,'17 лет'!$O$4:$S$74,5)))))))</f>
        <v>20</v>
      </c>
      <c r="Q15" s="59">
        <v>11</v>
      </c>
      <c r="R15" s="59">
        <f ca="1">IF((D15&lt;=11),VLOOKUP(Q15,'11 лет'!$R$4:$S$74,2),IF((D15=12),VLOOKUP(Q15,'12 лет'!$R$4:$S$74,2),IF((D15=13),VLOOKUP(Q15,'13 лет'!$T$4:$U$74,2),IF((D15=14),VLOOKUP(Q15,'14 лет'!$T$4:$U$74,2),IF((D15=15),VLOOKUP(Q15,'15 лет'!$R$4:$S$74,2),IF((D15=16),VLOOKUP(Q15,'16 лет'!$R$4:$S$74,2),VLOOKUP(Q15,'17 лет'!$R$4:$S$74,2)))))))</f>
        <v>26</v>
      </c>
      <c r="S15" s="59">
        <f t="shared" ca="1" si="1"/>
        <v>148</v>
      </c>
      <c r="T15" s="59">
        <f t="shared" ca="1" si="2"/>
        <v>5</v>
      </c>
    </row>
    <row r="16" spans="1:20" x14ac:dyDescent="0.2">
      <c r="A16" s="66">
        <v>6</v>
      </c>
      <c r="B16" s="96" t="s">
        <v>259</v>
      </c>
      <c r="C16" s="97">
        <v>38721</v>
      </c>
      <c r="D16" s="59">
        <f t="shared" ca="1" si="0"/>
        <v>12</v>
      </c>
      <c r="E16" s="59">
        <v>9</v>
      </c>
      <c r="F16" s="59">
        <f ca="1">IF((D16&lt;=11),VLOOKUP(E16,'11 лет'!$L$3:$N$75,3),IF((D16=12),VLOOKUP(E16,'12 лет'!$L$3:$N$75,3),IF((D16=13),VLOOKUP(E16,'13 лет'!$M$3:$P$75,4),IF((D16=14),VLOOKUP(E16,'14 лет'!$M$3:$P$75,4),IF((D16=15),VLOOKUP(E16,'15 лет'!$L$3:$N$75,3),IF((D16=16),VLOOKUP(E16,'16 лет'!$L$3:$N$75,3),VLOOKUP(E16,'17 лет'!$L$3:$N$75,3)))))))</f>
        <v>24</v>
      </c>
      <c r="G16" s="59" t="s">
        <v>196</v>
      </c>
      <c r="H16" s="59">
        <f ca="1">IF((D16&lt;=11),VLOOKUP(G16,'11 лет'!$K$3:$N$75,4),IF((D16=12),VLOOKUP(G16,'12 лет'!$K$3:$N$75,4),IF((D16=13),VLOOKUP(G16,'13 лет'!$L$3:$P$75,5),IF((D16=14),VLOOKUP(G16,'14 лет'!$L$3:$P$75,5),IF((D16=15),VLOOKUP(G16,'15 лет'!$K$3:$N$75,4),IF((D16=16),VLOOKUP(G16,'16 лет'!$K$3:$N$75,4),VLOOKUP(G16,'17 лет'!$K$3:$N$75,4)))))))</f>
        <v>27</v>
      </c>
      <c r="I16" s="59">
        <v>6</v>
      </c>
      <c r="J16" s="59">
        <f ca="1">IF((D16&lt;=11),VLOOKUP(I16,'11 лет'!$M$3:$N$75,2),IF((D16=12),VLOOKUP(I16,'12 лет'!$M$3:$N$75,2),IF((D16=13),VLOOKUP(I16,'13 лет'!$O$3:$P$75,2),IF((D16=14),VLOOKUP(I16,'14 лет'!$O$3:$P$75,2),IF((D16=15),VLOOKUP(I16,'15 лет'!$M$3:$N$75,2),IF((D16=16),VLOOKUP(I16,'16 лет'!$M$3:$N$75,2),VLOOKUP(I16,'17 лет'!$M$3:$N$75,2)))))))</f>
        <v>22</v>
      </c>
      <c r="K16" s="59">
        <v>16</v>
      </c>
      <c r="L16" s="59">
        <f ca="1">IF((D16&lt;=11),VLOOKUP(K16,'11 лет'!$Q$4:$S$74,3),IF((D16=12),VLOOKUP(K16,'12 лет'!$Q$4:$S$74,3),IF((D16=13),VLOOKUP(K16,'13 лет'!$S$4:$U$74,3),IF((D16=14),VLOOKUP(K16,'14 лет'!$S$4:$U$74,3),IF((D16=15),VLOOKUP(K16,'15 лет'!$Q$4:$S$74,3),IF((D16=16),VLOOKUP(K16,'16 лет'!$Q$4:$S$74,3),VLOOKUP(K16,'17 лет'!$Q$4:$S$74,3)))))))</f>
        <v>21</v>
      </c>
      <c r="M16" s="59">
        <v>130</v>
      </c>
      <c r="N16" s="59">
        <f ca="1">IF((D16&lt;=11),VLOOKUP(M16,'11 лет'!$P$4:$S$74,4),IF((D16=12),VLOOKUP(M16,'12 лет'!$P$4:$S$74,4),IF((D16=13),VLOOKUP(M16,'13 лет'!$R$4:$U$74,4),IF((D16=14),VLOOKUP(M16,'14 лет'!$R$4:$U$74,4),IF((D16=15),VLOOKUP(M16,'15 лет'!$P$4:$S$74,4),IF((D16=16),VLOOKUP(M16,'16 лет'!$P$4:$S$74,4),VLOOKUP(M16,'17 лет'!$P$4:$S$74,4)))))))</f>
        <v>10</v>
      </c>
      <c r="O16" s="59">
        <v>8</v>
      </c>
      <c r="P16" s="59">
        <f ca="1">IF((D16&lt;=11),VLOOKUP(O16,'11 лет'!$O$4:$S$74,5),IF((D16=12),VLOOKUP(O16,'12 лет'!$O$4:$S$74,5),IF((D16=13),VLOOKUP(O16,'13 лет'!$Q$4:$U$74,5),IF((D16=14),VLOOKUP(O16,'14 лет'!$Q$4:$U$74,5),IF((D16=15),VLOOKUP(O16,'15 лет'!$O$4:$S$74,5),IF((D16=16),VLOOKUP(O16,'16 лет'!$O$4:$S$74,5),VLOOKUP(O16,'17 лет'!$O$4:$S$74,5)))))))</f>
        <v>10</v>
      </c>
      <c r="Q16" s="59">
        <v>12</v>
      </c>
      <c r="R16" s="59">
        <f ca="1">IF((D16&lt;=11),VLOOKUP(Q16,'11 лет'!$R$4:$S$74,2),IF((D16=12),VLOOKUP(Q16,'12 лет'!$R$4:$S$74,2),IF((D16=13),VLOOKUP(Q16,'13 лет'!$T$4:$U$74,2),IF((D16=14),VLOOKUP(Q16,'14 лет'!$T$4:$U$74,2),IF((D16=15),VLOOKUP(Q16,'15 лет'!$R$4:$S$74,2),IF((D16=16),VLOOKUP(Q16,'16 лет'!$R$4:$S$74,2),VLOOKUP(Q16,'17 лет'!$R$4:$S$74,2)))))))</f>
        <v>29</v>
      </c>
      <c r="S16" s="59">
        <f t="shared" ca="1" si="1"/>
        <v>143</v>
      </c>
      <c r="T16" s="59">
        <f t="shared" ca="1" si="2"/>
        <v>6</v>
      </c>
    </row>
    <row r="17" spans="1:20" x14ac:dyDescent="0.2">
      <c r="A17" s="66">
        <v>7</v>
      </c>
      <c r="B17" s="96" t="s">
        <v>260</v>
      </c>
      <c r="C17" s="97">
        <v>38825</v>
      </c>
      <c r="D17" s="59">
        <f t="shared" ca="1" si="0"/>
        <v>12</v>
      </c>
      <c r="E17" s="59">
        <v>9.1999999999999993</v>
      </c>
      <c r="F17" s="59">
        <f ca="1">IF((D17&lt;=11),VLOOKUP(E17,'11 лет'!$L$3:$N$75,3),IF((D17=12),VLOOKUP(E17,'12 лет'!$L$3:$N$75,3),IF((D17=13),VLOOKUP(E17,'13 лет'!$M$3:$P$75,4),IF((D17=14),VLOOKUP(E17,'14 лет'!$M$3:$P$75,4),IF((D17=15),VLOOKUP(E17,'15 лет'!$L$3:$N$75,3),IF((D17=16),VLOOKUP(E17,'16 лет'!$L$3:$N$75,3),VLOOKUP(E17,'17 лет'!$L$3:$N$75,3)))))))</f>
        <v>20</v>
      </c>
      <c r="G17" s="59" t="s">
        <v>87</v>
      </c>
      <c r="H17" s="59">
        <f ca="1">IF((D17&lt;=11),VLOOKUP(G17,'11 лет'!$K$3:$N$75,4),IF((D17=12),VLOOKUP(G17,'12 лет'!$K$3:$N$75,4),IF((D17=13),VLOOKUP(G17,'13 лет'!$L$3:$P$75,5),IF((D17=14),VLOOKUP(G17,'14 лет'!$L$3:$P$75,5),IF((D17=15),VLOOKUP(G17,'15 лет'!$K$3:$N$75,4),IF((D17=16),VLOOKUP(G17,'16 лет'!$K$3:$N$75,4),VLOOKUP(G17,'17 лет'!$K$3:$N$75,4)))))))</f>
        <v>26</v>
      </c>
      <c r="I17" s="59">
        <v>6.4</v>
      </c>
      <c r="J17" s="59">
        <f ca="1">IF((D17&lt;=11),VLOOKUP(I17,'11 лет'!$M$3:$N$75,2),IF((D17=12),VLOOKUP(I17,'12 лет'!$M$3:$N$75,2),IF((D17=13),VLOOKUP(I17,'13 лет'!$O$3:$P$75,2),IF((D17=14),VLOOKUP(I17,'14 лет'!$O$3:$P$75,2),IF((D17=15),VLOOKUP(I17,'15 лет'!$M$3:$N$75,2),IF((D17=16),VLOOKUP(I17,'16 лет'!$M$3:$N$75,2),VLOOKUP(I17,'17 лет'!$M$3:$N$75,2)))))))</f>
        <v>11</v>
      </c>
      <c r="K17" s="59">
        <v>18</v>
      </c>
      <c r="L17" s="59">
        <f ca="1">IF((D17&lt;=11),VLOOKUP(K17,'11 лет'!$Q$4:$S$74,3),IF((D17=12),VLOOKUP(K17,'12 лет'!$Q$4:$S$74,3),IF((D17=13),VLOOKUP(K17,'13 лет'!$S$4:$U$74,3),IF((D17=14),VLOOKUP(K17,'14 лет'!$S$4:$U$74,3),IF((D17=15),VLOOKUP(K17,'15 лет'!$Q$4:$S$74,3),IF((D17=16),VLOOKUP(K17,'16 лет'!$Q$4:$S$74,3),VLOOKUP(K17,'17 лет'!$Q$4:$S$74,3)))))))</f>
        <v>25</v>
      </c>
      <c r="M17" s="59">
        <v>145</v>
      </c>
      <c r="N17" s="59">
        <f ca="1">IF((D17&lt;=11),VLOOKUP(M17,'11 лет'!$P$4:$S$74,4),IF((D17=12),VLOOKUP(M17,'12 лет'!$P$4:$S$74,4),IF((D17=13),VLOOKUP(M17,'13 лет'!$R$4:$U$74,4),IF((D17=14),VLOOKUP(M17,'14 лет'!$R$4:$U$74,4),IF((D17=15),VLOOKUP(M17,'15 лет'!$P$4:$S$74,4),IF((D17=16),VLOOKUP(M17,'16 лет'!$P$4:$S$74,4),VLOOKUP(M17,'17 лет'!$P$4:$S$74,4)))))))</f>
        <v>17</v>
      </c>
      <c r="O17" s="59">
        <v>9</v>
      </c>
      <c r="P17" s="59">
        <f ca="1">IF((D17&lt;=11),VLOOKUP(O17,'11 лет'!$O$4:$S$74,5),IF((D17=12),VLOOKUP(O17,'12 лет'!$O$4:$S$74,5),IF((D17=13),VLOOKUP(O17,'13 лет'!$Q$4:$U$74,5),IF((D17=14),VLOOKUP(O17,'14 лет'!$Q$4:$U$74,5),IF((D17=15),VLOOKUP(O17,'15 лет'!$O$4:$S$74,5),IF((D17=16),VLOOKUP(O17,'16 лет'!$O$4:$S$74,5),VLOOKUP(O17,'17 лет'!$O$4:$S$74,5)))))))</f>
        <v>12</v>
      </c>
      <c r="Q17" s="59">
        <v>13</v>
      </c>
      <c r="R17" s="59">
        <f ca="1">IF((D17&lt;=11),VLOOKUP(Q17,'11 лет'!$R$4:$S$74,2),IF((D17=12),VLOOKUP(Q17,'12 лет'!$R$4:$S$74,2),IF((D17=13),VLOOKUP(Q17,'13 лет'!$T$4:$U$74,2),IF((D17=14),VLOOKUP(Q17,'14 лет'!$T$4:$U$74,2),IF((D17=15),VLOOKUP(Q17,'15 лет'!$R$4:$S$74,2),IF((D17=16),VLOOKUP(Q17,'16 лет'!$R$4:$S$74,2),VLOOKUP(Q17,'17 лет'!$R$4:$S$74,2)))))))</f>
        <v>32</v>
      </c>
      <c r="S17" s="59">
        <f t="shared" ca="1" si="1"/>
        <v>143</v>
      </c>
      <c r="T17" s="59">
        <f t="shared" ca="1" si="2"/>
        <v>6</v>
      </c>
    </row>
    <row r="18" spans="1:20" ht="15" customHeight="1" x14ac:dyDescent="0.2">
      <c r="A18" s="66">
        <v>8</v>
      </c>
      <c r="B18" s="96" t="s">
        <v>261</v>
      </c>
      <c r="C18" s="97">
        <v>38979</v>
      </c>
      <c r="D18" s="59">
        <f t="shared" ca="1" si="0"/>
        <v>12</v>
      </c>
      <c r="E18" s="59">
        <v>9.1999999999999993</v>
      </c>
      <c r="F18" s="59">
        <f ca="1">IF((D18&lt;=11),VLOOKUP(E18,'11 лет'!$L$3:$N$75,3),IF((D18=12),VLOOKUP(E18,'12 лет'!$L$3:$N$75,3),IF((D18=13),VLOOKUP(E18,'13 лет'!$M$3:$P$75,4),IF((D18=14),VLOOKUP(E18,'14 лет'!$M$3:$P$75,4),IF((D18=15),VLOOKUP(E18,'15 лет'!$L$3:$N$75,3),IF((D18=16),VLOOKUP(E18,'16 лет'!$L$3:$N$75,3),VLOOKUP(E18,'17 лет'!$L$3:$N$75,3)))))))</f>
        <v>20</v>
      </c>
      <c r="G18" s="59" t="s">
        <v>241</v>
      </c>
      <c r="H18" s="59">
        <f ca="1">IF((D18&lt;=11),VLOOKUP(G18,'11 лет'!$K$3:$N$75,4),IF((D18=12),VLOOKUP(G18,'12 лет'!$K$3:$N$75,4),IF((D18=13),VLOOKUP(G18,'13 лет'!$L$3:$P$75,5),IF((D18=14),VLOOKUP(G18,'14 лет'!$L$3:$P$75,5),IF((D18=15),VLOOKUP(G18,'15 лет'!$K$3:$N$75,4),IF((D18=16),VLOOKUP(G18,'16 лет'!$K$3:$N$75,4),VLOOKUP(G18,'17 лет'!$K$3:$N$75,4)))))))</f>
        <v>26</v>
      </c>
      <c r="I18" s="59">
        <v>6.1</v>
      </c>
      <c r="J18" s="59">
        <f ca="1">IF((D18&lt;=11),VLOOKUP(I18,'11 лет'!$M$3:$N$75,2),IF((D18=12),VLOOKUP(I18,'12 лет'!$M$3:$N$75,2),IF((D18=13),VLOOKUP(I18,'13 лет'!$O$3:$P$75,2),IF((D18=14),VLOOKUP(I18,'14 лет'!$O$3:$P$75,2),IF((D18=15),VLOOKUP(I18,'15 лет'!$M$3:$N$75,2),IF((D18=16),VLOOKUP(I18,'16 лет'!$M$3:$N$75,2),VLOOKUP(I18,'17 лет'!$M$3:$N$75,2)))))))</f>
        <v>19</v>
      </c>
      <c r="K18" s="59">
        <v>15</v>
      </c>
      <c r="L18" s="59">
        <f ca="1">IF((D18&lt;=11),VLOOKUP(K18,'11 лет'!$Q$4:$S$74,3),IF((D18=12),VLOOKUP(K18,'12 лет'!$Q$4:$S$74,3),IF((D18=13),VLOOKUP(K18,'13 лет'!$S$4:$U$74,3),IF((D18=14),VLOOKUP(K18,'14 лет'!$S$4:$U$74,3),IF((D18=15),VLOOKUP(K18,'15 лет'!$Q$4:$S$74,3),IF((D18=16),VLOOKUP(K18,'16 лет'!$Q$4:$S$74,3),VLOOKUP(K18,'17 лет'!$Q$4:$S$74,3)))))))</f>
        <v>19</v>
      </c>
      <c r="M18" s="59">
        <v>155</v>
      </c>
      <c r="N18" s="59">
        <f ca="1">IF((D18&lt;=11),VLOOKUP(M18,'11 лет'!$P$4:$S$74,4),IF((D18=12),VLOOKUP(M18,'12 лет'!$P$4:$S$74,4),IF((D18=13),VLOOKUP(M18,'13 лет'!$R$4:$U$74,4),IF((D18=14),VLOOKUP(M18,'14 лет'!$R$4:$U$74,4),IF((D18=15),VLOOKUP(M18,'15 лет'!$P$4:$S$74,4),IF((D18=16),VLOOKUP(M18,'16 лет'!$P$4:$S$74,4),VLOOKUP(M18,'17 лет'!$P$4:$S$74,4)))))))</f>
        <v>22</v>
      </c>
      <c r="O18" s="59">
        <v>10</v>
      </c>
      <c r="P18" s="59">
        <f ca="1">IF((D18&lt;=11),VLOOKUP(O18,'11 лет'!$O$4:$S$74,5),IF((D18=12),VLOOKUP(O18,'12 лет'!$O$4:$S$74,5),IF((D18=13),VLOOKUP(O18,'13 лет'!$Q$4:$U$74,5),IF((D18=14),VLOOKUP(O18,'14 лет'!$Q$4:$U$74,5),IF((D18=15),VLOOKUP(O18,'15 лет'!$O$4:$S$74,5),IF((D18=16),VLOOKUP(O18,'16 лет'!$O$4:$S$74,5),VLOOKUP(O18,'17 лет'!$O$4:$S$74,5)))))))</f>
        <v>14</v>
      </c>
      <c r="Q18" s="59">
        <v>10</v>
      </c>
      <c r="R18" s="59">
        <f ca="1">IF((D18&lt;=11),VLOOKUP(Q18,'11 лет'!$R$4:$S$74,2),IF((D18=12),VLOOKUP(Q18,'12 лет'!$R$4:$S$74,2),IF((D18=13),VLOOKUP(Q18,'13 лет'!$T$4:$U$74,2),IF((D18=14),VLOOKUP(Q18,'14 лет'!$T$4:$U$74,2),IF((D18=15),VLOOKUP(Q18,'15 лет'!$R$4:$S$74,2),IF((D18=16),VLOOKUP(Q18,'16 лет'!$R$4:$S$74,2),VLOOKUP(Q18,'17 лет'!$R$4:$S$74,2)))))))</f>
        <v>23</v>
      </c>
      <c r="S18" s="59">
        <f t="shared" ca="1" si="1"/>
        <v>143</v>
      </c>
      <c r="T18" s="59">
        <f t="shared" ca="1" si="2"/>
        <v>6</v>
      </c>
    </row>
    <row r="19" spans="1:20" x14ac:dyDescent="0.2">
      <c r="A19" s="66">
        <v>9</v>
      </c>
      <c r="B19" s="96" t="s">
        <v>262</v>
      </c>
      <c r="C19" s="97">
        <v>38809</v>
      </c>
      <c r="D19" s="59">
        <f t="shared" ca="1" si="0"/>
        <v>12</v>
      </c>
      <c r="E19" s="59">
        <v>9.1</v>
      </c>
      <c r="F19" s="59">
        <f ca="1">IF((D19&lt;=11),VLOOKUP(E19,'11 лет'!$L$3:$N$75,3),IF((D19=12),VLOOKUP(E19,'12 лет'!$L$3:$N$75,3),IF((D19=13),VLOOKUP(E19,'13 лет'!$M$3:$P$75,4),IF((D19=14),VLOOKUP(E19,'14 лет'!$M$3:$P$75,4),IF((D19=15),VLOOKUP(E19,'15 лет'!$L$3:$N$75,3),IF((D19=16),VLOOKUP(E19,'16 лет'!$L$3:$N$75,3),VLOOKUP(E19,'17 лет'!$L$3:$N$75,3)))))))</f>
        <v>22</v>
      </c>
      <c r="G19" s="59" t="s">
        <v>127</v>
      </c>
      <c r="H19" s="59">
        <f ca="1">IF((D19&lt;=11),VLOOKUP(G19,'11 лет'!$K$3:$N$75,4),IF((D19=12),VLOOKUP(G19,'12 лет'!$K$3:$N$75,4),IF((D19=13),VLOOKUP(G19,'13 лет'!$L$3:$P$75,5),IF((D19=14),VLOOKUP(G19,'14 лет'!$L$3:$P$75,5),IF((D19=15),VLOOKUP(G19,'15 лет'!$K$3:$N$75,4),IF((D19=16),VLOOKUP(G19,'16 лет'!$K$3:$N$75,4),VLOOKUP(G19,'17 лет'!$K$3:$N$75,4)))))))</f>
        <v>23</v>
      </c>
      <c r="I19" s="59">
        <v>5.9</v>
      </c>
      <c r="J19" s="59">
        <f ca="1">IF((D19&lt;=11),VLOOKUP(I19,'11 лет'!$M$3:$N$75,2),IF((D19=12),VLOOKUP(I19,'12 лет'!$M$3:$N$75,2),IF((D19=13),VLOOKUP(I19,'13 лет'!$O$3:$P$75,2),IF((D19=14),VLOOKUP(I19,'14 лет'!$O$3:$P$75,2),IF((D19=15),VLOOKUP(I19,'15 лет'!$M$3:$N$75,2),IF((D19=16),VLOOKUP(I19,'16 лет'!$M$3:$N$75,2),VLOOKUP(I19,'17 лет'!$M$3:$N$75,2)))))))</f>
        <v>26</v>
      </c>
      <c r="K19" s="59">
        <v>17</v>
      </c>
      <c r="L19" s="59">
        <f ca="1">IF((D19&lt;=11),VLOOKUP(K19,'11 лет'!$Q$4:$S$74,3),IF((D19=12),VLOOKUP(K19,'12 лет'!$Q$4:$S$74,3),IF((D19=13),VLOOKUP(K19,'13 лет'!$S$4:$U$74,3),IF((D19=14),VLOOKUP(K19,'14 лет'!$S$4:$U$74,3),IF((D19=15),VLOOKUP(K19,'15 лет'!$Q$4:$S$74,3),IF((D19=16),VLOOKUP(K19,'16 лет'!$Q$4:$S$74,3),VLOOKUP(K19,'17 лет'!$Q$4:$S$74,3)))))))</f>
        <v>23</v>
      </c>
      <c r="M19" s="59">
        <v>145</v>
      </c>
      <c r="N19" s="59">
        <f ca="1">IF((D19&lt;=11),VLOOKUP(M19,'11 лет'!$P$4:$S$74,4),IF((D19=12),VLOOKUP(M19,'12 лет'!$P$4:$S$74,4),IF((D19=13),VLOOKUP(M19,'13 лет'!$R$4:$U$74,4),IF((D19=14),VLOOKUP(M19,'14 лет'!$R$4:$U$74,4),IF((D19=15),VLOOKUP(M19,'15 лет'!$P$4:$S$74,4),IF((D19=16),VLOOKUP(M19,'16 лет'!$P$4:$S$74,4),VLOOKUP(M19,'17 лет'!$P$4:$S$74,4)))))))</f>
        <v>17</v>
      </c>
      <c r="O19" s="59">
        <v>8</v>
      </c>
      <c r="P19" s="59">
        <f ca="1">IF((D19&lt;=11),VLOOKUP(O19,'11 лет'!$O$4:$S$74,5),IF((D19=12),VLOOKUP(O19,'12 лет'!$O$4:$S$74,5),IF((D19=13),VLOOKUP(O19,'13 лет'!$Q$4:$U$74,5),IF((D19=14),VLOOKUP(O19,'14 лет'!$Q$4:$U$74,5),IF((D19=15),VLOOKUP(O19,'15 лет'!$O$4:$S$74,5),IF((D19=16),VLOOKUP(O19,'16 лет'!$O$4:$S$74,5),VLOOKUP(O19,'17 лет'!$O$4:$S$74,5)))))))</f>
        <v>10</v>
      </c>
      <c r="Q19" s="59">
        <v>8</v>
      </c>
      <c r="R19" s="59">
        <f ca="1">IF((D19&lt;=11),VLOOKUP(Q19,'11 лет'!$R$4:$S$74,2),IF((D19=12),VLOOKUP(Q19,'12 лет'!$R$4:$S$74,2),IF((D19=13),VLOOKUP(Q19,'13 лет'!$T$4:$U$74,2),IF((D19=14),VLOOKUP(Q19,'14 лет'!$T$4:$U$74,2),IF((D19=15),VLOOKUP(Q19,'15 лет'!$R$4:$S$74,2),IF((D19=16),VLOOKUP(Q19,'16 лет'!$R$4:$S$74,2),VLOOKUP(Q19,'17 лет'!$R$4:$S$74,2)))))))</f>
        <v>17</v>
      </c>
      <c r="S19" s="59">
        <f t="shared" ca="1" si="1"/>
        <v>138</v>
      </c>
      <c r="T19" s="59">
        <f t="shared" ca="1" si="2"/>
        <v>9</v>
      </c>
    </row>
    <row r="20" spans="1:20" x14ac:dyDescent="0.2">
      <c r="A20" s="66">
        <v>10</v>
      </c>
      <c r="B20" s="96" t="s">
        <v>263</v>
      </c>
      <c r="C20" s="97">
        <v>38760</v>
      </c>
      <c r="D20" s="59">
        <f t="shared" ca="1" si="0"/>
        <v>12</v>
      </c>
      <c r="E20" s="59">
        <v>9.1</v>
      </c>
      <c r="F20" s="59">
        <f ca="1">IF((D20&lt;=11),VLOOKUP(E20,'11 лет'!$L$3:$N$75,3),IF((D20=12),VLOOKUP(E20,'12 лет'!$L$3:$N$75,3),IF((D20=13),VLOOKUP(E20,'13 лет'!$M$3:$P$75,4),IF((D20=14),VLOOKUP(E20,'14 лет'!$M$3:$P$75,4),IF((D20=15),VLOOKUP(E20,'15 лет'!$L$3:$N$75,3),IF((D20=16),VLOOKUP(E20,'16 лет'!$L$3:$N$75,3),VLOOKUP(E20,'17 лет'!$L$3:$N$75,3)))))))</f>
        <v>22</v>
      </c>
      <c r="G20" s="59" t="s">
        <v>94</v>
      </c>
      <c r="H20" s="59">
        <f ca="1">IF((D20&lt;=11),VLOOKUP(G20,'11 лет'!$K$3:$N$75,4),IF((D20=12),VLOOKUP(G20,'12 лет'!$K$3:$N$75,4),IF((D20=13),VLOOKUP(G20,'13 лет'!$L$3:$P$75,5),IF((D20=14),VLOOKUP(G20,'14 лет'!$L$3:$P$75,5),IF((D20=15),VLOOKUP(G20,'15 лет'!$K$3:$N$75,4),IF((D20=16),VLOOKUP(G20,'16 лет'!$K$3:$N$75,4),VLOOKUP(G20,'17 лет'!$K$3:$N$75,4)))))))</f>
        <v>18</v>
      </c>
      <c r="I20" s="59">
        <v>6.1</v>
      </c>
      <c r="J20" s="59">
        <f ca="1">IF((D20&lt;=11),VLOOKUP(I20,'11 лет'!$M$3:$N$75,2),IF((D20=12),VLOOKUP(I20,'12 лет'!$M$3:$N$75,2),IF((D20=13),VLOOKUP(I20,'13 лет'!$O$3:$P$75,2),IF((D20=14),VLOOKUP(I20,'14 лет'!$O$3:$P$75,2),IF((D20=15),VLOOKUP(I20,'15 лет'!$M$3:$N$75,2),IF((D20=16),VLOOKUP(I20,'16 лет'!$M$3:$N$75,2),VLOOKUP(I20,'17 лет'!$M$3:$N$75,2)))))))</f>
        <v>19</v>
      </c>
      <c r="K20" s="59">
        <v>17</v>
      </c>
      <c r="L20" s="59">
        <f ca="1">IF((D20&lt;=11),VLOOKUP(K20,'11 лет'!$Q$4:$S$74,3),IF((D20=12),VLOOKUP(K20,'12 лет'!$Q$4:$S$74,3),IF((D20=13),VLOOKUP(K20,'13 лет'!$S$4:$U$74,3),IF((D20=14),VLOOKUP(K20,'14 лет'!$S$4:$U$74,3),IF((D20=15),VLOOKUP(K20,'15 лет'!$Q$4:$S$74,3),IF((D20=16),VLOOKUP(K20,'16 лет'!$Q$4:$S$74,3),VLOOKUP(K20,'17 лет'!$Q$4:$S$74,3)))))))</f>
        <v>23</v>
      </c>
      <c r="M20" s="59">
        <v>150</v>
      </c>
      <c r="N20" s="59">
        <f ca="1">IF((D20&lt;=11),VLOOKUP(M20,'11 лет'!$P$4:$S$74,4),IF((D20=12),VLOOKUP(M20,'12 лет'!$P$4:$S$74,4),IF((D20=13),VLOOKUP(M20,'13 лет'!$R$4:$U$74,4),IF((D20=14),VLOOKUP(M20,'14 лет'!$R$4:$U$74,4),IF((D20=15),VLOOKUP(M20,'15 лет'!$P$4:$S$74,4),IF((D20=16),VLOOKUP(M20,'16 лет'!$P$4:$S$74,4),VLOOKUP(M20,'17 лет'!$P$4:$S$74,4)))))))</f>
        <v>20</v>
      </c>
      <c r="O20" s="59">
        <v>9</v>
      </c>
      <c r="P20" s="59">
        <f ca="1">IF((D20&lt;=11),VLOOKUP(O20,'11 лет'!$O$4:$S$74,5),IF((D20=12),VLOOKUP(O20,'12 лет'!$O$4:$S$74,5),IF((D20=13),VLOOKUP(O20,'13 лет'!$Q$4:$U$74,5),IF((D20=14),VLOOKUP(O20,'14 лет'!$Q$4:$U$74,5),IF((D20=15),VLOOKUP(O20,'15 лет'!$O$4:$S$74,5),IF((D20=16),VLOOKUP(O20,'16 лет'!$O$4:$S$74,5),VLOOKUP(O20,'17 лет'!$O$4:$S$74,5)))))))</f>
        <v>12</v>
      </c>
      <c r="Q20" s="59">
        <v>10</v>
      </c>
      <c r="R20" s="59">
        <f ca="1">IF((D20&lt;=11),VLOOKUP(Q20,'11 лет'!$R$4:$S$74,2),IF((D20=12),VLOOKUP(Q20,'12 лет'!$R$4:$S$74,2),IF((D20=13),VLOOKUP(Q20,'13 лет'!$T$4:$U$74,2),IF((D20=14),VLOOKUP(Q20,'14 лет'!$T$4:$U$74,2),IF((D20=15),VLOOKUP(Q20,'15 лет'!$R$4:$S$74,2),IF((D20=16),VLOOKUP(Q20,'16 лет'!$R$4:$S$74,2),VLOOKUP(Q20,'17 лет'!$R$4:$S$74,2)))))))</f>
        <v>23</v>
      </c>
      <c r="S20" s="59">
        <f t="shared" ca="1" si="1"/>
        <v>137</v>
      </c>
      <c r="T20" s="59">
        <f t="shared" ca="1" si="2"/>
        <v>10</v>
      </c>
    </row>
    <row r="21" spans="1:20" x14ac:dyDescent="0.2">
      <c r="S21">
        <f ca="1">SUM(S11:S20)</f>
        <v>1486</v>
      </c>
    </row>
  </sheetData>
  <mergeCells count="3">
    <mergeCell ref="A8:D8"/>
    <mergeCell ref="E8:R8"/>
    <mergeCell ref="E7:R7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zoomScale="90" zoomScaleNormal="90" workbookViewId="0">
      <selection activeCell="A6" sqref="A6:XFD6"/>
    </sheetView>
  </sheetViews>
  <sheetFormatPr defaultRowHeight="12.75" x14ac:dyDescent="0.2"/>
  <cols>
    <col min="1" max="1" width="4.140625" customWidth="1"/>
    <col min="2" max="2" width="36.28515625" customWidth="1"/>
    <col min="3" max="3" width="12.7109375" customWidth="1"/>
    <col min="4" max="4" width="10.140625" bestFit="1" customWidth="1"/>
    <col min="5" max="5" width="7.42578125" customWidth="1"/>
  </cols>
  <sheetData>
    <row r="1" spans="1:20" ht="15" x14ac:dyDescent="0.25">
      <c r="A1" s="53"/>
      <c r="B1" s="53"/>
      <c r="C1" s="53"/>
      <c r="D1" s="53"/>
      <c r="E1" s="53"/>
      <c r="F1" s="53"/>
      <c r="G1" s="53"/>
      <c r="H1" s="54" t="s">
        <v>19</v>
      </c>
      <c r="I1" s="54"/>
      <c r="J1" s="54"/>
      <c r="K1" s="54"/>
      <c r="L1" s="54"/>
      <c r="M1" s="54"/>
      <c r="N1" s="54"/>
      <c r="O1" s="53"/>
    </row>
    <row r="2" spans="1:20" ht="15" x14ac:dyDescent="0.25">
      <c r="A2" s="53"/>
      <c r="B2" s="53"/>
      <c r="C2" s="53"/>
      <c r="D2" s="53"/>
      <c r="E2" s="53"/>
      <c r="F2" s="53"/>
      <c r="G2" s="53"/>
      <c r="H2" s="54" t="s">
        <v>20</v>
      </c>
      <c r="I2" s="54"/>
      <c r="J2" s="54"/>
      <c r="K2" s="54"/>
      <c r="L2" s="54"/>
      <c r="M2" s="54"/>
      <c r="N2" s="54"/>
      <c r="O2" s="53"/>
    </row>
    <row r="3" spans="1:20" ht="15" x14ac:dyDescent="0.25">
      <c r="A3" s="53"/>
      <c r="B3" s="53"/>
      <c r="C3" s="53"/>
      <c r="D3" s="53"/>
      <c r="E3" s="53"/>
      <c r="F3" s="53"/>
      <c r="G3" s="53"/>
      <c r="H3" s="54"/>
      <c r="I3" s="54"/>
      <c r="J3" s="54"/>
      <c r="K3" s="54"/>
      <c r="L3" s="54"/>
      <c r="M3" s="54"/>
      <c r="N3" s="54"/>
      <c r="O3" s="53"/>
    </row>
    <row r="4" spans="1:20" ht="15" x14ac:dyDescent="0.25">
      <c r="A4" s="53"/>
      <c r="B4" s="53"/>
      <c r="C4" s="53"/>
      <c r="D4" s="53"/>
      <c r="E4" s="53"/>
      <c r="F4" s="53"/>
      <c r="G4" s="53"/>
      <c r="H4" s="53"/>
      <c r="I4" s="98" t="s">
        <v>659</v>
      </c>
      <c r="J4" s="53"/>
      <c r="K4" s="53"/>
      <c r="L4" s="53"/>
      <c r="M4" s="53"/>
      <c r="N4" s="53"/>
      <c r="O4" s="53"/>
    </row>
    <row r="5" spans="1:20" ht="15" x14ac:dyDescent="0.25">
      <c r="A5" s="53"/>
      <c r="B5" s="53"/>
      <c r="C5" s="53"/>
      <c r="D5" s="53"/>
      <c r="E5" s="53"/>
      <c r="F5" s="53"/>
      <c r="G5" s="53"/>
      <c r="H5" s="53"/>
      <c r="I5" s="53" t="s">
        <v>24</v>
      </c>
      <c r="J5" s="53"/>
      <c r="K5" s="53"/>
      <c r="L5" s="53"/>
      <c r="M5" s="53"/>
      <c r="N5" s="53"/>
      <c r="O5" s="53"/>
    </row>
    <row r="6" spans="1:20" ht="15" x14ac:dyDescent="0.25">
      <c r="A6" s="53"/>
      <c r="B6" s="53"/>
      <c r="C6" s="53"/>
      <c r="D6" s="53"/>
      <c r="E6" s="53"/>
      <c r="F6" s="53"/>
      <c r="G6" s="53"/>
      <c r="H6" s="53"/>
      <c r="I6" s="98" t="s">
        <v>662</v>
      </c>
      <c r="J6" s="53"/>
      <c r="K6" s="53"/>
      <c r="L6" s="53"/>
      <c r="M6" s="53"/>
      <c r="N6" s="53"/>
      <c r="O6" s="53"/>
    </row>
    <row r="7" spans="1:20" ht="15" x14ac:dyDescent="0.25">
      <c r="A7" s="53"/>
      <c r="B7" s="53"/>
      <c r="C7" s="53"/>
      <c r="D7" s="53"/>
      <c r="E7" s="100" t="s">
        <v>27</v>
      </c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</row>
    <row r="8" spans="1:20" ht="15" x14ac:dyDescent="0.25">
      <c r="A8" s="99"/>
      <c r="B8" s="99"/>
      <c r="C8" s="99"/>
      <c r="D8" s="99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1"/>
    </row>
    <row r="10" spans="1:20" ht="38.25" x14ac:dyDescent="0.2">
      <c r="A10" s="55" t="s">
        <v>30</v>
      </c>
      <c r="B10" s="55" t="s">
        <v>0</v>
      </c>
      <c r="C10" s="55" t="s">
        <v>1</v>
      </c>
      <c r="D10" s="55" t="s">
        <v>31</v>
      </c>
      <c r="E10" s="55" t="s">
        <v>32</v>
      </c>
      <c r="F10" s="56" t="s">
        <v>3</v>
      </c>
      <c r="G10" s="57" t="s">
        <v>4</v>
      </c>
      <c r="H10" s="56" t="s">
        <v>3</v>
      </c>
      <c r="I10" s="57" t="s">
        <v>33</v>
      </c>
      <c r="J10" s="56" t="s">
        <v>3</v>
      </c>
      <c r="K10" s="55" t="s">
        <v>5</v>
      </c>
      <c r="L10" s="56" t="s">
        <v>3</v>
      </c>
      <c r="M10" s="55" t="s">
        <v>6</v>
      </c>
      <c r="N10" s="56" t="s">
        <v>3</v>
      </c>
      <c r="O10" s="55" t="s">
        <v>146</v>
      </c>
      <c r="P10" s="56" t="s">
        <v>3</v>
      </c>
      <c r="Q10" s="55" t="s">
        <v>8</v>
      </c>
      <c r="R10" s="56" t="s">
        <v>3</v>
      </c>
      <c r="S10" s="58" t="s">
        <v>9</v>
      </c>
      <c r="T10" s="55" t="s">
        <v>10</v>
      </c>
    </row>
    <row r="11" spans="1:20" ht="14.25" customHeight="1" x14ac:dyDescent="0.2">
      <c r="A11" s="63">
        <v>1</v>
      </c>
      <c r="B11" s="96" t="s">
        <v>325</v>
      </c>
      <c r="C11" s="97">
        <v>38658</v>
      </c>
      <c r="D11" s="59">
        <f t="shared" ref="D11:D20" ca="1" si="0">INT(DAYS360(C11,TODAY())/360)</f>
        <v>13</v>
      </c>
      <c r="E11" s="59">
        <v>8.8000000000000007</v>
      </c>
      <c r="F11" s="59">
        <f ca="1">IF((D11&lt;=11),VLOOKUP(E11,'11 лет'!$L$3:$N$75,3),IF((D11=12),VLOOKUP(E11,'12 лет'!$L$3:$N$75,3),IF((D11=13),VLOOKUP(E11,'13 лет'!$M$3:$P$75,4),IF((D11=14),VLOOKUP(E11,'14 лет'!$M$3:$P$75,4),IF((D11=15),VLOOKUP(E11,'15 лет'!$L$3:$N$75,3),IF((D11=16),VLOOKUP(E11,'16 лет'!$L$3:$N$75,3),VLOOKUP(E11,'17 лет'!$L$3:$N$75,3)))))))</f>
        <v>22</v>
      </c>
      <c r="G11" s="59" t="s">
        <v>87</v>
      </c>
      <c r="H11" s="59">
        <f ca="1">IF((D11&lt;=11),VLOOKUP(G11,'11 лет'!$K$3:$N$75,4),IF((D11=12),VLOOKUP(G11,'12 лет'!$K$3:$N$75,4),IF((D11=13),VLOOKUP(G11,'13 лет'!$L$3:$P$75,5),IF((D11=14),VLOOKUP(G11,'14 лет'!$L$3:$P$75,5),IF((D11=15),VLOOKUP(G11,'15 лет'!$K$3:$N$75,4),IF((D11=16),VLOOKUP(G11,'16 лет'!$K$3:$N$75,4),VLOOKUP(G11,'17 лет'!$K$3:$N$75,4)))))))</f>
        <v>21</v>
      </c>
      <c r="I11" s="59">
        <v>10.9</v>
      </c>
      <c r="J11" s="59">
        <f ca="1">IF((D11&lt;=11),VLOOKUP(I11,'11 лет'!$M$3:$N$75,2),IF((D11=12),VLOOKUP(I11,'12 лет'!$M$3:$N$75,2),IF((D11=13),VLOOKUP(I11,'13 лет'!$O$3:$P$75,2),IF((D11=14),VLOOKUP(I11,'14 лет'!$O$3:$P$75,2),IF((D11=15),VLOOKUP(I11,'15 лет'!$M$3:$N$75,2),IF((D11=16),VLOOKUP(I11,'16 лет'!$M$3:$N$75,2),VLOOKUP(I11,'17 лет'!$M$3:$N$75,2)))))))</f>
        <v>19</v>
      </c>
      <c r="K11" s="59">
        <v>21</v>
      </c>
      <c r="L11" s="59">
        <f ca="1">IF((D11&lt;=11),VLOOKUP(K11,'11 лет'!$Q$4:$S$74,3),IF((D11=12),VLOOKUP(K11,'12 лет'!$Q$4:$S$74,3),IF((D11=13),VLOOKUP(K11,'13 лет'!$S$4:$U$74,3),IF((D11=14),VLOOKUP(K11,'14 лет'!$S$4:$U$74,3),IF((D11=15),VLOOKUP(K11,'15 лет'!$Q$4:$S$74,3),IF((D11=16),VLOOKUP(K11,'16 лет'!$Q$4:$S$74,3),VLOOKUP(K11,'17 лет'!$Q$4:$S$74,3)))))))</f>
        <v>21</v>
      </c>
      <c r="M11" s="59">
        <v>185</v>
      </c>
      <c r="N11" s="59">
        <f ca="1">IF((D11&lt;=11),VLOOKUP(M11,'11 лет'!$P$4:$S$74,4),IF((D11=12),VLOOKUP(M11,'12 лет'!$P$4:$S$74,4),IF((D11=13),VLOOKUP(M11,'13 лет'!$R$4:$U$74,4),IF((D11=14),VLOOKUP(M11,'14 лет'!$R$4:$U$74,4),IF((D11=15),VLOOKUP(M11,'15 лет'!$P$4:$S$74,4),IF((D11=16),VLOOKUP(M11,'16 лет'!$P$4:$S$74,4),VLOOKUP(M11,'17 лет'!$P$4:$S$74,4)))))))</f>
        <v>30</v>
      </c>
      <c r="O11" s="59">
        <v>11</v>
      </c>
      <c r="P11" s="59">
        <f ca="1">IF((D11&lt;=11),VLOOKUP(O11,'11 лет'!$O$4:$S$74,5),IF((D11=12),VLOOKUP(O11,'12 лет'!$O$4:$S$74,5),IF((D11=13),VLOOKUP(O11,'13 лет'!$Q$4:$U$74,5),IF((D11=14),VLOOKUP(O11,'14 лет'!$Q$4:$U$74,5),IF((D11=15),VLOOKUP(O11,'15 лет'!$O$4:$S$74,5),IF((D11=16),VLOOKUP(O11,'16 лет'!$O$4:$S$74,5),VLOOKUP(O11,'17 лет'!$O$4:$S$74,5)))))))</f>
        <v>10</v>
      </c>
      <c r="Q11" s="59">
        <v>15</v>
      </c>
      <c r="R11" s="59">
        <f ca="1">IF((D11&lt;=11),VLOOKUP(Q11,'11 лет'!$R$4:$S$74,2),IF((D11=12),VLOOKUP(Q11,'12 лет'!$R$4:$S$74,2),IF((D11=13),VLOOKUP(Q11,'13 лет'!$T$4:$U$74,2),IF((D11=14),VLOOKUP(Q11,'14 лет'!$T$4:$U$74,2),IF((D11=15),VLOOKUP(Q11,'15 лет'!$R$4:$S$74,2),IF((D11=16),VLOOKUP(Q11,'16 лет'!$R$4:$S$74,2),VLOOKUP(Q11,'17 лет'!$R$4:$S$74,2)))))))</f>
        <v>34</v>
      </c>
      <c r="S11" s="59">
        <f t="shared" ref="S11:S20" ca="1" si="1">SUM(F11,H11,J11,L11,N11,P11,R11)</f>
        <v>157</v>
      </c>
      <c r="T11" s="59">
        <v>1</v>
      </c>
    </row>
    <row r="12" spans="1:20" x14ac:dyDescent="0.2">
      <c r="A12" s="63">
        <v>2</v>
      </c>
      <c r="B12" s="96" t="s">
        <v>326</v>
      </c>
      <c r="C12" s="97">
        <v>38646</v>
      </c>
      <c r="D12" s="59">
        <f t="shared" ca="1" si="0"/>
        <v>13</v>
      </c>
      <c r="E12" s="59">
        <v>8.8000000000000007</v>
      </c>
      <c r="F12" s="59">
        <f ca="1">IF((D12&lt;=11),VLOOKUP(E12,'11 лет'!$L$3:$N$75,3),IF((D12=12),VLOOKUP(E12,'12 лет'!$L$3:$N$75,3),IF((D12=13),VLOOKUP(E12,'13 лет'!$M$3:$P$75,4),IF((D12=14),VLOOKUP(E12,'14 лет'!$M$3:$P$75,4),IF((D12=15),VLOOKUP(E12,'15 лет'!$L$3:$N$75,3),IF((D12=16),VLOOKUP(E12,'16 лет'!$L$3:$N$75,3),VLOOKUP(E12,'17 лет'!$L$3:$N$75,3)))))))</f>
        <v>22</v>
      </c>
      <c r="G12" s="59" t="s">
        <v>207</v>
      </c>
      <c r="H12" s="59">
        <f ca="1">IF((D12&lt;=11),VLOOKUP(G12,'11 лет'!$K$3:$N$75,4),IF((D12=12),VLOOKUP(G12,'12 лет'!$K$3:$N$75,4),IF((D12=13),VLOOKUP(G12,'13 лет'!$L$3:$P$75,5),IF((D12=14),VLOOKUP(G12,'14 лет'!$L$3:$P$75,5),IF((D12=15),VLOOKUP(G12,'15 лет'!$K$3:$N$75,4),IF((D12=16),VLOOKUP(G12,'16 лет'!$K$3:$N$75,4),VLOOKUP(G12,'17 лет'!$K$3:$N$75,4)))))))</f>
        <v>21</v>
      </c>
      <c r="I12" s="59">
        <v>10.6</v>
      </c>
      <c r="J12" s="59">
        <f ca="1">IF((D12&lt;=11),VLOOKUP(I12,'11 лет'!$M$3:$N$75,2),IF((D12=12),VLOOKUP(I12,'12 лет'!$M$3:$N$75,2),IF((D12=13),VLOOKUP(I12,'13 лет'!$O$3:$P$75,2),IF((D12=14),VLOOKUP(I12,'14 лет'!$O$3:$P$75,2),IF((D12=15),VLOOKUP(I12,'15 лет'!$M$3:$N$75,2),IF((D12=16),VLOOKUP(I12,'16 лет'!$M$3:$N$75,2),VLOOKUP(I12,'17 лет'!$M$3:$N$75,2)))))))</f>
        <v>25</v>
      </c>
      <c r="K12" s="59">
        <v>24</v>
      </c>
      <c r="L12" s="59">
        <f ca="1">IF((D12&lt;=11),VLOOKUP(K12,'11 лет'!$Q$4:$S$74,3),IF((D12=12),VLOOKUP(K12,'12 лет'!$Q$4:$S$74,3),IF((D12=13),VLOOKUP(K12,'13 лет'!$S$4:$U$74,3),IF((D12=14),VLOOKUP(K12,'14 лет'!$S$4:$U$74,3),IF((D12=15),VLOOKUP(K12,'15 лет'!$Q$4:$S$74,3),IF((D12=16),VLOOKUP(K12,'16 лет'!$Q$4:$S$74,3),VLOOKUP(K12,'17 лет'!$Q$4:$S$74,3)))))))</f>
        <v>27</v>
      </c>
      <c r="M12" s="59">
        <v>180</v>
      </c>
      <c r="N12" s="59">
        <f ca="1">IF((D12&lt;=11),VLOOKUP(M12,'11 лет'!$P$4:$S$74,4),IF((D12=12),VLOOKUP(M12,'12 лет'!$P$4:$S$74,4),IF((D12=13),VLOOKUP(M12,'13 лет'!$R$4:$U$74,4),IF((D12=14),VLOOKUP(M12,'14 лет'!$R$4:$U$74,4),IF((D12=15),VLOOKUP(M12,'15 лет'!$P$4:$S$74,4),IF((D12=16),VLOOKUP(M12,'16 лет'!$P$4:$S$74,4),VLOOKUP(M12,'17 лет'!$P$4:$S$74,4)))))))</f>
        <v>28</v>
      </c>
      <c r="O12" s="59">
        <v>15</v>
      </c>
      <c r="P12" s="59">
        <f ca="1">IF((D12&lt;=11),VLOOKUP(O12,'11 лет'!$O$4:$S$74,5),IF((D12=12),VLOOKUP(O12,'12 лет'!$O$4:$S$74,5),IF((D12=13),VLOOKUP(O12,'13 лет'!$Q$4:$U$74,5),IF((D12=14),VLOOKUP(O12,'14 лет'!$Q$4:$U$74,5),IF((D12=15),VLOOKUP(O12,'15 лет'!$O$4:$S$74,5),IF((D12=16),VLOOKUP(O12,'16 лет'!$O$4:$S$74,5),VLOOKUP(O12,'17 лет'!$O$4:$S$74,5)))))))</f>
        <v>18</v>
      </c>
      <c r="Q12" s="59">
        <v>11</v>
      </c>
      <c r="R12" s="59">
        <f ca="1">IF((D12&lt;=11),VLOOKUP(Q12,'11 лет'!$R$4:$S$74,2),IF((D12=12),VLOOKUP(Q12,'12 лет'!$R$4:$S$74,2),IF((D12=13),VLOOKUP(Q12,'13 лет'!$T$4:$U$74,2),IF((D12=14),VLOOKUP(Q12,'14 лет'!$T$4:$U$74,2),IF((D12=15),VLOOKUP(Q12,'15 лет'!$R$4:$S$74,2),IF((D12=16),VLOOKUP(Q12,'16 лет'!$R$4:$S$74,2),VLOOKUP(Q12,'17 лет'!$R$4:$S$74,2)))))))</f>
        <v>26</v>
      </c>
      <c r="S12" s="59">
        <f t="shared" ca="1" si="1"/>
        <v>167</v>
      </c>
      <c r="T12" s="59">
        <v>2</v>
      </c>
    </row>
    <row r="13" spans="1:20" x14ac:dyDescent="0.2">
      <c r="A13" s="63">
        <v>3</v>
      </c>
      <c r="B13" s="96" t="s">
        <v>327</v>
      </c>
      <c r="C13" s="97">
        <v>38385</v>
      </c>
      <c r="D13" s="59">
        <f t="shared" ca="1" si="0"/>
        <v>13</v>
      </c>
      <c r="E13" s="59">
        <v>9</v>
      </c>
      <c r="F13" s="59">
        <f ca="1">IF((D13&lt;=11),VLOOKUP(E13,'11 лет'!$L$3:$N$75,3),IF((D13=12),VLOOKUP(E13,'12 лет'!$L$3:$N$75,3),IF((D13=13),VLOOKUP(E13,'13 лет'!$M$3:$P$75,4),IF((D13=14),VLOOKUP(E13,'14 лет'!$M$3:$P$75,4),IF((D13=15),VLOOKUP(E13,'15 лет'!$L$3:$N$75,3),IF((D13=16),VLOOKUP(E13,'16 лет'!$L$3:$N$75,3),VLOOKUP(E13,'17 лет'!$L$3:$N$75,3)))))))</f>
        <v>18</v>
      </c>
      <c r="G13" s="59" t="s">
        <v>125</v>
      </c>
      <c r="H13" s="59">
        <f ca="1">IF((D13&lt;=11),VLOOKUP(G13,'11 лет'!$K$3:$N$75,4),IF((D13=12),VLOOKUP(G13,'12 лет'!$K$3:$N$75,4),IF((D13=13),VLOOKUP(G13,'13 лет'!$L$3:$P$75,5),IF((D13=14),VLOOKUP(G13,'14 лет'!$L$3:$P$75,5),IF((D13=15),VLOOKUP(G13,'15 лет'!$K$3:$N$75,4),IF((D13=16),VLOOKUP(G13,'16 лет'!$K$3:$N$75,4),VLOOKUP(G13,'17 лет'!$K$3:$N$75,4)))))))</f>
        <v>20</v>
      </c>
      <c r="I13" s="59">
        <v>10.6</v>
      </c>
      <c r="J13" s="59">
        <f ca="1">IF((D13&lt;=11),VLOOKUP(I13,'11 лет'!$M$3:$N$75,2),IF((D13=12),VLOOKUP(I13,'12 лет'!$M$3:$N$75,2),IF((D13=13),VLOOKUP(I13,'13 лет'!$O$3:$P$75,2),IF((D13=14),VLOOKUP(I13,'14 лет'!$O$3:$P$75,2),IF((D13=15),VLOOKUP(I13,'15 лет'!$M$3:$N$75,2),IF((D13=16),VLOOKUP(I13,'16 лет'!$M$3:$N$75,2),VLOOKUP(I13,'17 лет'!$M$3:$N$75,2)))))))</f>
        <v>25</v>
      </c>
      <c r="K13" s="59">
        <v>20</v>
      </c>
      <c r="L13" s="59">
        <f ca="1">IF((D13&lt;=11),VLOOKUP(K13,'11 лет'!$Q$4:$S$74,3),IF((D13=12),VLOOKUP(K13,'12 лет'!$Q$4:$S$74,3),IF((D13=13),VLOOKUP(K13,'13 лет'!$S$4:$U$74,3),IF((D13=14),VLOOKUP(K13,'14 лет'!$S$4:$U$74,3),IF((D13=15),VLOOKUP(K13,'15 лет'!$Q$4:$S$74,3),IF((D13=16),VLOOKUP(K13,'16 лет'!$Q$4:$S$74,3),VLOOKUP(K13,'17 лет'!$Q$4:$S$74,3)))))))</f>
        <v>19</v>
      </c>
      <c r="M13" s="59">
        <v>180</v>
      </c>
      <c r="N13" s="59">
        <f ca="1">IF((D13&lt;=11),VLOOKUP(M13,'11 лет'!$P$4:$S$74,4),IF((D13=12),VLOOKUP(M13,'12 лет'!$P$4:$S$74,4),IF((D13=13),VLOOKUP(M13,'13 лет'!$R$4:$U$74,4),IF((D13=14),VLOOKUP(M13,'14 лет'!$R$4:$U$74,4),IF((D13=15),VLOOKUP(M13,'15 лет'!$P$4:$S$74,4),IF((D13=16),VLOOKUP(M13,'16 лет'!$P$4:$S$74,4),VLOOKUP(M13,'17 лет'!$P$4:$S$74,4)))))))</f>
        <v>28</v>
      </c>
      <c r="O13" s="59">
        <v>10</v>
      </c>
      <c r="P13" s="59">
        <f ca="1">IF((D13&lt;=11),VLOOKUP(O13,'11 лет'!$O$4:$S$74,5),IF((D13=12),VLOOKUP(O13,'12 лет'!$O$4:$S$74,5),IF((D13=13),VLOOKUP(O13,'13 лет'!$Q$4:$U$74,5),IF((D13=14),VLOOKUP(O13,'14 лет'!$Q$4:$U$74,5),IF((D13=15),VLOOKUP(O13,'15 лет'!$O$4:$S$74,5),IF((D13=16),VLOOKUP(O13,'16 лет'!$O$4:$S$74,5),VLOOKUP(O13,'17 лет'!$O$4:$S$74,5)))))))</f>
        <v>9</v>
      </c>
      <c r="Q13" s="59">
        <v>16</v>
      </c>
      <c r="R13" s="59">
        <f ca="1">IF((D13&lt;=11),VLOOKUP(Q13,'11 лет'!$R$4:$S$74,2),IF((D13=12),VLOOKUP(Q13,'12 лет'!$R$4:$S$74,2),IF((D13=13),VLOOKUP(Q13,'13 лет'!$T$4:$U$74,2),IF((D13=14),VLOOKUP(Q13,'14 лет'!$T$4:$U$74,2),IF((D13=15),VLOOKUP(Q13,'15 лет'!$R$4:$S$74,2),IF((D13=16),VLOOKUP(Q13,'16 лет'!$R$4:$S$74,2),VLOOKUP(Q13,'17 лет'!$R$4:$S$74,2)))))))</f>
        <v>36</v>
      </c>
      <c r="S13" s="59">
        <f t="shared" ca="1" si="1"/>
        <v>155</v>
      </c>
      <c r="T13" s="59">
        <v>2</v>
      </c>
    </row>
    <row r="14" spans="1:20" x14ac:dyDescent="0.2">
      <c r="A14" s="63">
        <v>4</v>
      </c>
      <c r="B14" s="96" t="s">
        <v>328</v>
      </c>
      <c r="C14" s="97">
        <v>38632</v>
      </c>
      <c r="D14" s="59">
        <f t="shared" ca="1" si="0"/>
        <v>13</v>
      </c>
      <c r="E14" s="59">
        <v>8.9</v>
      </c>
      <c r="F14" s="59">
        <f ca="1">IF((D14&lt;=11),VLOOKUP(E14,'11 лет'!$L$3:$N$75,3),IF((D14=12),VLOOKUP(E14,'12 лет'!$L$3:$N$75,3),IF((D14=13),VLOOKUP(E14,'13 лет'!$M$3:$P$75,4),IF((D14=14),VLOOKUP(E14,'14 лет'!$M$3:$P$75,4),IF((D14=15),VLOOKUP(E14,'15 лет'!$L$3:$N$75,3),IF((D14=16),VLOOKUP(E14,'16 лет'!$L$3:$N$75,3),VLOOKUP(E14,'17 лет'!$L$3:$N$75,3)))))))</f>
        <v>20</v>
      </c>
      <c r="G14" s="59" t="s">
        <v>242</v>
      </c>
      <c r="H14" s="59">
        <f ca="1">IF((D14&lt;=11),VLOOKUP(G14,'11 лет'!$K$3:$N$75,4),IF((D14=12),VLOOKUP(G14,'12 лет'!$K$3:$N$75,4),IF((D14=13),VLOOKUP(G14,'13 лет'!$L$3:$P$75,5),IF((D14=14),VLOOKUP(G14,'14 лет'!$L$3:$P$75,5),IF((D14=15),VLOOKUP(G14,'15 лет'!$K$3:$N$75,4),IF((D14=16),VLOOKUP(G14,'16 лет'!$K$3:$N$75,4),VLOOKUP(G14,'17 лет'!$K$3:$N$75,4)))))))</f>
        <v>22</v>
      </c>
      <c r="I14" s="59">
        <v>11</v>
      </c>
      <c r="J14" s="59">
        <f ca="1">IF((D14&lt;=11),VLOOKUP(I14,'11 лет'!$M$3:$N$75,2),IF((D14=12),VLOOKUP(I14,'12 лет'!$M$3:$N$75,2),IF((D14=13),VLOOKUP(I14,'13 лет'!$O$3:$P$75,2),IF((D14=14),VLOOKUP(I14,'14 лет'!$O$3:$P$75,2),IF((D14=15),VLOOKUP(I14,'15 лет'!$M$3:$N$75,2),IF((D14=16),VLOOKUP(I14,'16 лет'!$M$3:$N$75,2),VLOOKUP(I14,'17 лет'!$M$3:$N$75,2)))))))</f>
        <v>18</v>
      </c>
      <c r="K14" s="59">
        <v>23</v>
      </c>
      <c r="L14" s="59">
        <f ca="1">IF((D14&lt;=11),VLOOKUP(K14,'11 лет'!$Q$4:$S$74,3),IF((D14=12),VLOOKUP(K14,'12 лет'!$Q$4:$S$74,3),IF((D14=13),VLOOKUP(K14,'13 лет'!$S$4:$U$74,3),IF((D14=14),VLOOKUP(K14,'14 лет'!$S$4:$U$74,3),IF((D14=15),VLOOKUP(K14,'15 лет'!$Q$4:$S$74,3),IF((D14=16),VLOOKUP(K14,'16 лет'!$Q$4:$S$74,3),VLOOKUP(K14,'17 лет'!$Q$4:$S$74,3)))))))</f>
        <v>25</v>
      </c>
      <c r="M14" s="59">
        <v>175</v>
      </c>
      <c r="N14" s="59">
        <f ca="1">IF((D14&lt;=11),VLOOKUP(M14,'11 лет'!$P$4:$S$74,4),IF((D14=12),VLOOKUP(M14,'12 лет'!$P$4:$S$74,4),IF((D14=13),VLOOKUP(M14,'13 лет'!$R$4:$U$74,4),IF((D14=14),VLOOKUP(M14,'14 лет'!$R$4:$U$74,4),IF((D14=15),VLOOKUP(M14,'15 лет'!$P$4:$S$74,4),IF((D14=16),VLOOKUP(M14,'16 лет'!$P$4:$S$74,4),VLOOKUP(M14,'17 лет'!$P$4:$S$74,4)))))))</f>
        <v>25</v>
      </c>
      <c r="O14" s="59">
        <v>10</v>
      </c>
      <c r="P14" s="59">
        <f ca="1">IF((D14&lt;=11),VLOOKUP(O14,'11 лет'!$O$4:$S$74,5),IF((D14=12),VLOOKUP(O14,'12 лет'!$O$4:$S$74,5),IF((D14=13),VLOOKUP(O14,'13 лет'!$Q$4:$U$74,5),IF((D14=14),VLOOKUP(O14,'14 лет'!$Q$4:$U$74,5),IF((D14=15),VLOOKUP(O14,'15 лет'!$O$4:$S$74,5),IF((D14=16),VLOOKUP(O14,'16 лет'!$O$4:$S$74,5),VLOOKUP(O14,'17 лет'!$O$4:$S$74,5)))))))</f>
        <v>9</v>
      </c>
      <c r="Q14" s="59">
        <v>15</v>
      </c>
      <c r="R14" s="59">
        <f ca="1">IF((D14&lt;=11),VLOOKUP(Q14,'11 лет'!$R$4:$S$74,2),IF((D14=12),VLOOKUP(Q14,'12 лет'!$R$4:$S$74,2),IF((D14=13),VLOOKUP(Q14,'13 лет'!$T$4:$U$74,2),IF((D14=14),VLOOKUP(Q14,'14 лет'!$T$4:$U$74,2),IF((D14=15),VLOOKUP(Q14,'15 лет'!$R$4:$S$74,2),IF((D14=16),VLOOKUP(Q14,'16 лет'!$R$4:$S$74,2),VLOOKUP(Q14,'17 лет'!$R$4:$S$74,2)))))))</f>
        <v>34</v>
      </c>
      <c r="S14" s="59">
        <f t="shared" ca="1" si="1"/>
        <v>153</v>
      </c>
      <c r="T14" s="59">
        <v>4</v>
      </c>
    </row>
    <row r="15" spans="1:20" x14ac:dyDescent="0.2">
      <c r="A15" s="63">
        <v>5</v>
      </c>
      <c r="B15" s="96" t="s">
        <v>329</v>
      </c>
      <c r="C15" s="97">
        <v>38526</v>
      </c>
      <c r="D15" s="59">
        <f t="shared" ca="1" si="0"/>
        <v>13</v>
      </c>
      <c r="E15" s="59">
        <v>8.9</v>
      </c>
      <c r="F15" s="59">
        <f ca="1">IF((D15&lt;=11),VLOOKUP(E15,'11 лет'!$L$3:$N$75,3),IF((D15=12),VLOOKUP(E15,'12 лет'!$L$3:$N$75,3),IF((D15=13),VLOOKUP(E15,'13 лет'!$M$3:$P$75,4),IF((D15=14),VLOOKUP(E15,'14 лет'!$M$3:$P$75,4),IF((D15=15),VLOOKUP(E15,'15 лет'!$L$3:$N$75,3),IF((D15=16),VLOOKUP(E15,'16 лет'!$L$3:$N$75,3),VLOOKUP(E15,'17 лет'!$L$3:$N$75,3)))))))</f>
        <v>20</v>
      </c>
      <c r="G15" s="59" t="s">
        <v>207</v>
      </c>
      <c r="H15" s="59">
        <f ca="1">IF((D15&lt;=11),VLOOKUP(G15,'11 лет'!$K$3:$N$75,4),IF((D15=12),VLOOKUP(G15,'12 лет'!$K$3:$N$75,4),IF((D15=13),VLOOKUP(G15,'13 лет'!$L$3:$P$75,5),IF((D15=14),VLOOKUP(G15,'14 лет'!$L$3:$P$75,5),IF((D15=15),VLOOKUP(G15,'15 лет'!$K$3:$N$75,4),IF((D15=16),VLOOKUP(G15,'16 лет'!$K$3:$N$75,4),VLOOKUP(G15,'17 лет'!$K$3:$N$75,4)))))))</f>
        <v>21</v>
      </c>
      <c r="I15" s="59">
        <v>11</v>
      </c>
      <c r="J15" s="59">
        <f ca="1">IF((D15&lt;=11),VLOOKUP(I15,'11 лет'!$M$3:$N$75,2),IF((D15=12),VLOOKUP(I15,'12 лет'!$M$3:$N$75,2),IF((D15=13),VLOOKUP(I15,'13 лет'!$O$3:$P$75,2),IF((D15=14),VLOOKUP(I15,'14 лет'!$O$3:$P$75,2),IF((D15=15),VLOOKUP(I15,'15 лет'!$M$3:$N$75,2),IF((D15=16),VLOOKUP(I15,'16 лет'!$M$3:$N$75,2),VLOOKUP(I15,'17 лет'!$M$3:$N$75,2)))))))</f>
        <v>18</v>
      </c>
      <c r="K15" s="59">
        <v>22</v>
      </c>
      <c r="L15" s="59">
        <f ca="1">IF((D15&lt;=11),VLOOKUP(K15,'11 лет'!$Q$4:$S$74,3),IF((D15=12),VLOOKUP(K15,'12 лет'!$Q$4:$S$74,3),IF((D15=13),VLOOKUP(K15,'13 лет'!$S$4:$U$74,3),IF((D15=14),VLOOKUP(K15,'14 лет'!$S$4:$U$74,3),IF((D15=15),VLOOKUP(K15,'15 лет'!$Q$4:$S$74,3),IF((D15=16),VLOOKUP(K15,'16 лет'!$Q$4:$S$74,3),VLOOKUP(K15,'17 лет'!$Q$4:$S$74,3)))))))</f>
        <v>23</v>
      </c>
      <c r="M15" s="59">
        <v>175</v>
      </c>
      <c r="N15" s="59">
        <f ca="1">IF((D15&lt;=11),VLOOKUP(M15,'11 лет'!$P$4:$S$74,4),IF((D15=12),VLOOKUP(M15,'12 лет'!$P$4:$S$74,4),IF((D15=13),VLOOKUP(M15,'13 лет'!$R$4:$U$74,4),IF((D15=14),VLOOKUP(M15,'14 лет'!$R$4:$U$74,4),IF((D15=15),VLOOKUP(M15,'15 лет'!$P$4:$S$74,4),IF((D15=16),VLOOKUP(M15,'16 лет'!$P$4:$S$74,4),VLOOKUP(M15,'17 лет'!$P$4:$S$74,4)))))))</f>
        <v>25</v>
      </c>
      <c r="O15" s="59">
        <v>13</v>
      </c>
      <c r="P15" s="59">
        <f ca="1">IF((D15&lt;=11),VLOOKUP(O15,'11 лет'!$O$4:$S$74,5),IF((D15=12),VLOOKUP(O15,'12 лет'!$O$4:$S$74,5),IF((D15=13),VLOOKUP(O15,'13 лет'!$Q$4:$U$74,5),IF((D15=14),VLOOKUP(O15,'14 лет'!$Q$4:$U$74,5),IF((D15=15),VLOOKUP(O15,'15 лет'!$O$4:$S$74,5),IF((D15=16),VLOOKUP(O15,'16 лет'!$O$4:$S$74,5),VLOOKUP(O15,'17 лет'!$O$4:$S$74,5)))))))</f>
        <v>14</v>
      </c>
      <c r="Q15" s="59">
        <v>14</v>
      </c>
      <c r="R15" s="59">
        <f ca="1">IF((D15&lt;=11),VLOOKUP(Q15,'11 лет'!$R$4:$S$74,2),IF((D15=12),VLOOKUP(Q15,'12 лет'!$R$4:$S$74,2),IF((D15=13),VLOOKUP(Q15,'13 лет'!$T$4:$U$74,2),IF((D15=14),VLOOKUP(Q15,'14 лет'!$T$4:$U$74,2),IF((D15=15),VLOOKUP(Q15,'15 лет'!$R$4:$S$74,2),IF((D15=16),VLOOKUP(Q15,'16 лет'!$R$4:$S$74,2),VLOOKUP(Q15,'17 лет'!$R$4:$S$74,2)))))))</f>
        <v>32</v>
      </c>
      <c r="S15" s="59">
        <f t="shared" ca="1" si="1"/>
        <v>153</v>
      </c>
      <c r="T15" s="59">
        <v>4</v>
      </c>
    </row>
    <row r="16" spans="1:20" ht="11.25" customHeight="1" x14ac:dyDescent="0.2">
      <c r="A16" s="63">
        <v>6</v>
      </c>
      <c r="B16" s="96" t="s">
        <v>330</v>
      </c>
      <c r="C16" s="97">
        <v>38594</v>
      </c>
      <c r="D16" s="59">
        <f t="shared" ca="1" si="0"/>
        <v>13</v>
      </c>
      <c r="E16" s="59">
        <v>9</v>
      </c>
      <c r="F16" s="59">
        <f ca="1">IF((D16&lt;=11),VLOOKUP(E16,'11 лет'!$L$3:$N$75,3),IF((D16=12),VLOOKUP(E16,'12 лет'!$L$3:$N$75,3),IF((D16=13),VLOOKUP(E16,'13 лет'!$M$3:$P$75,4),IF((D16=14),VLOOKUP(E16,'14 лет'!$M$3:$P$75,4),IF((D16=15),VLOOKUP(E16,'15 лет'!$L$3:$N$75,3),IF((D16=16),VLOOKUP(E16,'16 лет'!$L$3:$N$75,3),VLOOKUP(E16,'17 лет'!$L$3:$N$75,3)))))))</f>
        <v>18</v>
      </c>
      <c r="G16" s="59" t="s">
        <v>196</v>
      </c>
      <c r="H16" s="59">
        <f ca="1">IF((D16&lt;=11),VLOOKUP(G16,'11 лет'!$K$3:$N$75,4),IF((D16=12),VLOOKUP(G16,'12 лет'!$K$3:$N$75,4),IF((D16=13),VLOOKUP(G16,'13 лет'!$L$3:$P$75,5),IF((D16=14),VLOOKUP(G16,'14 лет'!$L$3:$P$75,5),IF((D16=15),VLOOKUP(G16,'15 лет'!$K$3:$N$75,4),IF((D16=16),VLOOKUP(G16,'16 лет'!$K$3:$N$75,4),VLOOKUP(G16,'17 лет'!$K$3:$N$75,4)))))))</f>
        <v>22</v>
      </c>
      <c r="I16" s="59">
        <v>10.8</v>
      </c>
      <c r="J16" s="59">
        <f ca="1">IF((D16&lt;=11),VLOOKUP(I16,'11 лет'!$M$3:$N$75,2),IF((D16=12),VLOOKUP(I16,'12 лет'!$M$3:$N$75,2),IF((D16=13),VLOOKUP(I16,'13 лет'!$O$3:$P$75,2),IF((D16=14),VLOOKUP(I16,'14 лет'!$O$3:$P$75,2),IF((D16=15),VLOOKUP(I16,'15 лет'!$M$3:$N$75,2),IF((D16=16),VLOOKUP(I16,'16 лет'!$M$3:$N$75,2),VLOOKUP(I16,'17 лет'!$M$3:$N$75,2)))))))</f>
        <v>21</v>
      </c>
      <c r="K16" s="59">
        <v>25</v>
      </c>
      <c r="L16" s="59">
        <f ca="1">IF((D16&lt;=11),VLOOKUP(K16,'11 лет'!$Q$4:$S$74,3),IF((D16=12),VLOOKUP(K16,'12 лет'!$Q$4:$S$74,3),IF((D16=13),VLOOKUP(K16,'13 лет'!$S$4:$U$74,3),IF((D16=14),VLOOKUP(K16,'14 лет'!$S$4:$U$74,3),IF((D16=15),VLOOKUP(K16,'15 лет'!$Q$4:$S$74,3),IF((D16=16),VLOOKUP(K16,'16 лет'!$Q$4:$S$74,3),VLOOKUP(K16,'17 лет'!$Q$4:$S$74,3)))))))</f>
        <v>29</v>
      </c>
      <c r="M16" s="59">
        <v>175</v>
      </c>
      <c r="N16" s="59">
        <f ca="1">IF((D16&lt;=11),VLOOKUP(M16,'11 лет'!$P$4:$S$74,4),IF((D16=12),VLOOKUP(M16,'12 лет'!$P$4:$S$74,4),IF((D16=13),VLOOKUP(M16,'13 лет'!$R$4:$U$74,4),IF((D16=14),VLOOKUP(M16,'14 лет'!$R$4:$U$74,4),IF((D16=15),VLOOKUP(M16,'15 лет'!$P$4:$S$74,4),IF((D16=16),VLOOKUP(M16,'16 лет'!$P$4:$S$74,4),VLOOKUP(M16,'17 лет'!$P$4:$S$74,4)))))))</f>
        <v>25</v>
      </c>
      <c r="O16" s="59">
        <v>10</v>
      </c>
      <c r="P16" s="59">
        <f ca="1">IF((D16&lt;=11),VLOOKUP(O16,'11 лет'!$O$4:$S$74,5),IF((D16=12),VLOOKUP(O16,'12 лет'!$O$4:$S$74,5),IF((D16=13),VLOOKUP(O16,'13 лет'!$Q$4:$U$74,5),IF((D16=14),VLOOKUP(O16,'14 лет'!$Q$4:$U$74,5),IF((D16=15),VLOOKUP(O16,'15 лет'!$O$4:$S$74,5),IF((D16=16),VLOOKUP(O16,'16 лет'!$O$4:$S$74,5),VLOOKUP(O16,'17 лет'!$O$4:$S$74,5)))))))</f>
        <v>9</v>
      </c>
      <c r="Q16" s="59">
        <v>12</v>
      </c>
      <c r="R16" s="59">
        <f ca="1">IF((D16&lt;=11),VLOOKUP(Q16,'11 лет'!$R$4:$S$74,2),IF((D16=12),VLOOKUP(Q16,'12 лет'!$R$4:$S$74,2),IF((D16=13),VLOOKUP(Q16,'13 лет'!$T$4:$U$74,2),IF((D16=14),VLOOKUP(Q16,'14 лет'!$T$4:$U$74,2),IF((D16=15),VLOOKUP(Q16,'15 лет'!$R$4:$S$74,2),IF((D16=16),VLOOKUP(Q16,'16 лет'!$R$4:$S$74,2),VLOOKUP(Q16,'17 лет'!$R$4:$S$74,2)))))))</f>
        <v>28</v>
      </c>
      <c r="S16" s="59">
        <f t="shared" ca="1" si="1"/>
        <v>152</v>
      </c>
      <c r="T16" s="59">
        <v>6</v>
      </c>
    </row>
    <row r="17" spans="1:20" x14ac:dyDescent="0.2">
      <c r="A17" s="63">
        <v>7</v>
      </c>
      <c r="B17" s="96" t="s">
        <v>331</v>
      </c>
      <c r="C17" s="97">
        <v>38393</v>
      </c>
      <c r="D17" s="59">
        <f t="shared" ca="1" si="0"/>
        <v>13</v>
      </c>
      <c r="E17" s="59">
        <v>8.8000000000000007</v>
      </c>
      <c r="F17" s="59">
        <f ca="1">IF((D17&lt;=11),VLOOKUP(E17,'11 лет'!$L$3:$N$75,3),IF((D17=12),VLOOKUP(E17,'12 лет'!$L$3:$N$75,3),IF((D17=13),VLOOKUP(E17,'13 лет'!$M$3:$P$75,4),IF((D17=14),VLOOKUP(E17,'14 лет'!$M$3:$P$75,4),IF((D17=15),VLOOKUP(E17,'15 лет'!$L$3:$N$75,3),IF((D17=16),VLOOKUP(E17,'16 лет'!$L$3:$N$75,3),VLOOKUP(E17,'17 лет'!$L$3:$N$75,3)))))))</f>
        <v>22</v>
      </c>
      <c r="G17" s="59" t="s">
        <v>240</v>
      </c>
      <c r="H17" s="59">
        <f ca="1">IF((D17&lt;=11),VLOOKUP(G17,'11 лет'!$K$3:$N$75,4),IF((D17=12),VLOOKUP(G17,'12 лет'!$K$3:$N$75,4),IF((D17=13),VLOOKUP(G17,'13 лет'!$L$3:$P$75,5),IF((D17=14),VLOOKUP(G17,'14 лет'!$L$3:$P$75,5),IF((D17=15),VLOOKUP(G17,'15 лет'!$K$3:$N$75,4),IF((D17=16),VLOOKUP(G17,'16 лет'!$K$3:$N$75,4),VLOOKUP(G17,'17 лет'!$K$3:$N$75,4)))))))</f>
        <v>20</v>
      </c>
      <c r="I17" s="59">
        <v>11</v>
      </c>
      <c r="J17" s="59">
        <f ca="1">IF((D17&lt;=11),VLOOKUP(I17,'11 лет'!$M$3:$N$75,2),IF((D17=12),VLOOKUP(I17,'12 лет'!$M$3:$N$75,2),IF((D17=13),VLOOKUP(I17,'13 лет'!$O$3:$P$75,2),IF((D17=14),VLOOKUP(I17,'14 лет'!$O$3:$P$75,2),IF((D17=15),VLOOKUP(I17,'15 лет'!$M$3:$N$75,2),IF((D17=16),VLOOKUP(I17,'16 лет'!$M$3:$N$75,2),VLOOKUP(I17,'17 лет'!$M$3:$N$75,2)))))))</f>
        <v>18</v>
      </c>
      <c r="K17" s="59">
        <v>24</v>
      </c>
      <c r="L17" s="59">
        <f ca="1">IF((D17&lt;=11),VLOOKUP(K17,'11 лет'!$Q$4:$S$74,3),IF((D17=12),VLOOKUP(K17,'12 лет'!$Q$4:$S$74,3),IF((D17=13),VLOOKUP(K17,'13 лет'!$S$4:$U$74,3),IF((D17=14),VLOOKUP(K17,'14 лет'!$S$4:$U$74,3),IF((D17=15),VLOOKUP(K17,'15 лет'!$Q$4:$S$74,3),IF((D17=16),VLOOKUP(K17,'16 лет'!$Q$4:$S$74,3),VLOOKUP(K17,'17 лет'!$Q$4:$S$74,3)))))))</f>
        <v>27</v>
      </c>
      <c r="M17" s="59">
        <v>180</v>
      </c>
      <c r="N17" s="59">
        <f ca="1">IF((D17&lt;=11),VLOOKUP(M17,'11 лет'!$P$4:$S$74,4),IF((D17=12),VLOOKUP(M17,'12 лет'!$P$4:$S$74,4),IF((D17=13),VLOOKUP(M17,'13 лет'!$R$4:$U$74,4),IF((D17=14),VLOOKUP(M17,'14 лет'!$R$4:$U$74,4),IF((D17=15),VLOOKUP(M17,'15 лет'!$P$4:$S$74,4),IF((D17=16),VLOOKUP(M17,'16 лет'!$P$4:$S$74,4),VLOOKUP(M17,'17 лет'!$P$4:$S$74,4)))))))</f>
        <v>28</v>
      </c>
      <c r="O17" s="59">
        <v>9</v>
      </c>
      <c r="P17" s="59">
        <f ca="1">IF((D17&lt;=11),VLOOKUP(O17,'11 лет'!$O$4:$S$74,5),IF((D17=12),VLOOKUP(O17,'12 лет'!$O$4:$S$74,5),IF((D17=13),VLOOKUP(O17,'13 лет'!$Q$4:$U$74,5),IF((D17=14),VLOOKUP(O17,'14 лет'!$Q$4:$U$74,5),IF((D17=15),VLOOKUP(O17,'15 лет'!$O$4:$S$74,5),IF((D17=16),VLOOKUP(O17,'16 лет'!$O$4:$S$74,5),VLOOKUP(O17,'17 лет'!$O$4:$S$74,5)))))))</f>
        <v>8</v>
      </c>
      <c r="Q17" s="59">
        <v>11</v>
      </c>
      <c r="R17" s="59">
        <f ca="1">IF((D17&lt;=11),VLOOKUP(Q17,'11 лет'!$R$4:$S$74,2),IF((D17=12),VLOOKUP(Q17,'12 лет'!$R$4:$S$74,2),IF((D17=13),VLOOKUP(Q17,'13 лет'!$T$4:$U$74,2),IF((D17=14),VLOOKUP(Q17,'14 лет'!$T$4:$U$74,2),IF((D17=15),VLOOKUP(Q17,'15 лет'!$R$4:$S$74,2),IF((D17=16),VLOOKUP(Q17,'16 лет'!$R$4:$S$74,2),VLOOKUP(Q17,'17 лет'!$R$4:$S$74,2)))))))</f>
        <v>26</v>
      </c>
      <c r="S17" s="59">
        <f t="shared" ca="1" si="1"/>
        <v>149</v>
      </c>
      <c r="T17" s="59">
        <v>7</v>
      </c>
    </row>
    <row r="18" spans="1:20" x14ac:dyDescent="0.2">
      <c r="A18" s="63">
        <v>8</v>
      </c>
      <c r="B18" s="96" t="s">
        <v>332</v>
      </c>
      <c r="C18" s="97">
        <v>38664</v>
      </c>
      <c r="D18" s="59">
        <f t="shared" ca="1" si="0"/>
        <v>13</v>
      </c>
      <c r="E18" s="59">
        <v>9.1</v>
      </c>
      <c r="F18" s="59">
        <f ca="1">IF((D18&lt;=11),VLOOKUP(E18,'11 лет'!$L$3:$N$75,3),IF((D18=12),VLOOKUP(E18,'12 лет'!$L$3:$N$75,3),IF((D18=13),VLOOKUP(E18,'13 лет'!$M$3:$P$75,4),IF((D18=14),VLOOKUP(E18,'14 лет'!$M$3:$P$75,4),IF((D18=15),VLOOKUP(E18,'15 лет'!$L$3:$N$75,3),IF((D18=16),VLOOKUP(E18,'16 лет'!$L$3:$N$75,3),VLOOKUP(E18,'17 лет'!$L$3:$N$75,3)))))))</f>
        <v>16</v>
      </c>
      <c r="G18" s="59" t="s">
        <v>196</v>
      </c>
      <c r="H18" s="59">
        <f ca="1">IF((D18&lt;=11),VLOOKUP(G18,'11 лет'!$K$3:$N$75,4),IF((D18=12),VLOOKUP(G18,'12 лет'!$K$3:$N$75,4),IF((D18=13),VLOOKUP(G18,'13 лет'!$L$3:$P$75,5),IF((D18=14),VLOOKUP(G18,'14 лет'!$L$3:$P$75,5),IF((D18=15),VLOOKUP(G18,'15 лет'!$K$3:$N$75,4),IF((D18=16),VLOOKUP(G18,'16 лет'!$K$3:$N$75,4),VLOOKUP(G18,'17 лет'!$K$3:$N$75,4)))))))</f>
        <v>22</v>
      </c>
      <c r="I18" s="59">
        <v>11.1</v>
      </c>
      <c r="J18" s="59">
        <f ca="1">IF((D18&lt;=11),VLOOKUP(I18,'11 лет'!$M$3:$N$75,2),IF((D18=12),VLOOKUP(I18,'12 лет'!$M$3:$N$75,2),IF((D18=13),VLOOKUP(I18,'13 лет'!$O$3:$P$75,2),IF((D18=14),VLOOKUP(I18,'14 лет'!$O$3:$P$75,2),IF((D18=15),VLOOKUP(I18,'15 лет'!$M$3:$N$75,2),IF((D18=16),VLOOKUP(I18,'16 лет'!$M$3:$N$75,2),VLOOKUP(I18,'17 лет'!$M$3:$N$75,2)))))))</f>
        <v>17</v>
      </c>
      <c r="K18" s="59">
        <v>22</v>
      </c>
      <c r="L18" s="59">
        <f ca="1">IF((D18&lt;=11),VLOOKUP(K18,'11 лет'!$Q$4:$S$74,3),IF((D18=12),VLOOKUP(K18,'12 лет'!$Q$4:$S$74,3),IF((D18=13),VLOOKUP(K18,'13 лет'!$S$4:$U$74,3),IF((D18=14),VLOOKUP(K18,'14 лет'!$S$4:$U$74,3),IF((D18=15),VLOOKUP(K18,'15 лет'!$Q$4:$S$74,3),IF((D18=16),VLOOKUP(K18,'16 лет'!$Q$4:$S$74,3),VLOOKUP(K18,'17 лет'!$Q$4:$S$74,3)))))))</f>
        <v>23</v>
      </c>
      <c r="M18" s="59">
        <v>190</v>
      </c>
      <c r="N18" s="59">
        <f ca="1">IF((D18&lt;=11),VLOOKUP(M18,'11 лет'!$P$4:$S$74,4),IF((D18=12),VLOOKUP(M18,'12 лет'!$P$4:$S$74,4),IF((D18=13),VLOOKUP(M18,'13 лет'!$R$4:$U$74,4),IF((D18=14),VLOOKUP(M18,'14 лет'!$R$4:$U$74,4),IF((D18=15),VLOOKUP(M18,'15 лет'!$P$4:$S$74,4),IF((D18=16),VLOOKUP(M18,'16 лет'!$P$4:$S$74,4),VLOOKUP(M18,'17 лет'!$P$4:$S$74,4)))))))</f>
        <v>33</v>
      </c>
      <c r="O18" s="59">
        <v>10</v>
      </c>
      <c r="P18" s="59">
        <f ca="1">IF((D18&lt;=11),VLOOKUP(O18,'11 лет'!$O$4:$S$74,5),IF((D18=12),VLOOKUP(O18,'12 лет'!$O$4:$S$74,5),IF((D18=13),VLOOKUP(O18,'13 лет'!$Q$4:$U$74,5),IF((D18=14),VLOOKUP(O18,'14 лет'!$Q$4:$U$74,5),IF((D18=15),VLOOKUP(O18,'15 лет'!$O$4:$S$74,5),IF((D18=16),VLOOKUP(O18,'16 лет'!$O$4:$S$74,5),VLOOKUP(O18,'17 лет'!$O$4:$S$74,5)))))))</f>
        <v>9</v>
      </c>
      <c r="Q18" s="59">
        <v>12</v>
      </c>
      <c r="R18" s="59">
        <f ca="1">IF((D18&lt;=11),VLOOKUP(Q18,'11 лет'!$R$4:$S$74,2),IF((D18=12),VLOOKUP(Q18,'12 лет'!$R$4:$S$74,2),IF((D18=13),VLOOKUP(Q18,'13 лет'!$T$4:$U$74,2),IF((D18=14),VLOOKUP(Q18,'14 лет'!$T$4:$U$74,2),IF((D18=15),VLOOKUP(Q18,'15 лет'!$R$4:$S$74,2),IF((D18=16),VLOOKUP(Q18,'16 лет'!$R$4:$S$74,2),VLOOKUP(Q18,'17 лет'!$R$4:$S$74,2)))))))</f>
        <v>28</v>
      </c>
      <c r="S18" s="59">
        <f t="shared" ca="1" si="1"/>
        <v>148</v>
      </c>
      <c r="T18" s="59">
        <v>8</v>
      </c>
    </row>
    <row r="19" spans="1:20" x14ac:dyDescent="0.2">
      <c r="A19" s="63">
        <v>9</v>
      </c>
      <c r="B19" s="96" t="s">
        <v>333</v>
      </c>
      <c r="C19" s="97">
        <v>38642</v>
      </c>
      <c r="D19" s="59">
        <f t="shared" ca="1" si="0"/>
        <v>13</v>
      </c>
      <c r="E19" s="59">
        <v>9</v>
      </c>
      <c r="F19" s="59">
        <f ca="1">IF((D19&lt;=11),VLOOKUP(E19,'11 лет'!$L$3:$N$75,3),IF((D19=12),VLOOKUP(E19,'12 лет'!$L$3:$N$75,3),IF((D19=13),VLOOKUP(E19,'13 лет'!$M$3:$P$75,4),IF((D19=14),VLOOKUP(E19,'14 лет'!$M$3:$P$75,4),IF((D19=15),VLOOKUP(E19,'15 лет'!$L$3:$N$75,3),IF((D19=16),VLOOKUP(E19,'16 лет'!$L$3:$N$75,3),VLOOKUP(E19,'17 лет'!$L$3:$N$75,3)))))))</f>
        <v>18</v>
      </c>
      <c r="G19" s="59" t="s">
        <v>196</v>
      </c>
      <c r="H19" s="59">
        <f ca="1">IF((D19&lt;=11),VLOOKUP(G19,'11 лет'!$K$3:$N$75,4),IF((D19=12),VLOOKUP(G19,'12 лет'!$K$3:$N$75,4),IF((D19=13),VLOOKUP(G19,'13 лет'!$L$3:$P$75,5),IF((D19=14),VLOOKUP(G19,'14 лет'!$L$3:$P$75,5),IF((D19=15),VLOOKUP(G19,'15 лет'!$K$3:$N$75,4),IF((D19=16),VLOOKUP(G19,'16 лет'!$K$3:$N$75,4),VLOOKUP(G19,'17 лет'!$K$3:$N$75,4)))))))</f>
        <v>22</v>
      </c>
      <c r="I19" s="59">
        <v>11</v>
      </c>
      <c r="J19" s="59">
        <f ca="1">IF((D19&lt;=11),VLOOKUP(I19,'11 лет'!$M$3:$N$75,2),IF((D19=12),VLOOKUP(I19,'12 лет'!$M$3:$N$75,2),IF((D19=13),VLOOKUP(I19,'13 лет'!$O$3:$P$75,2),IF((D19=14),VLOOKUP(I19,'14 лет'!$O$3:$P$75,2),IF((D19=15),VLOOKUP(I19,'15 лет'!$M$3:$N$75,2),IF((D19=16),VLOOKUP(I19,'16 лет'!$M$3:$N$75,2),VLOOKUP(I19,'17 лет'!$M$3:$N$75,2)))))))</f>
        <v>18</v>
      </c>
      <c r="K19" s="59">
        <v>22</v>
      </c>
      <c r="L19" s="59">
        <f ca="1">IF((D19&lt;=11),VLOOKUP(K19,'11 лет'!$Q$4:$S$74,3),IF((D19=12),VLOOKUP(K19,'12 лет'!$Q$4:$S$74,3),IF((D19=13),VLOOKUP(K19,'13 лет'!$S$4:$U$74,3),IF((D19=14),VLOOKUP(K19,'14 лет'!$S$4:$U$74,3),IF((D19=15),VLOOKUP(K19,'15 лет'!$Q$4:$S$74,3),IF((D19=16),VLOOKUP(K19,'16 лет'!$Q$4:$S$74,3),VLOOKUP(K19,'17 лет'!$Q$4:$S$74,3)))))))</f>
        <v>23</v>
      </c>
      <c r="M19" s="59">
        <v>170</v>
      </c>
      <c r="N19" s="59">
        <f ca="1">IF((D19&lt;=11),VLOOKUP(M19,'11 лет'!$P$4:$S$74,4),IF((D19=12),VLOOKUP(M19,'12 лет'!$P$4:$S$74,4),IF((D19=13),VLOOKUP(M19,'13 лет'!$R$4:$U$74,4),IF((D19=14),VLOOKUP(M19,'14 лет'!$R$4:$U$74,4),IF((D19=15),VLOOKUP(M19,'15 лет'!$P$4:$S$74,4),IF((D19=16),VLOOKUP(M19,'16 лет'!$P$4:$S$74,4),VLOOKUP(M19,'17 лет'!$P$4:$S$74,4)))))))</f>
        <v>23</v>
      </c>
      <c r="O19" s="59">
        <v>10</v>
      </c>
      <c r="P19" s="59">
        <f ca="1">IF((D19&lt;=11),VLOOKUP(O19,'11 лет'!$O$4:$S$74,5),IF((D19=12),VLOOKUP(O19,'12 лет'!$O$4:$S$74,5),IF((D19=13),VLOOKUP(O19,'13 лет'!$Q$4:$U$74,5),IF((D19=14),VLOOKUP(O19,'14 лет'!$Q$4:$U$74,5),IF((D19=15),VLOOKUP(O19,'15 лет'!$O$4:$S$74,5),IF((D19=16),VLOOKUP(O19,'16 лет'!$O$4:$S$74,5),VLOOKUP(O19,'17 лет'!$O$4:$S$74,5)))))))</f>
        <v>9</v>
      </c>
      <c r="Q19" s="59">
        <v>6</v>
      </c>
      <c r="R19" s="59">
        <f ca="1">IF((D19&lt;=11),VLOOKUP(Q19,'11 лет'!$R$4:$S$74,2),IF((D19=12),VLOOKUP(Q19,'12 лет'!$R$4:$S$74,2),IF((D19=13),VLOOKUP(Q19,'13 лет'!$T$4:$U$74,2),IF((D19=14),VLOOKUP(Q19,'14 лет'!$T$4:$U$74,2),IF((D19=15),VLOOKUP(Q19,'15 лет'!$R$4:$S$74,2),IF((D19=16),VLOOKUP(Q19,'16 лет'!$R$4:$S$74,2),VLOOKUP(Q19,'17 лет'!$R$4:$S$74,2)))))))</f>
        <v>16</v>
      </c>
      <c r="S19" s="59">
        <f t="shared" ca="1" si="1"/>
        <v>129</v>
      </c>
      <c r="T19" s="59">
        <v>9</v>
      </c>
    </row>
    <row r="20" spans="1:20" ht="13.5" customHeight="1" x14ac:dyDescent="0.2">
      <c r="A20" s="63">
        <v>10</v>
      </c>
      <c r="B20" s="96" t="s">
        <v>334</v>
      </c>
      <c r="C20" s="97">
        <v>38566</v>
      </c>
      <c r="D20" s="59">
        <f t="shared" ca="1" si="0"/>
        <v>13</v>
      </c>
      <c r="E20" s="59">
        <v>9.1</v>
      </c>
      <c r="F20" s="59">
        <f ca="1">IF((D20&lt;=11),VLOOKUP(E20,'11 лет'!$L$3:$N$75,3),IF((D20=12),VLOOKUP(E20,'12 лет'!$L$3:$N$75,3),IF((D20=13),VLOOKUP(E20,'13 лет'!$M$3:$P$75,4),IF((D20=14),VLOOKUP(E20,'14 лет'!$M$3:$P$75,4),IF((D20=15),VLOOKUP(E20,'15 лет'!$L$3:$N$75,3),IF((D20=16),VLOOKUP(E20,'16 лет'!$L$3:$N$75,3),VLOOKUP(E20,'17 лет'!$L$3:$N$75,3)))))))</f>
        <v>16</v>
      </c>
      <c r="G20" s="59" t="s">
        <v>125</v>
      </c>
      <c r="H20" s="59">
        <f ca="1">IF((D20&lt;=11),VLOOKUP(G20,'11 лет'!$K$3:$N$75,4),IF((D20=12),VLOOKUP(G20,'12 лет'!$K$3:$N$75,4),IF((D20=13),VLOOKUP(G20,'13 лет'!$L$3:$P$75,5),IF((D20=14),VLOOKUP(G20,'14 лет'!$L$3:$P$75,5),IF((D20=15),VLOOKUP(G20,'15 лет'!$K$3:$N$75,4),IF((D20=16),VLOOKUP(G20,'16 лет'!$K$3:$N$75,4),VLOOKUP(G20,'17 лет'!$K$3:$N$75,4)))))))</f>
        <v>20</v>
      </c>
      <c r="I20" s="59">
        <v>10.9</v>
      </c>
      <c r="J20" s="59">
        <f ca="1">IF((D20&lt;=11),VLOOKUP(I20,'11 лет'!$M$3:$N$75,2),IF((D20=12),VLOOKUP(I20,'12 лет'!$M$3:$N$75,2),IF((D20=13),VLOOKUP(I20,'13 лет'!$O$3:$P$75,2),IF((D20=14),VLOOKUP(I20,'14 лет'!$O$3:$P$75,2),IF((D20=15),VLOOKUP(I20,'15 лет'!$M$3:$N$75,2),IF((D20=16),VLOOKUP(I20,'16 лет'!$M$3:$N$75,2),VLOOKUP(I20,'17 лет'!$M$3:$N$75,2)))))))</f>
        <v>19</v>
      </c>
      <c r="K20" s="59">
        <v>22</v>
      </c>
      <c r="L20" s="59">
        <f ca="1">IF((D20&lt;=11),VLOOKUP(K20,'11 лет'!$Q$4:$S$74,3),IF((D20=12),VLOOKUP(K20,'12 лет'!$Q$4:$S$74,3),IF((D20=13),VLOOKUP(K20,'13 лет'!$S$4:$U$74,3),IF((D20=14),VLOOKUP(K20,'14 лет'!$S$4:$U$74,3),IF((D20=15),VLOOKUP(K20,'15 лет'!$Q$4:$S$74,3),IF((D20=16),VLOOKUP(K20,'16 лет'!$Q$4:$S$74,3),VLOOKUP(K20,'17 лет'!$Q$4:$S$74,3)))))))</f>
        <v>23</v>
      </c>
      <c r="M20" s="59">
        <v>180</v>
      </c>
      <c r="N20" s="59">
        <f ca="1">IF((D20&lt;=11),VLOOKUP(M20,'11 лет'!$P$4:$S$74,4),IF((D20=12),VLOOKUP(M20,'12 лет'!$P$4:$S$74,4),IF((D20=13),VLOOKUP(M20,'13 лет'!$R$4:$U$74,4),IF((D20=14),VLOOKUP(M20,'14 лет'!$R$4:$U$74,4),IF((D20=15),VLOOKUP(M20,'15 лет'!$P$4:$S$74,4),IF((D20=16),VLOOKUP(M20,'16 лет'!$P$4:$S$74,4),VLOOKUP(M20,'17 лет'!$P$4:$S$74,4)))))))</f>
        <v>28</v>
      </c>
      <c r="O20" s="59">
        <v>14</v>
      </c>
      <c r="P20" s="59">
        <f ca="1">IF((D20&lt;=11),VLOOKUP(O20,'11 лет'!$O$4:$S$74,5),IF((D20=12),VLOOKUP(O20,'12 лет'!$O$4:$S$74,5),IF((D20=13),VLOOKUP(O20,'13 лет'!$Q$4:$U$74,5),IF((D20=14),VLOOKUP(O20,'14 лет'!$Q$4:$U$74,5),IF((D20=15),VLOOKUP(O20,'15 лет'!$O$4:$S$74,5),IF((D20=16),VLOOKUP(O20,'16 лет'!$O$4:$S$74,5),VLOOKUP(O20,'17 лет'!$O$4:$S$74,5)))))))</f>
        <v>16</v>
      </c>
      <c r="Q20" s="59">
        <v>10</v>
      </c>
      <c r="R20" s="59">
        <f ca="1">IF((D20&lt;=11),VLOOKUP(Q20,'11 лет'!$R$4:$S$74,2),IF((D20=12),VLOOKUP(Q20,'12 лет'!$R$4:$S$74,2),IF((D20=13),VLOOKUP(Q20,'13 лет'!$T$4:$U$74,2),IF((D20=14),VLOOKUP(Q20,'14 лет'!$T$4:$U$74,2),IF((D20=15),VLOOKUP(Q20,'15 лет'!$R$4:$S$74,2),IF((D20=16),VLOOKUP(Q20,'16 лет'!$R$4:$S$74,2),VLOOKUP(Q20,'17 лет'!$R$4:$S$74,2)))))))</f>
        <v>24</v>
      </c>
      <c r="S20" s="59">
        <f t="shared" ca="1" si="1"/>
        <v>146</v>
      </c>
      <c r="T20" s="59">
        <v>10</v>
      </c>
    </row>
    <row r="21" spans="1:20" x14ac:dyDescent="0.2">
      <c r="S21" s="95">
        <f ca="1">SUM(S11:S20)</f>
        <v>1509</v>
      </c>
    </row>
  </sheetData>
  <mergeCells count="3">
    <mergeCell ref="A8:D8"/>
    <mergeCell ref="E8:R8"/>
    <mergeCell ref="E7:R7"/>
  </mergeCells>
  <phoneticPr fontId="14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zoomScale="90" zoomScaleNormal="90" workbookViewId="0">
      <selection activeCell="A6" sqref="A6:XFD6"/>
    </sheetView>
  </sheetViews>
  <sheetFormatPr defaultRowHeight="12.75" x14ac:dyDescent="0.2"/>
  <cols>
    <col min="1" max="1" width="4.140625" customWidth="1"/>
    <col min="2" max="2" width="36.7109375" customWidth="1"/>
    <col min="3" max="3" width="12.7109375" customWidth="1"/>
    <col min="4" max="4" width="10.140625" bestFit="1" customWidth="1"/>
    <col min="5" max="5" width="7.42578125" customWidth="1"/>
  </cols>
  <sheetData>
    <row r="1" spans="1:20" ht="15" x14ac:dyDescent="0.25">
      <c r="A1" s="53"/>
      <c r="B1" s="53"/>
      <c r="C1" s="53"/>
      <c r="D1" s="53"/>
      <c r="E1" s="53"/>
      <c r="F1" s="53"/>
      <c r="G1" s="53"/>
      <c r="H1" s="54" t="s">
        <v>19</v>
      </c>
      <c r="I1" s="54"/>
      <c r="J1" s="54"/>
      <c r="K1" s="54"/>
      <c r="L1" s="54"/>
      <c r="M1" s="54"/>
      <c r="N1" s="54"/>
      <c r="O1" s="53"/>
    </row>
    <row r="2" spans="1:20" ht="15" x14ac:dyDescent="0.25">
      <c r="A2" s="53"/>
      <c r="B2" s="53"/>
      <c r="C2" s="53"/>
      <c r="D2" s="53"/>
      <c r="E2" s="53"/>
      <c r="F2" s="53"/>
      <c r="G2" s="53"/>
      <c r="H2" s="54" t="s">
        <v>20</v>
      </c>
      <c r="I2" s="54"/>
      <c r="J2" s="54"/>
      <c r="K2" s="54"/>
      <c r="L2" s="54"/>
      <c r="M2" s="54"/>
      <c r="N2" s="54"/>
      <c r="O2" s="53"/>
    </row>
    <row r="3" spans="1:20" ht="15" x14ac:dyDescent="0.25">
      <c r="A3" s="53"/>
      <c r="B3" s="53"/>
      <c r="C3" s="53"/>
      <c r="D3" s="53"/>
      <c r="E3" s="53"/>
      <c r="F3" s="53"/>
      <c r="G3" s="53"/>
      <c r="H3" s="54"/>
      <c r="I3" s="54"/>
      <c r="J3" s="54"/>
      <c r="K3" s="54"/>
      <c r="L3" s="54"/>
      <c r="M3" s="54"/>
      <c r="N3" s="54"/>
      <c r="O3" s="53"/>
    </row>
    <row r="4" spans="1:20" ht="15" x14ac:dyDescent="0.25">
      <c r="A4" s="53"/>
      <c r="B4" s="53"/>
      <c r="C4" s="53"/>
      <c r="D4" s="53"/>
      <c r="E4" s="53"/>
      <c r="F4" s="53"/>
      <c r="G4" s="53"/>
      <c r="H4" s="53"/>
      <c r="I4" s="98" t="s">
        <v>659</v>
      </c>
      <c r="J4" s="53"/>
      <c r="K4" s="53"/>
      <c r="L4" s="53"/>
      <c r="M4" s="53"/>
      <c r="N4" s="53"/>
      <c r="O4" s="53"/>
    </row>
    <row r="5" spans="1:20" ht="15" x14ac:dyDescent="0.25">
      <c r="A5" s="53"/>
      <c r="B5" s="53"/>
      <c r="C5" s="53"/>
      <c r="D5" s="53"/>
      <c r="E5" s="53"/>
      <c r="F5" s="53"/>
      <c r="G5" s="53"/>
      <c r="H5" s="53"/>
      <c r="I5" s="53" t="s">
        <v>24</v>
      </c>
      <c r="J5" s="53"/>
      <c r="K5" s="53"/>
      <c r="L5" s="53"/>
      <c r="M5" s="53"/>
      <c r="N5" s="53"/>
      <c r="O5" s="53"/>
    </row>
    <row r="6" spans="1:20" ht="15" x14ac:dyDescent="0.25">
      <c r="A6" s="53"/>
      <c r="B6" s="53"/>
      <c r="C6" s="53"/>
      <c r="D6" s="53"/>
      <c r="E6" s="53"/>
      <c r="F6" s="53"/>
      <c r="G6" s="53"/>
      <c r="H6" s="53"/>
      <c r="I6" s="98" t="s">
        <v>661</v>
      </c>
      <c r="J6" s="53"/>
      <c r="K6" s="53"/>
      <c r="L6" s="53"/>
      <c r="M6" s="53"/>
      <c r="N6" s="53"/>
      <c r="O6" s="53"/>
    </row>
    <row r="7" spans="1:20" ht="15" x14ac:dyDescent="0.25">
      <c r="A7" s="53"/>
      <c r="B7" s="53"/>
      <c r="C7" s="53"/>
      <c r="D7" s="53"/>
      <c r="E7" s="100" t="s">
        <v>27</v>
      </c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</row>
    <row r="8" spans="1:20" ht="15" x14ac:dyDescent="0.25">
      <c r="A8" s="99"/>
      <c r="B8" s="99"/>
      <c r="C8" s="99"/>
      <c r="D8" s="99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1"/>
    </row>
    <row r="10" spans="1:20" ht="38.25" x14ac:dyDescent="0.2">
      <c r="A10" s="55" t="s">
        <v>30</v>
      </c>
      <c r="B10" s="55" t="s">
        <v>0</v>
      </c>
      <c r="C10" s="55" t="s">
        <v>1</v>
      </c>
      <c r="D10" s="55" t="s">
        <v>31</v>
      </c>
      <c r="E10" s="55" t="s">
        <v>32</v>
      </c>
      <c r="F10" s="56" t="s">
        <v>3</v>
      </c>
      <c r="G10" s="57" t="s">
        <v>4</v>
      </c>
      <c r="H10" s="56" t="s">
        <v>3</v>
      </c>
      <c r="I10" s="57" t="s">
        <v>33</v>
      </c>
      <c r="J10" s="56" t="s">
        <v>3</v>
      </c>
      <c r="K10" s="55" t="s">
        <v>5</v>
      </c>
      <c r="L10" s="56" t="s">
        <v>3</v>
      </c>
      <c r="M10" s="55" t="s">
        <v>6</v>
      </c>
      <c r="N10" s="56" t="s">
        <v>3</v>
      </c>
      <c r="O10" s="55" t="s">
        <v>7</v>
      </c>
      <c r="P10" s="56" t="s">
        <v>3</v>
      </c>
      <c r="Q10" s="55" t="s">
        <v>8</v>
      </c>
      <c r="R10" s="56" t="s">
        <v>3</v>
      </c>
      <c r="S10" s="58" t="s">
        <v>9</v>
      </c>
      <c r="T10" s="55" t="s">
        <v>10</v>
      </c>
    </row>
    <row r="11" spans="1:20" ht="13.5" customHeight="1" x14ac:dyDescent="0.2">
      <c r="A11" s="63">
        <v>1</v>
      </c>
      <c r="B11" s="96" t="s">
        <v>345</v>
      </c>
      <c r="C11" s="97">
        <v>38656</v>
      </c>
      <c r="D11" s="59">
        <f t="shared" ref="D11:D21" ca="1" si="0">INT(DAYS360(C11,TODAY())/360)</f>
        <v>13</v>
      </c>
      <c r="E11" s="59">
        <v>8</v>
      </c>
      <c r="F11" s="59">
        <f ca="1">IF((D11&lt;=11),VLOOKUP(E11,'11 лет'!$B$3:$D$75,3),IF((D11=12),VLOOKUP(E11,'12 лет'!$B$3:$D$75,3),IF((D11=13),VLOOKUP(E11,'13 лет'!$B$3:$E$75,4),IF((D11=14),VLOOKUP(E11,'14 лет'!$B$3:$E$75,4),IF((D11=15),VLOOKUP(E11,'15 лет'!$B$3:$D$75,3),IF((D11=16),VLOOKUP(E11,'16 лет'!$B$3:$D$75,3),VLOOKUP(E11,'17 лет'!$B$3:$D$75,3)))))))</f>
        <v>33</v>
      </c>
      <c r="G11" s="68" t="s">
        <v>196</v>
      </c>
      <c r="H11" s="59">
        <f ca="1">IF((D11&lt;=11),VLOOKUP(G11,'11 лет'!$A$3:$D$75,4),IF((D11=12),VLOOKUP(G11,'12 лет'!$A$3:$D$75,4),IF((D11=13),VLOOKUP(G11,'13 лет'!$A$3:$E$75,5),IF((D11=14),VLOOKUP(G11,'14 лет'!$A$3:$E$75,5),IF((D11=15),VLOOKUP(G11,'15 лет'!$A$3:$D$75,4),IF((D11=16),VLOOKUP(G11,'16 лет'!$A$3:$D$75,4),VLOOKUP(G11,'17 лет'!$A$3:$D$75,4)))))))</f>
        <v>13</v>
      </c>
      <c r="I11" s="59">
        <v>9.5</v>
      </c>
      <c r="J11" s="59">
        <f ca="1">IF((D11&lt;=11),VLOOKUP(I11,'11 лет'!$C$3:$D$75,2),IF((D11=12),VLOOKUP(I11,'12 лет'!$C$3:$D$75,2),IF((D11=13),VLOOKUP(I11,'13 лет'!$D$3:$E$75,2),IF((D11=14),VLOOKUP(I11,'14 лет'!$D$3:$E$75,2),IF((D11=15),VLOOKUP(I11,'15 лет'!$C$3:$D$75,2),IF((D11=16),VLOOKUP(I11,'16 лет'!$C$3:$D$75,2),VLOOKUP(I11,'17 лет'!$C$3:$D$75,2)))))))</f>
        <v>34</v>
      </c>
      <c r="K11" s="59">
        <v>20</v>
      </c>
      <c r="L11" s="59">
        <f ca="1">IF((D11&lt;=11),VLOOKUP(K11,'11 лет'!$G$4:$I$74,3),IF((D11=12),VLOOKUP(K11,'12 лет'!$G$4:$I$74,3),IF((D11=13),VLOOKUP(K11,'13 лет'!$H$4:$J$74,3),IF((D11=14),VLOOKUP(K11,'14 лет'!$H$4:$J$74,3),IF((D11=15),VLOOKUP(K11,'15 лет'!$G$4:$I$74,3),IF((D11=16),VLOOKUP(K11,'16 лет'!$G$4:$I$74,3),VLOOKUP(K11,'17 лет'!$G$4:$I$74,3)))))))</f>
        <v>18</v>
      </c>
      <c r="M11" s="59">
        <v>170</v>
      </c>
      <c r="N11" s="59">
        <f ca="1">IF((D11&lt;=11),VLOOKUP(M11,'11 лет'!$F$4:$I$74,4),IF((D11=12),VLOOKUP(M11,'12 лет'!$F$4:$I$74,4),IF((D11=13),VLOOKUP(M11,'13 лет'!$G$4:$J$74,4),IF((D11=14),VLOOKUP(M11,'14 лет'!$G$4:$J$74,4),IF((D11=15),VLOOKUP(M11,'15 лет'!$F$4:$I$74,4),IF((D11=16),VLOOKUP(M11,'16 лет'!$F$4:$I$74,4),VLOOKUP(M11,'17 лет'!$F$4:$I$74,4)))))))</f>
        <v>14</v>
      </c>
      <c r="O11" s="59">
        <v>9</v>
      </c>
      <c r="P11" s="59">
        <f ca="1">IF((D11&lt;=11),VLOOKUP(O11,'11 лет'!$E$4:$I$74,5),IF((D11=12),VLOOKUP(O11,'12 лет'!$E$4:$I$74,5),IF((D11=13),VLOOKUP(O11,'13 лет'!$F$4:$J$74,5),IF((D11=14),VLOOKUP(O11,'14 лет'!$F$4:$J$74,5),IF((D11=15),VLOOKUP(O11,'15 лет'!$E$4:$I$74,5),IF((D11=16),VLOOKUP(O11,'16 лет'!$E$4:$I$74,5),VLOOKUP(O11,'17 лет'!$E$4:$I$74,5)))))))</f>
        <v>34</v>
      </c>
      <c r="Q11" s="59">
        <v>8</v>
      </c>
      <c r="R11" s="59">
        <f ca="1">IF((D11&lt;=11),VLOOKUP(Q11,'11 лет'!$H$4:$I$74,2),IF((D11=12),VLOOKUP(Q11,'12 лет'!$H$4:$I$74,2),IF((D11=13),VLOOKUP(Q11,'13 лет'!$I$4:$J$74,2),IF((D11=14),VLOOKUP(Q11,'14 лет'!$I$4:$J$74,2),IF((D11=15),VLOOKUP(Q11,'15 лет'!$H$4:$I$74,2),IF((D11=16),VLOOKUP(Q11,'16 лет'!$H$4:$I$74,2),VLOOKUP(Q11,'17 лет'!$H$4:$I$74,2)))))))</f>
        <v>26</v>
      </c>
      <c r="S11" s="59">
        <f t="shared" ref="S11:S21" ca="1" si="1">SUM(F11,H11,J11,L11,N11,P11,R11)</f>
        <v>172</v>
      </c>
      <c r="T11" s="59">
        <f t="shared" ref="T11:T16" ca="1" si="2">RANK(S11,S$11:S$21)</f>
        <v>3</v>
      </c>
    </row>
    <row r="12" spans="1:20" x14ac:dyDescent="0.2">
      <c r="A12" s="63">
        <v>2</v>
      </c>
      <c r="B12" s="96" t="s">
        <v>346</v>
      </c>
      <c r="C12" s="97">
        <v>38327</v>
      </c>
      <c r="D12" s="59">
        <f t="shared" ca="1" si="0"/>
        <v>14</v>
      </c>
      <c r="E12" s="59">
        <v>8.3000000000000007</v>
      </c>
      <c r="F12" s="59">
        <f ca="1">IF((D12&lt;=11),VLOOKUP(E12,'11 лет'!$B$3:$D$75,3),IF((D12=12),VLOOKUP(E12,'12 лет'!$B$3:$D$75,3),IF((D12=13),VLOOKUP(E12,'13 лет'!$B$3:$E$75,4),IF((D12=14),VLOOKUP(E12,'14 лет'!$B$3:$E$75,4),IF((D12=15),VLOOKUP(E12,'15 лет'!$B$3:$D$75,3),IF((D12=16),VLOOKUP(E12,'16 лет'!$B$3:$D$75,3),VLOOKUP(E12,'17 лет'!$B$3:$D$75,3)))))))</f>
        <v>17</v>
      </c>
      <c r="G12" s="59" t="s">
        <v>236</v>
      </c>
      <c r="H12" s="59">
        <f ca="1">IF((D12&lt;=11),VLOOKUP(G12,'11 лет'!$A$3:$D$75,4),IF((D12=12),VLOOKUP(G12,'12 лет'!$A$3:$D$75,4),IF((D12=13),VLOOKUP(G12,'13 лет'!$A$3:$E$75,5),IF((D12=14),VLOOKUP(G12,'14 лет'!$A$3:$E$75,5),IF((D12=15),VLOOKUP(G12,'15 лет'!$A$3:$D$75,4),IF((D12=16),VLOOKUP(G12,'16 лет'!$A$3:$D$75,4),VLOOKUP(G12,'17 лет'!$A$3:$D$75,4)))))))</f>
        <v>15</v>
      </c>
      <c r="I12" s="59">
        <v>9.5</v>
      </c>
      <c r="J12" s="59">
        <f ca="1">IF((D12&lt;=11),VLOOKUP(I12,'11 лет'!$C$3:$D$75,2),IF((D12=12),VLOOKUP(I12,'12 лет'!$C$3:$D$75,2),IF((D12=13),VLOOKUP(I12,'13 лет'!$D$3:$E$75,2),IF((D12=14),VLOOKUP(I12,'14 лет'!$D$3:$E$75,2),IF((D12=15),VLOOKUP(I12,'15 лет'!$C$3:$D$75,2),IF((D12=16),VLOOKUP(I12,'16 лет'!$C$3:$D$75,2),VLOOKUP(I12,'17 лет'!$C$3:$D$75,2)))))))</f>
        <v>28</v>
      </c>
      <c r="K12" s="59">
        <v>22</v>
      </c>
      <c r="L12" s="59">
        <f ca="1">IF((D12&lt;=11),VLOOKUP(K12,'11 лет'!$G$4:$I$74,3),IF((D12=12),VLOOKUP(K12,'12 лет'!$G$4:$I$74,3),IF((D12=13),VLOOKUP(K12,'13 лет'!$H$4:$J$74,3),IF((D12=14),VLOOKUP(K12,'14 лет'!$H$4:$J$74,3),IF((D12=15),VLOOKUP(K12,'15 лет'!$G$4:$I$74,3),IF((D12=16),VLOOKUP(K12,'16 лет'!$G$4:$I$74,3),VLOOKUP(K12,'17 лет'!$G$4:$I$74,3)))))))</f>
        <v>18</v>
      </c>
      <c r="M12" s="59">
        <v>190</v>
      </c>
      <c r="N12" s="59">
        <f ca="1">IF((D12&lt;=11),VLOOKUP(M12,'11 лет'!$F$4:$I$74,4),IF((D12=12),VLOOKUP(M12,'12 лет'!$F$4:$I$74,4),IF((D12=13),VLOOKUP(M12,'13 лет'!$G$4:$J$74,4),IF((D12=14),VLOOKUP(M12,'14 лет'!$G$4:$J$74,4),IF((D12=15),VLOOKUP(M12,'15 лет'!$F$4:$I$74,4),IF((D12=16),VLOOKUP(M12,'16 лет'!$F$4:$I$74,4),VLOOKUP(M12,'17 лет'!$F$4:$I$74,4)))))))</f>
        <v>18</v>
      </c>
      <c r="O12" s="59">
        <v>6</v>
      </c>
      <c r="P12" s="59">
        <f ca="1">IF((D12&lt;=11),VLOOKUP(O12,'11 лет'!$E$4:$I$74,5),IF((D12=12),VLOOKUP(O12,'12 лет'!$E$4:$I$74,5),IF((D12=13),VLOOKUP(O12,'13 лет'!$F$4:$J$74,5),IF((D12=14),VLOOKUP(O12,'14 лет'!$F$4:$J$74,5),IF((D12=15),VLOOKUP(O12,'15 лет'!$E$4:$I$74,5),IF((D12=16),VLOOKUP(O12,'16 лет'!$E$4:$I$74,5),VLOOKUP(O12,'17 лет'!$E$4:$I$74,5)))))))</f>
        <v>19</v>
      </c>
      <c r="Q12" s="59">
        <v>9</v>
      </c>
      <c r="R12" s="59">
        <f ca="1">IF((D12&lt;=11),VLOOKUP(Q12,'11 лет'!$H$4:$I$74,2),IF((D12=12),VLOOKUP(Q12,'12 лет'!$H$4:$I$74,2),IF((D12=13),VLOOKUP(Q12,'13 лет'!$I$4:$J$74,2),IF((D12=14),VLOOKUP(Q12,'14 лет'!$I$4:$J$74,2),IF((D12=15),VLOOKUP(Q12,'15 лет'!$H$4:$I$74,2),IF((D12=16),VLOOKUP(Q12,'16 лет'!$H$4:$I$74,2),VLOOKUP(Q12,'17 лет'!$H$4:$I$74,2)))))))</f>
        <v>28</v>
      </c>
      <c r="S12" s="59">
        <f t="shared" ca="1" si="1"/>
        <v>143</v>
      </c>
      <c r="T12" s="59">
        <f t="shared" ca="1" si="2"/>
        <v>9</v>
      </c>
    </row>
    <row r="13" spans="1:20" x14ac:dyDescent="0.2">
      <c r="A13" s="63">
        <v>3</v>
      </c>
      <c r="B13" s="96" t="s">
        <v>347</v>
      </c>
      <c r="C13" s="97">
        <v>38625</v>
      </c>
      <c r="D13" s="59">
        <f t="shared" ca="1" si="0"/>
        <v>13</v>
      </c>
      <c r="E13" s="59">
        <v>8.5</v>
      </c>
      <c r="F13" s="59">
        <f ca="1">IF((D13&lt;=11),VLOOKUP(E13,'11 лет'!$B$3:$D$75,3),IF((D13=12),VLOOKUP(E13,'12 лет'!$B$3:$D$75,3),IF((D13=13),VLOOKUP(E13,'13 лет'!$B$3:$E$75,4),IF((D13=14),VLOOKUP(E13,'14 лет'!$B$3:$E$75,4),IF((D13=15),VLOOKUP(E13,'15 лет'!$B$3:$D$75,3),IF((D13=16),VLOOKUP(E13,'16 лет'!$B$3:$D$75,3),VLOOKUP(E13,'17 лет'!$B$3:$D$75,3)))))))</f>
        <v>20</v>
      </c>
      <c r="G13" s="59" t="s">
        <v>79</v>
      </c>
      <c r="H13" s="59">
        <f ca="1">IF((D13&lt;=11),VLOOKUP(G13,'11 лет'!$A$3:$D$75,4),IF((D13=12),VLOOKUP(G13,'12 лет'!$A$3:$D$75,4),IF((D13=13),VLOOKUP(G13,'13 лет'!$A$3:$E$75,5),IF((D13=14),VLOOKUP(G13,'14 лет'!$A$3:$E$75,5),IF((D13=15),VLOOKUP(G13,'15 лет'!$A$3:$D$75,4),IF((D13=16),VLOOKUP(G13,'16 лет'!$A$3:$D$75,4),VLOOKUP(G13,'17 лет'!$A$3:$D$75,4)))))))</f>
        <v>20</v>
      </c>
      <c r="I13" s="59">
        <v>9.1</v>
      </c>
      <c r="J13" s="59">
        <f ca="1">IF((D13&lt;=11),VLOOKUP(I13,'11 лет'!$C$3:$D$75,2),IF((D13=12),VLOOKUP(I13,'12 лет'!$C$3:$D$75,2),IF((D13=13),VLOOKUP(I13,'13 лет'!$D$3:$E$75,2),IF((D13=14),VLOOKUP(I13,'14 лет'!$D$3:$E$75,2),IF((D13=15),VLOOKUP(I13,'15 лет'!$C$3:$D$75,2),IF((D13=16),VLOOKUP(I13,'16 лет'!$C$3:$D$75,2),VLOOKUP(I13,'17 лет'!$C$3:$D$75,2)))))))</f>
        <v>42</v>
      </c>
      <c r="K13" s="59">
        <v>20</v>
      </c>
      <c r="L13" s="59">
        <f ca="1">IF((D13&lt;=11),VLOOKUP(K13,'11 лет'!$G$4:$I$74,3),IF((D13=12),VLOOKUP(K13,'12 лет'!$G$4:$I$74,3),IF((D13=13),VLOOKUP(K13,'13 лет'!$H$4:$J$74,3),IF((D13=14),VLOOKUP(K13,'14 лет'!$H$4:$J$74,3),IF((D13=15),VLOOKUP(K13,'15 лет'!$G$4:$I$74,3),IF((D13=16),VLOOKUP(K13,'16 лет'!$G$4:$I$74,3),VLOOKUP(K13,'17 лет'!$G$4:$I$74,3)))))))</f>
        <v>18</v>
      </c>
      <c r="M13" s="59">
        <v>185</v>
      </c>
      <c r="N13" s="59">
        <f ca="1">IF((D13&lt;=11),VLOOKUP(M13,'11 лет'!$F$4:$I$74,4),IF((D13=12),VLOOKUP(M13,'12 лет'!$F$4:$I$74,4),IF((D13=13),VLOOKUP(M13,'13 лет'!$G$4:$J$74,4),IF((D13=14),VLOOKUP(M13,'14 лет'!$G$4:$J$74,4),IF((D13=15),VLOOKUP(M13,'15 лет'!$F$4:$I$74,4),IF((D13=16),VLOOKUP(M13,'16 лет'!$F$4:$I$74,4),VLOOKUP(M13,'17 лет'!$F$4:$I$74,4)))))))</f>
        <v>20</v>
      </c>
      <c r="O13" s="59">
        <v>7</v>
      </c>
      <c r="P13" s="59">
        <f ca="1">IF((D13&lt;=11),VLOOKUP(O13,'11 лет'!$E$4:$I$74,5),IF((D13=12),VLOOKUP(O13,'12 лет'!$E$4:$I$74,5),IF((D13=13),VLOOKUP(O13,'13 лет'!$F$4:$J$74,5),IF((D13=14),VLOOKUP(O13,'14 лет'!$F$4:$J$74,5),IF((D13=15),VLOOKUP(O13,'15 лет'!$E$4:$I$74,5),IF((D13=16),VLOOKUP(O13,'16 лет'!$E$4:$I$74,5),VLOOKUP(O13,'17 лет'!$E$4:$I$74,5)))))))</f>
        <v>26</v>
      </c>
      <c r="Q13" s="59">
        <v>6</v>
      </c>
      <c r="R13" s="59">
        <f ca="1">IF((D13&lt;=11),VLOOKUP(Q13,'11 лет'!$H$4:$I$74,2),IF((D13=12),VLOOKUP(Q13,'12 лет'!$H$4:$I$74,2),IF((D13=13),VLOOKUP(Q13,'13 лет'!$I$4:$J$74,2),IF((D13=14),VLOOKUP(Q13,'14 лет'!$I$4:$J$74,2),IF((D13=15),VLOOKUP(Q13,'15 лет'!$H$4:$I$74,2),IF((D13=16),VLOOKUP(Q13,'16 лет'!$H$4:$I$74,2),VLOOKUP(Q13,'17 лет'!$H$4:$I$74,2)))))))</f>
        <v>22</v>
      </c>
      <c r="S13" s="59">
        <f t="shared" ca="1" si="1"/>
        <v>168</v>
      </c>
      <c r="T13" s="59">
        <f t="shared" ca="1" si="2"/>
        <v>4</v>
      </c>
    </row>
    <row r="14" spans="1:20" x14ac:dyDescent="0.2">
      <c r="A14" s="63">
        <v>4</v>
      </c>
      <c r="B14" s="96" t="s">
        <v>348</v>
      </c>
      <c r="C14" s="97">
        <v>38655</v>
      </c>
      <c r="D14" s="59">
        <f t="shared" ca="1" si="0"/>
        <v>13</v>
      </c>
      <c r="E14" s="59">
        <v>9</v>
      </c>
      <c r="F14" s="59">
        <f ca="1">IF((D14&lt;=11),VLOOKUP(E14,'11 лет'!$B$3:$D$75,3),IF((D14=12),VLOOKUP(E14,'12 лет'!$B$3:$D$75,3),IF((D14=13),VLOOKUP(E14,'13 лет'!$B$3:$E$75,4),IF((D14=14),VLOOKUP(E14,'14 лет'!$B$3:$E$75,4),IF((D14=15),VLOOKUP(E14,'15 лет'!$B$3:$D$75,3),IF((D14=16),VLOOKUP(E14,'16 лет'!$B$3:$D$75,3),VLOOKUP(E14,'17 лет'!$B$3:$D$75,3)))))))</f>
        <v>10</v>
      </c>
      <c r="G14" s="59" t="s">
        <v>237</v>
      </c>
      <c r="H14" s="59">
        <f ca="1">IF((D14&lt;=11),VLOOKUP(G14,'11 лет'!$A$3:$D$75,4),IF((D14=12),VLOOKUP(G14,'12 лет'!$A$3:$D$75,4),IF((D14=13),VLOOKUP(G14,'13 лет'!$A$3:$E$75,5),IF((D14=14),VLOOKUP(G14,'14 лет'!$A$3:$E$75,5),IF((D14=15),VLOOKUP(G14,'15 лет'!$A$3:$D$75,4),IF((D14=16),VLOOKUP(G14,'16 лет'!$A$3:$D$75,4),VLOOKUP(G14,'17 лет'!$A$3:$D$75,4)))))))</f>
        <v>14</v>
      </c>
      <c r="I14" s="59">
        <v>5.5</v>
      </c>
      <c r="J14" s="59">
        <f ca="1">IF((D14&lt;=11),VLOOKUP(I14,'11 лет'!$C$3:$D$75,2),IF((D14=12),VLOOKUP(I14,'12 лет'!$C$3:$D$75,2),IF((D14=13),VLOOKUP(I14,'13 лет'!$D$3:$E$75,2),IF((D14=14),VLOOKUP(I14,'14 лет'!$D$3:$E$75,2),IF((D14=15),VLOOKUP(I14,'15 лет'!$C$3:$D$75,2),IF((D14=16),VLOOKUP(I14,'16 лет'!$C$3:$D$75,2),VLOOKUP(I14,'17 лет'!$C$3:$D$75,2)))))))</f>
        <v>70</v>
      </c>
      <c r="K14" s="59">
        <v>21</v>
      </c>
      <c r="L14" s="59">
        <f ca="1">IF((D14&lt;=11),VLOOKUP(K14,'11 лет'!$G$4:$I$74,3),IF((D14=12),VLOOKUP(K14,'12 лет'!$G$4:$I$74,3),IF((D14=13),VLOOKUP(K14,'13 лет'!$H$4:$J$74,3),IF((D14=14),VLOOKUP(K14,'14 лет'!$H$4:$J$74,3),IF((D14=15),VLOOKUP(K14,'15 лет'!$G$4:$I$74,3),IF((D14=16),VLOOKUP(K14,'16 лет'!$G$4:$I$74,3),VLOOKUP(K14,'17 лет'!$G$4:$I$74,3)))))))</f>
        <v>20</v>
      </c>
      <c r="M14" s="59">
        <v>180</v>
      </c>
      <c r="N14" s="59">
        <f ca="1">IF((D14&lt;=11),VLOOKUP(M14,'11 лет'!$F$4:$I$74,4),IF((D14=12),VLOOKUP(M14,'12 лет'!$F$4:$I$74,4),IF((D14=13),VLOOKUP(M14,'13 лет'!$G$4:$J$74,4),IF((D14=14),VLOOKUP(M14,'14 лет'!$G$4:$J$74,4),IF((D14=15),VLOOKUP(M14,'15 лет'!$F$4:$I$74,4),IF((D14=16),VLOOKUP(M14,'16 лет'!$F$4:$I$74,4),VLOOKUP(M14,'17 лет'!$F$4:$I$74,4)))))))</f>
        <v>18</v>
      </c>
      <c r="O14" s="59">
        <v>7</v>
      </c>
      <c r="P14" s="59">
        <f ca="1">IF((D14&lt;=11),VLOOKUP(O14,'11 лет'!$E$4:$I$74,5),IF((D14=12),VLOOKUP(O14,'12 лет'!$E$4:$I$74,5),IF((D14=13),VLOOKUP(O14,'13 лет'!$F$4:$J$74,5),IF((D14=14),VLOOKUP(O14,'14 лет'!$F$4:$J$74,5),IF((D14=15),VLOOKUP(O14,'15 лет'!$E$4:$I$74,5),IF((D14=16),VLOOKUP(O14,'16 лет'!$E$4:$I$74,5),VLOOKUP(O14,'17 лет'!$E$4:$I$74,5)))))))</f>
        <v>26</v>
      </c>
      <c r="Q14" s="59">
        <v>5</v>
      </c>
      <c r="R14" s="59">
        <f ca="1">IF((D14&lt;=11),VLOOKUP(Q14,'11 лет'!$H$4:$I$74,2),IF((D14=12),VLOOKUP(Q14,'12 лет'!$H$4:$I$74,2),IF((D14=13),VLOOKUP(Q14,'13 лет'!$I$4:$J$74,2),IF((D14=14),VLOOKUP(Q14,'14 лет'!$I$4:$J$74,2),IF((D14=15),VLOOKUP(Q14,'15 лет'!$H$4:$I$74,2),IF((D14=16),VLOOKUP(Q14,'16 лет'!$H$4:$I$74,2),VLOOKUP(Q14,'17 лет'!$H$4:$I$74,2)))))))</f>
        <v>20</v>
      </c>
      <c r="S14" s="59">
        <f t="shared" ca="1" si="1"/>
        <v>178</v>
      </c>
      <c r="T14" s="59">
        <f t="shared" ca="1" si="2"/>
        <v>1</v>
      </c>
    </row>
    <row r="15" spans="1:20" x14ac:dyDescent="0.2">
      <c r="A15" s="63">
        <v>5</v>
      </c>
      <c r="B15" s="96" t="s">
        <v>349</v>
      </c>
      <c r="C15" s="97">
        <v>38492</v>
      </c>
      <c r="D15" s="59">
        <f t="shared" ca="1" si="0"/>
        <v>13</v>
      </c>
      <c r="E15" s="59">
        <v>8.3000000000000007</v>
      </c>
      <c r="F15" s="59">
        <f ca="1">IF((D15&lt;=11),VLOOKUP(E15,'11 лет'!$B$3:$D$75,3),IF((D15=12),VLOOKUP(E15,'12 лет'!$B$3:$D$75,3),IF((D15=13),VLOOKUP(E15,'13 лет'!$B$3:$E$75,4),IF((D15=14),VLOOKUP(E15,'14 лет'!$B$3:$E$75,4),IF((D15=15),VLOOKUP(E15,'15 лет'!$B$3:$D$75,3),IF((D15=16),VLOOKUP(E15,'16 лет'!$B$3:$D$75,3),VLOOKUP(E15,'17 лет'!$B$3:$D$75,3)))))))</f>
        <v>24</v>
      </c>
      <c r="G15" s="59" t="s">
        <v>88</v>
      </c>
      <c r="H15" s="59">
        <f ca="1">IF((D15&lt;=11),VLOOKUP(G15,'11 лет'!$A$3:$D$75,4),IF((D15=12),VLOOKUP(G15,'12 лет'!$A$3:$D$75,4),IF((D15=13),VLOOKUP(G15,'13 лет'!$A$3:$E$75,5),IF((D15=14),VLOOKUP(G15,'14 лет'!$A$3:$E$75,5),IF((D15=15),VLOOKUP(G15,'15 лет'!$A$3:$D$75,4),IF((D15=16),VLOOKUP(G15,'16 лет'!$A$3:$D$75,4),VLOOKUP(G15,'17 лет'!$A$3:$D$75,4)))))))</f>
        <v>11</v>
      </c>
      <c r="I15" s="59">
        <v>9.1</v>
      </c>
      <c r="J15" s="59">
        <f ca="1">IF((D15&lt;=11),VLOOKUP(I15,'11 лет'!$C$3:$D$75,2),IF((D15=12),VLOOKUP(I15,'12 лет'!$C$3:$D$75,2),IF((D15=13),VLOOKUP(I15,'13 лет'!$D$3:$E$75,2),IF((D15=14),VLOOKUP(I15,'14 лет'!$D$3:$E$75,2),IF((D15=15),VLOOKUP(I15,'15 лет'!$C$3:$D$75,2),IF((D15=16),VLOOKUP(I15,'16 лет'!$C$3:$D$75,2),VLOOKUP(I15,'17 лет'!$C$3:$D$75,2)))))))</f>
        <v>42</v>
      </c>
      <c r="K15" s="59">
        <v>24</v>
      </c>
      <c r="L15" s="59">
        <f ca="1">IF((D15&lt;=11),VLOOKUP(K15,'11 лет'!$G$4:$I$74,3),IF((D15=12),VLOOKUP(K15,'12 лет'!$G$4:$I$74,3),IF((D15=13),VLOOKUP(K15,'13 лет'!$H$4:$J$74,3),IF((D15=14),VLOOKUP(K15,'14 лет'!$H$4:$J$74,3),IF((D15=15),VLOOKUP(K15,'15 лет'!$G$4:$I$74,3),IF((D15=16),VLOOKUP(K15,'16 лет'!$G$4:$I$74,3),VLOOKUP(K15,'17 лет'!$G$4:$I$74,3)))))))</f>
        <v>26</v>
      </c>
      <c r="M15" s="59">
        <v>190</v>
      </c>
      <c r="N15" s="59">
        <f ca="1">IF((D15&lt;=11),VLOOKUP(M15,'11 лет'!$F$4:$I$74,4),IF((D15=12),VLOOKUP(M15,'12 лет'!$F$4:$I$74,4),IF((D15=13),VLOOKUP(M15,'13 лет'!$G$4:$J$74,4),IF((D15=14),VLOOKUP(M15,'14 лет'!$G$4:$J$74,4),IF((D15=15),VLOOKUP(M15,'15 лет'!$F$4:$I$74,4),IF((D15=16),VLOOKUP(M15,'16 лет'!$F$4:$I$74,4),VLOOKUP(M15,'17 лет'!$F$4:$I$74,4)))))))</f>
        <v>23</v>
      </c>
      <c r="O15" s="59">
        <v>6</v>
      </c>
      <c r="P15" s="59">
        <f ca="1">IF((D15&lt;=11),VLOOKUP(O15,'11 лет'!$E$4:$I$74,5),IF((D15=12),VLOOKUP(O15,'12 лет'!$E$4:$I$74,5),IF((D15=13),VLOOKUP(O15,'13 лет'!$F$4:$J$74,5),IF((D15=14),VLOOKUP(O15,'14 лет'!$F$4:$J$74,5),IF((D15=15),VLOOKUP(O15,'15 лет'!$E$4:$I$74,5),IF((D15=16),VLOOKUP(O15,'16 лет'!$E$4:$I$74,5),VLOOKUP(O15,'17 лет'!$E$4:$I$74,5)))))))</f>
        <v>23</v>
      </c>
      <c r="Q15" s="59">
        <v>3</v>
      </c>
      <c r="R15" s="59">
        <f ca="1">IF((D15&lt;=11),VLOOKUP(Q15,'11 лет'!$H$4:$I$74,2),IF((D15=12),VLOOKUP(Q15,'12 лет'!$H$4:$I$74,2),IF((D15=13),VLOOKUP(Q15,'13 лет'!$I$4:$J$74,2),IF((D15=14),VLOOKUP(Q15,'14 лет'!$I$4:$J$74,2),IF((D15=15),VLOOKUP(Q15,'15 лет'!$H$4:$I$74,2),IF((D15=16),VLOOKUP(Q15,'16 лет'!$H$4:$I$74,2),VLOOKUP(Q15,'17 лет'!$H$4:$I$74,2)))))))</f>
        <v>16</v>
      </c>
      <c r="S15" s="59">
        <f t="shared" ca="1" si="1"/>
        <v>165</v>
      </c>
      <c r="T15" s="59">
        <f t="shared" ca="1" si="2"/>
        <v>5</v>
      </c>
    </row>
    <row r="16" spans="1:20" x14ac:dyDescent="0.2">
      <c r="A16" s="63">
        <v>6</v>
      </c>
      <c r="B16" s="96" t="s">
        <v>350</v>
      </c>
      <c r="C16" s="97">
        <v>38371</v>
      </c>
      <c r="D16" s="59">
        <f t="shared" ca="1" si="0"/>
        <v>13</v>
      </c>
      <c r="E16" s="59">
        <v>8.1999999999999993</v>
      </c>
      <c r="F16" s="59">
        <f ca="1">IF((D16&lt;=11),VLOOKUP(E16,'11 лет'!$B$3:$D$75,3),IF((D16=12),VLOOKUP(E16,'12 лет'!$B$3:$D$75,3),IF((D16=13),VLOOKUP(E16,'13 лет'!$B$3:$E$75,4),IF((D16=14),VLOOKUP(E16,'14 лет'!$B$3:$E$75,4),IF((D16=15),VLOOKUP(E16,'15 лет'!$B$3:$D$75,3),IF((D16=16),VLOOKUP(E16,'16 лет'!$B$3:$D$75,3),VLOOKUP(E16,'17 лет'!$B$3:$D$75,3)))))))</f>
        <v>27</v>
      </c>
      <c r="G16" s="59" t="s">
        <v>192</v>
      </c>
      <c r="H16" s="59">
        <f ca="1">IF((D16&lt;=11),VLOOKUP(G16,'11 лет'!$A$3:$D$75,4),IF((D16=12),VLOOKUP(G16,'12 лет'!$A$3:$D$75,4),IF((D16=13),VLOOKUP(G16,'13 лет'!$A$3:$E$75,5),IF((D16=14),VLOOKUP(G16,'14 лет'!$A$3:$E$75,5),IF((D16=15),VLOOKUP(G16,'15 лет'!$A$3:$D$75,4),IF((D16=16),VLOOKUP(G16,'16 лет'!$A$3:$D$75,4),VLOOKUP(G16,'17 лет'!$A$3:$D$75,4)))))))</f>
        <v>20</v>
      </c>
      <c r="I16" s="59">
        <v>9.9</v>
      </c>
      <c r="J16" s="59">
        <f ca="1">IF((D16&lt;=11),VLOOKUP(I16,'11 лет'!$C$3:$D$75,2),IF((D16=12),VLOOKUP(I16,'12 лет'!$C$3:$D$75,2),IF((D16=13),VLOOKUP(I16,'13 лет'!$D$3:$E$75,2),IF((D16=14),VLOOKUP(I16,'14 лет'!$D$3:$E$75,2),IF((D16=15),VLOOKUP(I16,'15 лет'!$C$3:$D$75,2),IF((D16=16),VLOOKUP(I16,'16 лет'!$C$3:$D$75,2),VLOOKUP(I16,'17 лет'!$C$3:$D$75,2)))))))</f>
        <v>26</v>
      </c>
      <c r="K16" s="59">
        <v>24</v>
      </c>
      <c r="L16" s="59">
        <f ca="1">IF((D16&lt;=11),VLOOKUP(K16,'11 лет'!$G$4:$I$74,3),IF((D16=12),VLOOKUP(K16,'12 лет'!$G$4:$I$74,3),IF((D16=13),VLOOKUP(K16,'13 лет'!$H$4:$J$74,3),IF((D16=14),VLOOKUP(K16,'14 лет'!$H$4:$J$74,3),IF((D16=15),VLOOKUP(K16,'15 лет'!$G$4:$I$74,3),IF((D16=16),VLOOKUP(K16,'16 лет'!$G$4:$I$74,3),VLOOKUP(K16,'17 лет'!$G$4:$I$74,3)))))))</f>
        <v>26</v>
      </c>
      <c r="M16" s="59">
        <v>190</v>
      </c>
      <c r="N16" s="59">
        <f ca="1">IF((D16&lt;=11),VLOOKUP(M16,'11 лет'!$F$4:$I$74,4),IF((D16=12),VLOOKUP(M16,'12 лет'!$F$4:$I$74,4),IF((D16=13),VLOOKUP(M16,'13 лет'!$G$4:$J$74,4),IF((D16=14),VLOOKUP(M16,'14 лет'!$G$4:$J$74,4),IF((D16=15),VLOOKUP(M16,'15 лет'!$F$4:$I$74,4),IF((D16=16),VLOOKUP(M16,'16 лет'!$F$4:$I$74,4),VLOOKUP(M16,'17 лет'!$F$4:$I$74,4)))))))</f>
        <v>23</v>
      </c>
      <c r="O16" s="59">
        <v>7</v>
      </c>
      <c r="P16" s="59">
        <f ca="1">IF((D16&lt;=11),VLOOKUP(O16,'11 лет'!$E$4:$I$74,5),IF((D16=12),VLOOKUP(O16,'12 лет'!$E$4:$I$74,5),IF((D16=13),VLOOKUP(O16,'13 лет'!$F$4:$J$74,5),IF((D16=14),VLOOKUP(O16,'14 лет'!$F$4:$J$74,5),IF((D16=15),VLOOKUP(O16,'15 лет'!$E$4:$I$74,5),IF((D16=16),VLOOKUP(O16,'16 лет'!$E$4:$I$74,5),VLOOKUP(O16,'17 лет'!$E$4:$I$74,5)))))))</f>
        <v>26</v>
      </c>
      <c r="Q16" s="59">
        <v>0</v>
      </c>
      <c r="R16" s="59">
        <f ca="1">IF((D16&lt;=11),VLOOKUP(Q16,'11 лет'!$H$4:$I$74,2),IF((D16=12),VLOOKUP(Q16,'12 лет'!$H$4:$I$74,2),IF((D16=13),VLOOKUP(Q16,'13 лет'!$I$4:$J$74,2),IF((D16=14),VLOOKUP(Q16,'14 лет'!$I$4:$J$74,2),IF((D16=15),VLOOKUP(Q16,'15 лет'!$H$4:$I$74,2),IF((D16=16),VLOOKUP(Q16,'16 лет'!$H$4:$I$74,2),VLOOKUP(Q16,'17 лет'!$H$4:$I$74,2)))))))</f>
        <v>10</v>
      </c>
      <c r="S16" s="59">
        <f t="shared" ca="1" si="1"/>
        <v>158</v>
      </c>
      <c r="T16" s="59">
        <f t="shared" ca="1" si="2"/>
        <v>8</v>
      </c>
    </row>
    <row r="17" spans="1:20" x14ac:dyDescent="0.2">
      <c r="A17" s="63">
        <v>7</v>
      </c>
      <c r="B17" s="96" t="s">
        <v>351</v>
      </c>
      <c r="C17" s="97">
        <v>38360</v>
      </c>
      <c r="D17" s="59">
        <f t="shared" ca="1" si="0"/>
        <v>13</v>
      </c>
      <c r="E17" s="59">
        <v>8.3000000000000007</v>
      </c>
      <c r="F17" s="59">
        <f ca="1">IF((D17&lt;=11),VLOOKUP(E17,'11 лет'!$B$3:$D$75,3),IF((D17=12),VLOOKUP(E17,'12 лет'!$B$3:$D$75,3),IF((D17=13),VLOOKUP(E17,'13 лет'!$B$3:$E$75,4),IF((D17=14),VLOOKUP(E17,'14 лет'!$B$3:$E$75,4),IF((D17=15),VLOOKUP(E17,'15 лет'!$B$3:$D$75,3),IF((D17=16),VLOOKUP(E17,'16 лет'!$B$3:$D$75,3),VLOOKUP(E17,'17 лет'!$B$3:$D$75,3)))))))</f>
        <v>24</v>
      </c>
      <c r="G17" s="68" t="s">
        <v>89</v>
      </c>
      <c r="H17" s="59">
        <f ca="1">IF((D17&lt;=11),VLOOKUP(G17,'11 лет'!$A$3:$D$75,4),IF((D17=12),VLOOKUP(G17,'12 лет'!$A$3:$D$75,4),IF((D17=13),VLOOKUP(G17,'13 лет'!$A$3:$E$75,5),IF((D17=14),VLOOKUP(G17,'14 лет'!$A$3:$E$75,5),IF((D17=15),VLOOKUP(G17,'15 лет'!$A$3:$D$75,4),IF((D17=16),VLOOKUP(G17,'16 лет'!$A$3:$D$75,4),VLOOKUP(G17,'17 лет'!$A$3:$D$75,4)))))))</f>
        <v>10</v>
      </c>
      <c r="I17" s="59">
        <v>9.1</v>
      </c>
      <c r="J17" s="59">
        <f ca="1">IF((D17&lt;=11),VLOOKUP(I17,'11 лет'!$C$3:$D$75,2),IF((D17=12),VLOOKUP(I17,'12 лет'!$C$3:$D$75,2),IF((D17=13),VLOOKUP(I17,'13 лет'!$D$3:$E$75,2),IF((D17=14),VLOOKUP(I17,'14 лет'!$D$3:$E$75,2),IF((D17=15),VLOOKUP(I17,'15 лет'!$C$3:$D$75,2),IF((D17=16),VLOOKUP(I17,'16 лет'!$C$3:$D$75,2),VLOOKUP(I17,'17 лет'!$C$3:$D$75,2)))))))</f>
        <v>42</v>
      </c>
      <c r="K17" s="59">
        <v>20</v>
      </c>
      <c r="L17" s="59">
        <f ca="1">IF((D17&lt;=11),VLOOKUP(K17,'11 лет'!$G$4:$I$74,3),IF((D17=12),VLOOKUP(K17,'12 лет'!$G$4:$I$74,3),IF((D17=13),VLOOKUP(K17,'13 лет'!$H$4:$J$74,3),IF((D17=14),VLOOKUP(K17,'14 лет'!$H$4:$J$74,3),IF((D17=15),VLOOKUP(K17,'15 лет'!$G$4:$I$74,3),IF((D17=16),VLOOKUP(K17,'16 лет'!$G$4:$I$74,3),VLOOKUP(K17,'17 лет'!$G$4:$I$74,3)))))))</f>
        <v>18</v>
      </c>
      <c r="M17" s="59">
        <v>195</v>
      </c>
      <c r="N17" s="59">
        <f ca="1">IF((D17&lt;=11),VLOOKUP(M17,'11 лет'!$F$4:$I$74,4),IF((D17=12),VLOOKUP(M17,'12 лет'!$F$4:$I$74,4),IF((D17=13),VLOOKUP(M17,'13 лет'!$G$4:$J$74,4),IF((D17=14),VLOOKUP(M17,'14 лет'!$G$4:$J$74,4),IF((D17=15),VLOOKUP(M17,'15 лет'!$F$4:$I$74,4),IF((D17=16),VLOOKUP(M17,'16 лет'!$F$4:$I$74,4),VLOOKUP(M17,'17 лет'!$F$4:$I$74,4)))))))</f>
        <v>25</v>
      </c>
      <c r="O17" s="59">
        <v>8</v>
      </c>
      <c r="P17" s="59">
        <f ca="1">IF((D17&lt;=11),VLOOKUP(O17,'11 лет'!$E$4:$I$74,5),IF((D17=12),VLOOKUP(O17,'12 лет'!$E$4:$I$74,5),IF((D17=13),VLOOKUP(O17,'13 лет'!$F$4:$J$74,5),IF((D17=14),VLOOKUP(O17,'14 лет'!$F$4:$J$74,5),IF((D17=15),VLOOKUP(O17,'15 лет'!$E$4:$I$74,5),IF((D17=16),VLOOKUP(O17,'16 лет'!$E$4:$I$74,5),VLOOKUP(O17,'17 лет'!$E$4:$I$74,5)))))))</f>
        <v>30</v>
      </c>
      <c r="Q17" s="59">
        <v>7</v>
      </c>
      <c r="R17" s="59">
        <f ca="1">IF((D17&lt;=11),VLOOKUP(Q17,'11 лет'!$H$4:$I$74,2),IF((D17=12),VLOOKUP(Q17,'12 лет'!$H$4:$I$74,2),IF((D17=13),VLOOKUP(Q17,'13 лет'!$I$4:$J$74,2),IF((D17=14),VLOOKUP(Q17,'14 лет'!$I$4:$J$74,2),IF((D17=15),VLOOKUP(Q17,'15 лет'!$H$4:$I$74,2),IF((D17=16),VLOOKUP(Q17,'16 лет'!$H$4:$I$74,2),VLOOKUP(Q17,'17 лет'!$H$4:$I$74,2)))))))</f>
        <v>24</v>
      </c>
      <c r="S17" s="59">
        <f t="shared" ca="1" si="1"/>
        <v>173</v>
      </c>
      <c r="T17" s="59">
        <v>7</v>
      </c>
    </row>
    <row r="18" spans="1:20" ht="13.5" customHeight="1" x14ac:dyDescent="0.2">
      <c r="A18" s="63">
        <v>8</v>
      </c>
      <c r="B18" s="96" t="s">
        <v>352</v>
      </c>
      <c r="C18" s="97">
        <v>38455</v>
      </c>
      <c r="D18" s="59">
        <f t="shared" ca="1" si="0"/>
        <v>13</v>
      </c>
      <c r="E18" s="59">
        <v>8.1999999999999993</v>
      </c>
      <c r="F18" s="59">
        <f ca="1">IF((D18&lt;=11),VLOOKUP(E18,'11 лет'!$B$3:$D$75,3),IF((D18=12),VLOOKUP(E18,'12 лет'!$B$3:$D$75,3),IF((D18=13),VLOOKUP(E18,'13 лет'!$B$3:$E$75,4),IF((D18=14),VLOOKUP(E18,'14 лет'!$B$3:$E$75,4),IF((D18=15),VLOOKUP(E18,'15 лет'!$B$3:$D$75,3),IF((D18=16),VLOOKUP(E18,'16 лет'!$B$3:$D$75,3),VLOOKUP(E18,'17 лет'!$B$3:$D$75,3)))))))</f>
        <v>27</v>
      </c>
      <c r="G18" s="59" t="s">
        <v>236</v>
      </c>
      <c r="H18" s="59">
        <f ca="1">IF((D18&lt;=11),VLOOKUP(G18,'11 лет'!$A$3:$D$75,4),IF((D18=12),VLOOKUP(G18,'12 лет'!$A$3:$D$75,4),IF((D18=13),VLOOKUP(G18,'13 лет'!$A$3:$E$75,5),IF((D18=14),VLOOKUP(G18,'14 лет'!$A$3:$E$75,5),IF((D18=15),VLOOKUP(G18,'15 лет'!$A$3:$D$75,4),IF((D18=16),VLOOKUP(G18,'16 лет'!$A$3:$D$75,4),VLOOKUP(G18,'17 лет'!$A$3:$D$75,4)))))))</f>
        <v>18</v>
      </c>
      <c r="I18" s="59">
        <v>10</v>
      </c>
      <c r="J18" s="59">
        <f ca="1">IF((D18&lt;=11),VLOOKUP(I18,'11 лет'!$C$3:$D$75,2),IF((D18=12),VLOOKUP(I18,'12 лет'!$C$3:$D$75,2),IF((D18=13),VLOOKUP(I18,'13 лет'!$D$3:$E$75,2),IF((D18=14),VLOOKUP(I18,'14 лет'!$D$3:$E$75,2),IF((D18=15),VLOOKUP(I18,'15 лет'!$C$3:$D$75,2),IF((D18=16),VLOOKUP(I18,'16 лет'!$C$3:$D$75,2),VLOOKUP(I18,'17 лет'!$C$3:$D$75,2)))))))</f>
        <v>24</v>
      </c>
      <c r="K18" s="59">
        <v>20</v>
      </c>
      <c r="L18" s="59">
        <f ca="1">IF((D18&lt;=11),VLOOKUP(K18,'11 лет'!$G$4:$I$74,3),IF((D18=12),VLOOKUP(K18,'12 лет'!$G$4:$I$74,3),IF((D18=13),VLOOKUP(K18,'13 лет'!$H$4:$J$74,3),IF((D18=14),VLOOKUP(K18,'14 лет'!$H$4:$J$74,3),IF((D18=15),VLOOKUP(K18,'15 лет'!$G$4:$I$74,3),IF((D18=16),VLOOKUP(K18,'16 лет'!$G$4:$I$74,3),VLOOKUP(K18,'17 лет'!$G$4:$I$74,3)))))))</f>
        <v>18</v>
      </c>
      <c r="M18" s="59">
        <v>190</v>
      </c>
      <c r="N18" s="59">
        <f ca="1">IF((D18&lt;=11),VLOOKUP(M18,'11 лет'!$F$4:$I$74,4),IF((D18=12),VLOOKUP(M18,'12 лет'!$F$4:$I$74,4),IF((D18=13),VLOOKUP(M18,'13 лет'!$G$4:$J$74,4),IF((D18=14),VLOOKUP(M18,'14 лет'!$G$4:$J$74,4),IF((D18=15),VLOOKUP(M18,'15 лет'!$F$4:$I$74,4),IF((D18=16),VLOOKUP(M18,'16 лет'!$F$4:$I$74,4),VLOOKUP(M18,'17 лет'!$F$4:$I$74,4)))))))</f>
        <v>23</v>
      </c>
      <c r="O18" s="59">
        <v>8</v>
      </c>
      <c r="P18" s="59">
        <f ca="1">IF((D18&lt;=11),VLOOKUP(O18,'11 лет'!$E$4:$I$74,5),IF((D18=12),VLOOKUP(O18,'12 лет'!$E$4:$I$74,5),IF((D18=13),VLOOKUP(O18,'13 лет'!$F$4:$J$74,5),IF((D18=14),VLOOKUP(O18,'14 лет'!$F$4:$J$74,5),IF((D18=15),VLOOKUP(O18,'15 лет'!$E$4:$I$74,5),IF((D18=16),VLOOKUP(O18,'16 лет'!$E$4:$I$74,5),VLOOKUP(O18,'17 лет'!$E$4:$I$74,5)))))))</f>
        <v>30</v>
      </c>
      <c r="Q18" s="59">
        <v>6</v>
      </c>
      <c r="R18" s="59">
        <f ca="1">IF((D18&lt;=11),VLOOKUP(Q18,'11 лет'!$H$4:$I$74,2),IF((D18=12),VLOOKUP(Q18,'12 лет'!$H$4:$I$74,2),IF((D18=13),VLOOKUP(Q18,'13 лет'!$I$4:$J$74,2),IF((D18=14),VLOOKUP(Q18,'14 лет'!$I$4:$J$74,2),IF((D18=15),VLOOKUP(Q18,'15 лет'!$H$4:$I$74,2),IF((D18=16),VLOOKUP(Q18,'16 лет'!$H$4:$I$74,2),VLOOKUP(Q18,'17 лет'!$H$4:$I$74,2)))))))</f>
        <v>22</v>
      </c>
      <c r="S18" s="59">
        <f t="shared" ca="1" si="1"/>
        <v>162</v>
      </c>
      <c r="T18" s="59">
        <v>8</v>
      </c>
    </row>
    <row r="19" spans="1:20" hidden="1" x14ac:dyDescent="0.2">
      <c r="A19" s="63">
        <v>17</v>
      </c>
      <c r="B19" s="88" t="s">
        <v>243</v>
      </c>
      <c r="C19" s="89">
        <v>37833</v>
      </c>
      <c r="D19" s="59">
        <f t="shared" ca="1" si="0"/>
        <v>15</v>
      </c>
      <c r="E19" s="59">
        <v>8.1999999999999993</v>
      </c>
      <c r="F19" s="59">
        <f ca="1">IF((D19&lt;=11),VLOOKUP(E19,'11 лет'!$B$3:$D$75,3),IF((D19=12),VLOOKUP(E19,'12 лет'!$B$3:$D$75,3),IF((D19=13),VLOOKUP(E19,'13 лет'!$B$3:$E$75,4),IF((D19=14),VLOOKUP(E19,'14 лет'!$B$3:$E$75,4),IF((D19=15),VLOOKUP(E19,'15 лет'!$B$3:$D$75,3),IF((D19=16),VLOOKUP(E19,'16 лет'!$B$3:$D$75,3),VLOOKUP(E19,'17 лет'!$B$3:$D$75,3)))))))</f>
        <v>17</v>
      </c>
      <c r="G19" s="59" t="s">
        <v>192</v>
      </c>
      <c r="H19" s="59">
        <f ca="1">IF((D19&lt;=11),VLOOKUP(G19,'11 лет'!$A$3:$D$75,4),IF((D19=12),VLOOKUP(G19,'12 лет'!$A$3:$D$75,4),IF((D19=13),VLOOKUP(G19,'13 лет'!$A$3:$E$75,5),IF((D19=14),VLOOKUP(G19,'14 лет'!$A$3:$E$75,5),IF((D19=15),VLOOKUP(G19,'15 лет'!$A$3:$D$75,4),IF((D19=16),VLOOKUP(G19,'16 лет'!$A$3:$D$75,4),VLOOKUP(G19,'17 лет'!$A$3:$D$75,4)))))))</f>
        <v>14</v>
      </c>
      <c r="I19" s="59">
        <v>10</v>
      </c>
      <c r="J19" s="59">
        <f ca="1">IF((D19&lt;=11),VLOOKUP(I19,'11 лет'!$C$3:$D$75,2),IF((D19=12),VLOOKUP(I19,'12 лет'!$C$3:$D$75,2),IF((D19=13),VLOOKUP(I19,'13 лет'!$D$3:$E$75,2),IF((D19=14),VLOOKUP(I19,'14 лет'!$D$3:$E$75,2),IF((D19=15),VLOOKUP(I19,'15 лет'!$C$3:$D$75,2),IF((D19=16),VLOOKUP(I19,'16 лет'!$C$3:$D$75,2),VLOOKUP(I19,'17 лет'!$C$3:$D$75,2)))))))</f>
        <v>14</v>
      </c>
      <c r="K19" s="59">
        <v>21</v>
      </c>
      <c r="L19" s="59">
        <f ca="1">IF((D19&lt;=11),VLOOKUP(K19,'11 лет'!$G$4:$I$74,3),IF((D19=12),VLOOKUP(K19,'12 лет'!$G$4:$I$74,3),IF((D19=13),VLOOKUP(K19,'13 лет'!$H$4:$J$74,3),IF((D19=14),VLOOKUP(K19,'14 лет'!$H$4:$J$74,3),IF((D19=15),VLOOKUP(K19,'15 лет'!$G$4:$I$74,3),IF((D19=16),VLOOKUP(K19,'16 лет'!$G$4:$I$74,3),VLOOKUP(K19,'17 лет'!$G$4:$I$74,3)))))))</f>
        <v>16</v>
      </c>
      <c r="M19" s="59">
        <v>190</v>
      </c>
      <c r="N19" s="59">
        <f ca="1">IF((D19&lt;=11),VLOOKUP(M19,'11 лет'!$F$4:$I$74,4),IF((D19=12),VLOOKUP(M19,'12 лет'!$F$4:$I$74,4),IF((D19=13),VLOOKUP(M19,'13 лет'!$G$4:$J$74,4),IF((D19=14),VLOOKUP(M19,'14 лет'!$G$4:$J$74,4),IF((D19=15),VLOOKUP(M19,'15 лет'!$F$4:$I$74,4),IF((D19=16),VLOOKUP(M19,'16 лет'!$F$4:$I$74,4),VLOOKUP(M19,'17 лет'!$F$4:$I$74,4)))))))</f>
        <v>15</v>
      </c>
      <c r="O19" s="59">
        <v>5</v>
      </c>
      <c r="P19" s="59">
        <f ca="1">IF((D19&lt;=11),VLOOKUP(O19,'11 лет'!$E$4:$I$74,5),IF((D19=12),VLOOKUP(O19,'12 лет'!$E$4:$I$74,5),IF((D19=13),VLOOKUP(O19,'13 лет'!$F$4:$J$74,5),IF((D19=14),VLOOKUP(O19,'14 лет'!$F$4:$J$74,5),IF((D19=15),VLOOKUP(O19,'15 лет'!$E$4:$I$74,5),IF((D19=16),VLOOKUP(O19,'16 лет'!$E$4:$I$74,5),VLOOKUP(O19,'17 лет'!$E$4:$I$74,5)))))))</f>
        <v>13</v>
      </c>
      <c r="Q19" s="59">
        <v>6</v>
      </c>
      <c r="R19" s="59">
        <f ca="1">IF((D19&lt;=11),VLOOKUP(Q19,'11 лет'!$H$4:$I$74,2),IF((D19=12),VLOOKUP(Q19,'12 лет'!$H$4:$I$74,2),IF((D19=13),VLOOKUP(Q19,'13 лет'!$I$4:$J$74,2),IF((D19=14),VLOOKUP(Q19,'14 лет'!$I$4:$J$74,2),IF((D19=15),VLOOKUP(Q19,'15 лет'!$H$4:$I$74,2),IF((D19=16),VLOOKUP(Q19,'16 лет'!$H$4:$I$74,2),VLOOKUP(Q19,'17 лет'!$H$4:$I$74,2)))))))</f>
        <v>20</v>
      </c>
      <c r="S19" s="59">
        <f t="shared" ca="1" si="1"/>
        <v>109</v>
      </c>
      <c r="T19" s="59">
        <v>17</v>
      </c>
    </row>
    <row r="20" spans="1:20" hidden="1" x14ac:dyDescent="0.2">
      <c r="A20" s="63">
        <v>18</v>
      </c>
      <c r="B20" s="64"/>
      <c r="C20" s="65"/>
      <c r="D20" s="59">
        <f t="shared" ca="1" si="0"/>
        <v>118</v>
      </c>
      <c r="E20" s="59">
        <v>8</v>
      </c>
      <c r="F20" s="59">
        <f ca="1">IF((D20&lt;=11),VLOOKUP(E20,'11 лет'!$B$3:$D$75,3),IF((D20=12),VLOOKUP(E20,'12 лет'!$B$3:$D$75,3),IF((D20=13),VLOOKUP(E20,'13 лет'!$B$3:$E$75,4),IF((D20=14),VLOOKUP(E20,'14 лет'!$B$3:$E$75,4),IF((D20=15),VLOOKUP(E20,'15 лет'!$B$3:$D$75,3),IF((D20=16),VLOOKUP(E20,'16 лет'!$B$3:$D$75,3),VLOOKUP(E20,'17 лет'!$B$3:$D$75,3)))))))</f>
        <v>16</v>
      </c>
      <c r="G20" s="59" t="s">
        <v>192</v>
      </c>
      <c r="H20" s="59">
        <f ca="1">IF((D20&lt;=11),VLOOKUP(G20,'11 лет'!$A$3:$D$75,4),IF((D20=12),VLOOKUP(G20,'12 лет'!$A$3:$D$75,4),IF((D20=13),VLOOKUP(G20,'13 лет'!$A$3:$E$75,5),IF((D20=14),VLOOKUP(G20,'14 лет'!$A$3:$E$75,5),IF((D20=15),VLOOKUP(G20,'15 лет'!$A$3:$D$75,4),IF((D20=16),VLOOKUP(G20,'16 лет'!$A$3:$D$75,4),VLOOKUP(G20,'17 лет'!$A$3:$D$75,4)))))))</f>
        <v>10</v>
      </c>
      <c r="I20" s="59">
        <v>9.9</v>
      </c>
      <c r="J20" s="59">
        <f ca="1">IF((D20&lt;=11),VLOOKUP(I20,'11 лет'!$C$3:$D$75,2),IF((D20=12),VLOOKUP(I20,'12 лет'!$C$3:$D$75,2),IF((D20=13),VLOOKUP(I20,'13 лет'!$D$3:$E$75,2),IF((D20=14),VLOOKUP(I20,'14 лет'!$D$3:$E$75,2),IF((D20=15),VLOOKUP(I20,'15 лет'!$C$3:$D$75,2),IF((D20=16),VLOOKUP(I20,'16 лет'!$C$3:$D$75,2),VLOOKUP(I20,'17 лет'!$C$3:$D$75,2)))))))</f>
        <v>70</v>
      </c>
      <c r="K20" s="59">
        <v>22</v>
      </c>
      <c r="L20" s="59">
        <f ca="1">IF((D20&lt;=11),VLOOKUP(K20,'11 лет'!$G$4:$I$74,3),IF((D20=12),VLOOKUP(K20,'12 лет'!$G$4:$I$74,3),IF((D20=13),VLOOKUP(K20,'13 лет'!$H$4:$J$74,3),IF((D20=14),VLOOKUP(K20,'14 лет'!$H$4:$J$74,3),IF((D20=15),VLOOKUP(K20,'15 лет'!$G$4:$I$74,3),IF((D20=16),VLOOKUP(K20,'16 лет'!$G$4:$I$74,3),VLOOKUP(K20,'17 лет'!$G$4:$I$74,3)))))))</f>
        <v>16</v>
      </c>
      <c r="M20" s="59">
        <v>190</v>
      </c>
      <c r="N20" s="59">
        <f ca="1">IF((D20&lt;=11),VLOOKUP(M20,'11 лет'!$F$4:$I$74,4),IF((D20=12),VLOOKUP(M20,'12 лет'!$F$4:$I$74,4),IF((D20=13),VLOOKUP(M20,'13 лет'!$G$4:$J$74,4),IF((D20=14),VLOOKUP(M20,'14 лет'!$G$4:$J$74,4),IF((D20=15),VLOOKUP(M20,'15 лет'!$F$4:$I$74,4),IF((D20=16),VLOOKUP(M20,'16 лет'!$F$4:$I$74,4),VLOOKUP(M20,'17 лет'!$F$4:$I$74,4)))))))</f>
        <v>10</v>
      </c>
      <c r="O20" s="59">
        <v>9</v>
      </c>
      <c r="P20" s="59">
        <f ca="1">IF((D20&lt;=11),VLOOKUP(O20,'11 лет'!$E$4:$I$74,5),IF((D20=12),VLOOKUP(O20,'12 лет'!$E$4:$I$74,5),IF((D20=13),VLOOKUP(O20,'13 лет'!$F$4:$J$74,5),IF((D20=14),VLOOKUP(O20,'14 лет'!$F$4:$J$74,5),IF((D20=15),VLOOKUP(O20,'15 лет'!$E$4:$I$74,5),IF((D20=16),VLOOKUP(O20,'16 лет'!$E$4:$I$74,5),VLOOKUP(O20,'17 лет'!$E$4:$I$74,5)))))))</f>
        <v>18</v>
      </c>
      <c r="Q20" s="59">
        <v>9</v>
      </c>
      <c r="R20" s="59">
        <f ca="1">IF((D20&lt;=11),VLOOKUP(Q20,'11 лет'!$H$4:$I$74,2),IF((D20=12),VLOOKUP(Q20,'12 лет'!$H$4:$I$74,2),IF((D20=13),VLOOKUP(Q20,'13 лет'!$I$4:$J$74,2),IF((D20=14),VLOOKUP(Q20,'14 лет'!$I$4:$J$74,2),IF((D20=15),VLOOKUP(Q20,'15 лет'!$H$4:$I$74,2),IF((D20=16),VLOOKUP(Q20,'16 лет'!$H$4:$I$74,2),VLOOKUP(Q20,'17 лет'!$H$4:$I$74,2)))))))</f>
        <v>24</v>
      </c>
      <c r="S20" s="59">
        <f t="shared" ca="1" si="1"/>
        <v>164</v>
      </c>
      <c r="T20" s="59">
        <f ca="1">RANK(S20,S$11:S$21)</f>
        <v>6</v>
      </c>
    </row>
    <row r="21" spans="1:20" hidden="1" x14ac:dyDescent="0.2">
      <c r="A21" s="63">
        <v>19</v>
      </c>
      <c r="B21" s="64"/>
      <c r="C21" s="65"/>
      <c r="D21" s="59">
        <f t="shared" ca="1" si="0"/>
        <v>118</v>
      </c>
      <c r="E21" s="59">
        <v>8.5</v>
      </c>
      <c r="F21" s="59">
        <f ca="1">IF((D21&lt;=11),VLOOKUP(E21,'11 лет'!$B$3:$D$75,3),IF((D21=12),VLOOKUP(E21,'12 лет'!$B$3:$D$75,3),IF((D21=13),VLOOKUP(E21,'13 лет'!$B$3:$E$75,4),IF((D21=14),VLOOKUP(E21,'14 лет'!$B$3:$E$75,4),IF((D21=15),VLOOKUP(E21,'15 лет'!$B$3:$D$75,3),IF((D21=16),VLOOKUP(E21,'16 лет'!$B$3:$D$75,3),VLOOKUP(E21,'17 лет'!$B$3:$D$75,3)))))))</f>
        <v>6</v>
      </c>
      <c r="G21" s="59" t="s">
        <v>129</v>
      </c>
      <c r="H21" s="59">
        <f ca="1">IF((D21&lt;=11),VLOOKUP(G21,'11 лет'!$A$3:$D$75,4),IF((D21=12),VLOOKUP(G21,'12 лет'!$A$3:$D$75,4),IF((D21=13),VLOOKUP(G21,'13 лет'!$A$3:$E$75,5),IF((D21=14),VLOOKUP(G21,'14 лет'!$A$3:$E$75,5),IF((D21=15),VLOOKUP(G21,'15 лет'!$A$3:$D$75,4),IF((D21=16),VLOOKUP(G21,'16 лет'!$A$3:$D$75,4),VLOOKUP(G21,'17 лет'!$A$3:$D$75,4)))))))</f>
        <v>0</v>
      </c>
      <c r="I21" s="59">
        <v>10</v>
      </c>
      <c r="J21" s="59">
        <f ca="1">IF((D21&lt;=11),VLOOKUP(I21,'11 лет'!$C$3:$D$75,2),IF((D21=12),VLOOKUP(I21,'12 лет'!$C$3:$D$75,2),IF((D21=13),VLOOKUP(I21,'13 лет'!$D$3:$E$75,2),IF((D21=14),VLOOKUP(I21,'14 лет'!$D$3:$E$75,2),IF((D21=15),VLOOKUP(I21,'15 лет'!$C$3:$D$75,2),IF((D21=16),VLOOKUP(I21,'16 лет'!$C$3:$D$75,2),VLOOKUP(I21,'17 лет'!$C$3:$D$75,2)))))))</f>
        <v>70</v>
      </c>
      <c r="K21" s="59">
        <v>23</v>
      </c>
      <c r="L21" s="59">
        <f ca="1">IF((D21&lt;=11),VLOOKUP(K21,'11 лет'!$G$4:$I$74,3),IF((D21=12),VLOOKUP(K21,'12 лет'!$G$4:$I$74,3),IF((D21=13),VLOOKUP(K21,'13 лет'!$H$4:$J$74,3),IF((D21=14),VLOOKUP(K21,'14 лет'!$H$4:$J$74,3),IF((D21=15),VLOOKUP(K21,'15 лет'!$G$4:$I$74,3),IF((D21=16),VLOOKUP(K21,'16 лет'!$G$4:$I$74,3),VLOOKUP(K21,'17 лет'!$G$4:$I$74,3)))))))</f>
        <v>17</v>
      </c>
      <c r="M21" s="59">
        <v>185</v>
      </c>
      <c r="N21" s="59">
        <f ca="1">IF((D21&lt;=11),VLOOKUP(M21,'11 лет'!$F$4:$I$74,4),IF((D21=12),VLOOKUP(M21,'12 лет'!$F$4:$I$74,4),IF((D21=13),VLOOKUP(M21,'13 лет'!$G$4:$J$74,4),IF((D21=14),VLOOKUP(M21,'14 лет'!$G$4:$J$74,4),IF((D21=15),VLOOKUP(M21,'15 лет'!$F$4:$I$74,4),IF((D21=16),VLOOKUP(M21,'16 лет'!$F$4:$I$74,4),VLOOKUP(M21,'17 лет'!$F$4:$I$74,4)))))))</f>
        <v>7</v>
      </c>
      <c r="O21" s="59">
        <v>7</v>
      </c>
      <c r="P21" s="59">
        <f ca="1">IF((D21&lt;=11),VLOOKUP(O21,'11 лет'!$E$4:$I$74,5),IF((D21=12),VLOOKUP(O21,'12 лет'!$E$4:$I$74,5),IF((D21=13),VLOOKUP(O21,'13 лет'!$F$4:$J$74,5),IF((D21=14),VLOOKUP(O21,'14 лет'!$F$4:$J$74,5),IF((D21=15),VLOOKUP(O21,'15 лет'!$E$4:$I$74,5),IF((D21=16),VLOOKUP(O21,'16 лет'!$E$4:$I$74,5),VLOOKUP(O21,'17 лет'!$E$4:$I$74,5)))))))</f>
        <v>12</v>
      </c>
      <c r="Q21" s="59">
        <v>5</v>
      </c>
      <c r="R21" s="59">
        <f ca="1">IF((D21&lt;=11),VLOOKUP(Q21,'11 лет'!$H$4:$I$74,2),IF((D21=12),VLOOKUP(Q21,'12 лет'!$H$4:$I$74,2),IF((D21=13),VLOOKUP(Q21,'13 лет'!$I$4:$J$74,2),IF((D21=14),VLOOKUP(Q21,'14 лет'!$I$4:$J$74,2),IF((D21=15),VLOOKUP(Q21,'15 лет'!$H$4:$I$74,2),IF((D21=16),VLOOKUP(Q21,'16 лет'!$H$4:$I$74,2),VLOOKUP(Q21,'17 лет'!$H$4:$I$74,2)))))))</f>
        <v>16</v>
      </c>
      <c r="S21" s="59">
        <f t="shared" ca="1" si="1"/>
        <v>128</v>
      </c>
      <c r="T21" s="59">
        <f ca="1">RANK(S21,S$11:S$21)</f>
        <v>10</v>
      </c>
    </row>
    <row r="22" spans="1:20" x14ac:dyDescent="0.2">
      <c r="S22">
        <f ca="1">SUM(S11:S21)</f>
        <v>1720</v>
      </c>
    </row>
  </sheetData>
  <mergeCells count="3">
    <mergeCell ref="A8:D8"/>
    <mergeCell ref="E8:R8"/>
    <mergeCell ref="E7:R7"/>
  </mergeCells>
  <phoneticPr fontId="14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zoomScale="90" zoomScaleNormal="90" workbookViewId="0">
      <selection activeCell="A6" sqref="A6:XFD6"/>
    </sheetView>
  </sheetViews>
  <sheetFormatPr defaultRowHeight="12.75" x14ac:dyDescent="0.2"/>
  <cols>
    <col min="1" max="1" width="4.140625" customWidth="1"/>
    <col min="2" max="2" width="36.28515625" customWidth="1"/>
    <col min="3" max="3" width="12.7109375" customWidth="1"/>
    <col min="4" max="4" width="10.140625" bestFit="1" customWidth="1"/>
    <col min="5" max="5" width="7.42578125" customWidth="1"/>
  </cols>
  <sheetData>
    <row r="1" spans="1:20" ht="15" x14ac:dyDescent="0.25">
      <c r="A1" s="53"/>
      <c r="B1" s="53"/>
      <c r="C1" s="53"/>
      <c r="D1" s="53"/>
      <c r="E1" s="53"/>
      <c r="F1" s="53"/>
      <c r="G1" s="53"/>
      <c r="H1" s="54" t="s">
        <v>19</v>
      </c>
      <c r="I1" s="54"/>
      <c r="J1" s="54"/>
      <c r="K1" s="54"/>
      <c r="L1" s="54"/>
      <c r="M1" s="54"/>
      <c r="N1" s="54"/>
      <c r="O1" s="53"/>
    </row>
    <row r="2" spans="1:20" ht="15" x14ac:dyDescent="0.25">
      <c r="A2" s="53"/>
      <c r="B2" s="53"/>
      <c r="C2" s="53"/>
      <c r="D2" s="53"/>
      <c r="E2" s="53"/>
      <c r="F2" s="53"/>
      <c r="G2" s="53"/>
      <c r="H2" s="54" t="s">
        <v>20</v>
      </c>
      <c r="I2" s="54"/>
      <c r="J2" s="54"/>
      <c r="K2" s="54"/>
      <c r="L2" s="54"/>
      <c r="M2" s="54"/>
      <c r="N2" s="54"/>
      <c r="O2" s="53"/>
    </row>
    <row r="3" spans="1:20" ht="15" x14ac:dyDescent="0.25">
      <c r="A3" s="53"/>
      <c r="B3" s="53"/>
      <c r="C3" s="53"/>
      <c r="D3" s="53"/>
      <c r="E3" s="53"/>
      <c r="F3" s="53"/>
      <c r="G3" s="53"/>
      <c r="H3" s="54"/>
      <c r="I3" s="54"/>
      <c r="J3" s="54"/>
      <c r="K3" s="54"/>
      <c r="L3" s="54"/>
      <c r="M3" s="54"/>
      <c r="N3" s="54"/>
      <c r="O3" s="53"/>
    </row>
    <row r="4" spans="1:20" ht="15" x14ac:dyDescent="0.25">
      <c r="A4" s="53"/>
      <c r="B4" s="53"/>
      <c r="C4" s="53"/>
      <c r="D4" s="53"/>
      <c r="E4" s="53"/>
      <c r="F4" s="53"/>
      <c r="G4" s="53"/>
      <c r="H4" s="53"/>
      <c r="I4" s="98" t="s">
        <v>659</v>
      </c>
      <c r="J4" s="53"/>
      <c r="K4" s="53"/>
      <c r="L4" s="53"/>
      <c r="M4" s="53"/>
      <c r="N4" s="53"/>
      <c r="O4" s="53"/>
    </row>
    <row r="5" spans="1:20" ht="15" x14ac:dyDescent="0.25">
      <c r="A5" s="53"/>
      <c r="B5" s="53"/>
      <c r="C5" s="53"/>
      <c r="D5" s="53"/>
      <c r="E5" s="53"/>
      <c r="F5" s="53"/>
      <c r="G5" s="53"/>
      <c r="H5" s="53"/>
      <c r="I5" s="53" t="s">
        <v>24</v>
      </c>
      <c r="J5" s="53"/>
      <c r="K5" s="53"/>
      <c r="L5" s="53"/>
      <c r="M5" s="53"/>
      <c r="N5" s="53"/>
      <c r="O5" s="53"/>
    </row>
    <row r="6" spans="1:20" ht="15" x14ac:dyDescent="0.25">
      <c r="A6" s="53"/>
      <c r="B6" s="53"/>
      <c r="C6" s="53"/>
      <c r="D6" s="53"/>
      <c r="E6" s="53"/>
      <c r="F6" s="53"/>
      <c r="G6" s="53"/>
      <c r="H6" s="53"/>
      <c r="I6" s="98" t="s">
        <v>661</v>
      </c>
      <c r="J6" s="53"/>
      <c r="K6" s="53"/>
      <c r="L6" s="53"/>
      <c r="M6" s="53"/>
      <c r="N6" s="53"/>
      <c r="O6" s="53"/>
    </row>
    <row r="7" spans="1:20" ht="15" x14ac:dyDescent="0.25">
      <c r="A7" s="53"/>
      <c r="B7" s="53"/>
      <c r="C7" s="53"/>
      <c r="D7" s="53"/>
      <c r="E7" s="100" t="s">
        <v>27</v>
      </c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</row>
    <row r="8" spans="1:20" ht="15" x14ac:dyDescent="0.25">
      <c r="A8" s="99"/>
      <c r="B8" s="99"/>
      <c r="C8" s="99"/>
      <c r="D8" s="99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1"/>
    </row>
    <row r="10" spans="1:20" ht="38.25" x14ac:dyDescent="0.2">
      <c r="A10" s="55" t="s">
        <v>30</v>
      </c>
      <c r="B10" s="55" t="s">
        <v>0</v>
      </c>
      <c r="C10" s="55" t="s">
        <v>1</v>
      </c>
      <c r="D10" s="55" t="s">
        <v>31</v>
      </c>
      <c r="E10" s="55" t="s">
        <v>32</v>
      </c>
      <c r="F10" s="56" t="s">
        <v>3</v>
      </c>
      <c r="G10" s="57" t="s">
        <v>4</v>
      </c>
      <c r="H10" s="56" t="s">
        <v>3</v>
      </c>
      <c r="I10" s="57" t="s">
        <v>33</v>
      </c>
      <c r="J10" s="56" t="s">
        <v>3</v>
      </c>
      <c r="K10" s="55" t="s">
        <v>5</v>
      </c>
      <c r="L10" s="56" t="s">
        <v>3</v>
      </c>
      <c r="M10" s="55" t="s">
        <v>6</v>
      </c>
      <c r="N10" s="56" t="s">
        <v>3</v>
      </c>
      <c r="O10" s="55" t="s">
        <v>146</v>
      </c>
      <c r="P10" s="56" t="s">
        <v>3</v>
      </c>
      <c r="Q10" s="55" t="s">
        <v>8</v>
      </c>
      <c r="R10" s="56" t="s">
        <v>3</v>
      </c>
      <c r="S10" s="58" t="s">
        <v>9</v>
      </c>
      <c r="T10" s="55" t="s">
        <v>10</v>
      </c>
    </row>
    <row r="11" spans="1:20" ht="14.25" customHeight="1" x14ac:dyDescent="0.2">
      <c r="A11" s="63">
        <v>1</v>
      </c>
      <c r="B11" s="96" t="s">
        <v>335</v>
      </c>
      <c r="C11" s="97">
        <v>38329</v>
      </c>
      <c r="D11" s="59">
        <f t="shared" ref="D11:D24" ca="1" si="0">INT(DAYS360(C11,TODAY())/360)</f>
        <v>14</v>
      </c>
      <c r="E11" s="59">
        <v>8.6999999999999993</v>
      </c>
      <c r="F11" s="59">
        <f ca="1">IF((D11&lt;=11),VLOOKUP(E11,'11 лет'!$L$3:$N$75,3),IF((D11=12),VLOOKUP(E11,'12 лет'!$L$3:$N$75,3),IF((D11=13),VLOOKUP(E11,'13 лет'!$M$3:$P$75,4),IF((D11=14),VLOOKUP(E11,'14 лет'!$M$3:$P$75,4),IF((D11=15),VLOOKUP(E11,'15 лет'!$L$3:$N$75,3),IF((D11=16),VLOOKUP(E11,'16 лет'!$L$3:$N$75,3),VLOOKUP(E11,'17 лет'!$L$3:$N$75,3)))))))</f>
        <v>21</v>
      </c>
      <c r="G11" s="59" t="s">
        <v>196</v>
      </c>
      <c r="H11" s="59">
        <f ca="1">IF((D11&lt;=11),VLOOKUP(G11,'11 лет'!$K$3:$N$75,4),IF((D11=12),VLOOKUP(G11,'12 лет'!$K$3:$N$75,4),IF((D11=13),VLOOKUP(G11,'13 лет'!$L$3:$P$75,5),IF((D11=14),VLOOKUP(G11,'14 лет'!$L$3:$P$75,5),IF((D11=15),VLOOKUP(G11,'15 лет'!$K$3:$N$75,4),IF((D11=16),VLOOKUP(G11,'16 лет'!$K$3:$N$75,4),VLOOKUP(G11,'17 лет'!$K$3:$N$75,4)))))))</f>
        <v>20</v>
      </c>
      <c r="I11" s="59">
        <v>5.5</v>
      </c>
      <c r="J11" s="59">
        <f ca="1">IF((D11&lt;=11),VLOOKUP(I11,'11 лет'!$M$3:$N$75,2),IF((D11=12),VLOOKUP(I11,'12 лет'!$M$3:$N$75,2),IF((D11=13),VLOOKUP(I11,'13 лет'!$O$3:$P$75,2),IF((D11=14),VLOOKUP(I11,'14 лет'!$O$3:$P$75,2),IF((D11=15),VLOOKUP(I11,'15 лет'!$M$3:$N$75,2),IF((D11=16),VLOOKUP(I11,'16 лет'!$M$3:$N$75,2),VLOOKUP(I11,'17 лет'!$M$3:$N$75,2)))))))</f>
        <v>70</v>
      </c>
      <c r="K11" s="59">
        <v>22</v>
      </c>
      <c r="L11" s="59">
        <f ca="1">IF((D11&lt;=11),VLOOKUP(K11,'11 лет'!$Q$4:$S$74,3),IF((D11=12),VLOOKUP(K11,'12 лет'!$Q$4:$S$74,3),IF((D11=13),VLOOKUP(K11,'13 лет'!$S$4:$U$74,3),IF((D11=14),VLOOKUP(K11,'14 лет'!$S$4:$U$74,3),IF((D11=15),VLOOKUP(K11,'15 лет'!$Q$4:$S$74,3),IF((D11=16),VLOOKUP(K11,'16 лет'!$Q$4:$S$74,3),VLOOKUP(K11,'17 лет'!$Q$4:$S$74,3)))))))</f>
        <v>23</v>
      </c>
      <c r="M11" s="59">
        <v>175</v>
      </c>
      <c r="N11" s="59">
        <f ca="1">IF((D11&lt;=11),VLOOKUP(M11,'11 лет'!$P$4:$S$74,4),IF((D11=12),VLOOKUP(M11,'12 лет'!$P$4:$S$74,4),IF((D11=13),VLOOKUP(M11,'13 лет'!$R$4:$U$74,4),IF((D11=14),VLOOKUP(M11,'14 лет'!$R$4:$U$74,4),IF((D11=15),VLOOKUP(M11,'15 лет'!$P$4:$S$74,4),IF((D11=16),VLOOKUP(M11,'16 лет'!$P$4:$S$74,4),VLOOKUP(M11,'17 лет'!$P$4:$S$74,4)))))))</f>
        <v>25</v>
      </c>
      <c r="O11" s="59">
        <v>8</v>
      </c>
      <c r="P11" s="59">
        <f ca="1">IF((D11&lt;=11),VLOOKUP(O11,'11 лет'!$O$4:$S$74,5),IF((D11=12),VLOOKUP(O11,'12 лет'!$O$4:$S$74,5),IF((D11=13),VLOOKUP(O11,'13 лет'!$Q$4:$U$74,5),IF((D11=14),VLOOKUP(O11,'14 лет'!$Q$4:$U$74,5),IF((D11=15),VLOOKUP(O11,'15 лет'!$O$4:$S$74,5),IF((D11=16),VLOOKUP(O11,'16 лет'!$O$4:$S$74,5),VLOOKUP(O11,'17 лет'!$O$4:$S$74,5)))))))</f>
        <v>6</v>
      </c>
      <c r="Q11" s="59">
        <v>11</v>
      </c>
      <c r="R11" s="59">
        <f ca="1">IF((D11&lt;=11),VLOOKUP(Q11,'11 лет'!$R$4:$S$74,2),IF((D11=12),VLOOKUP(Q11,'12 лет'!$R$4:$S$74,2),IF((D11=13),VLOOKUP(Q11,'13 лет'!$T$4:$U$74,2),IF((D11=14),VLOOKUP(Q11,'14 лет'!$T$4:$U$74,2),IF((D11=15),VLOOKUP(Q11,'15 лет'!$R$4:$S$74,2),IF((D11=16),VLOOKUP(Q11,'16 лет'!$R$4:$S$74,2),VLOOKUP(Q11,'17 лет'!$R$4:$S$74,2)))))))</f>
        <v>26</v>
      </c>
      <c r="S11" s="59">
        <f t="shared" ref="S11:S24" ca="1" si="1">SUM(F11,H11,J11,L11,N11,P11,R11)</f>
        <v>191</v>
      </c>
      <c r="T11" s="59">
        <f ca="1">RANK(S11,S$11:S$24)</f>
        <v>1</v>
      </c>
    </row>
    <row r="12" spans="1:20" x14ac:dyDescent="0.2">
      <c r="A12" s="63">
        <v>2</v>
      </c>
      <c r="B12" s="96" t="s">
        <v>336</v>
      </c>
      <c r="C12" s="97">
        <v>38732</v>
      </c>
      <c r="D12" s="59">
        <f t="shared" ca="1" si="0"/>
        <v>12</v>
      </c>
      <c r="E12" s="59">
        <v>9</v>
      </c>
      <c r="F12" s="59">
        <f ca="1">IF((D12&lt;=11),VLOOKUP(E12,'11 лет'!$L$3:$N$75,3),IF((D12=12),VLOOKUP(E12,'12 лет'!$L$3:$N$75,3),IF((D12=13),VLOOKUP(E12,'13 лет'!$M$3:$P$75,4),IF((D12=14),VLOOKUP(E12,'14 лет'!$M$3:$P$75,4),IF((D12=15),VLOOKUP(E12,'15 лет'!$L$3:$N$75,3),IF((D12=16),VLOOKUP(E12,'16 лет'!$L$3:$N$75,3),VLOOKUP(E12,'17 лет'!$L$3:$N$75,3)))))))</f>
        <v>24</v>
      </c>
      <c r="G12" s="59" t="s">
        <v>87</v>
      </c>
      <c r="H12" s="59">
        <f ca="1">IF((D12&lt;=11),VLOOKUP(G12,'11 лет'!$K$3:$N$75,4),IF((D12=12),VLOOKUP(G12,'12 лет'!$K$3:$N$75,4),IF((D12=13),VLOOKUP(G12,'13 лет'!$L$3:$P$75,5),IF((D12=14),VLOOKUP(G12,'14 лет'!$L$3:$P$75,5),IF((D12=15),VLOOKUP(G12,'15 лет'!$K$3:$N$75,4),IF((D12=16),VLOOKUP(G12,'16 лет'!$K$3:$N$75,4),VLOOKUP(G12,'17 лет'!$K$3:$N$75,4)))))))</f>
        <v>26</v>
      </c>
      <c r="I12" s="59">
        <v>10.9</v>
      </c>
      <c r="J12" s="59">
        <f ca="1">IF((D12&lt;=11),VLOOKUP(I12,'11 лет'!$M$3:$N$75,2),IF((D12=12),VLOOKUP(I12,'12 лет'!$M$3:$N$75,2),IF((D12=13),VLOOKUP(I12,'13 лет'!$O$3:$P$75,2),IF((D12=14),VLOOKUP(I12,'14 лет'!$O$3:$P$75,2),IF((D12=15),VLOOKUP(I12,'15 лет'!$M$3:$N$75,2),IF((D12=16),VLOOKUP(I12,'16 лет'!$M$3:$N$75,2),VLOOKUP(I12,'17 лет'!$M$3:$N$75,2)))))))</f>
        <v>0</v>
      </c>
      <c r="K12" s="59">
        <v>21</v>
      </c>
      <c r="L12" s="59">
        <f ca="1">IF((D12&lt;=11),VLOOKUP(K12,'11 лет'!$Q$4:$S$74,3),IF((D12=12),VLOOKUP(K12,'12 лет'!$Q$4:$S$74,3),IF((D12=13),VLOOKUP(K12,'13 лет'!$S$4:$U$74,3),IF((D12=14),VLOOKUP(K12,'14 лет'!$S$4:$U$74,3),IF((D12=15),VLOOKUP(K12,'15 лет'!$Q$4:$S$74,3),IF((D12=16),VLOOKUP(K12,'16 лет'!$Q$4:$S$74,3),VLOOKUP(K12,'17 лет'!$Q$4:$S$74,3)))))))</f>
        <v>31</v>
      </c>
      <c r="M12" s="59">
        <v>170</v>
      </c>
      <c r="N12" s="59">
        <f ca="1">IF((D12&lt;=11),VLOOKUP(M12,'11 лет'!$P$4:$S$74,4),IF((D12=12),VLOOKUP(M12,'12 лет'!$P$4:$S$74,4),IF((D12=13),VLOOKUP(M12,'13 лет'!$R$4:$U$74,4),IF((D12=14),VLOOKUP(M12,'14 лет'!$R$4:$U$74,4),IF((D12=15),VLOOKUP(M12,'15 лет'!$P$4:$S$74,4),IF((D12=16),VLOOKUP(M12,'16 лет'!$P$4:$S$74,4),VLOOKUP(M12,'17 лет'!$P$4:$S$74,4)))))))</f>
        <v>30</v>
      </c>
      <c r="O12" s="59">
        <v>14</v>
      </c>
      <c r="P12" s="59">
        <f ca="1">IF((D12&lt;=11),VLOOKUP(O12,'11 лет'!$O$4:$S$74,5),IF((D12=12),VLOOKUP(O12,'12 лет'!$O$4:$S$74,5),IF((D12=13),VLOOKUP(O12,'13 лет'!$Q$4:$U$74,5),IF((D12=14),VLOOKUP(O12,'14 лет'!$Q$4:$U$74,5),IF((D12=15),VLOOKUP(O12,'15 лет'!$O$4:$S$74,5),IF((D12=16),VLOOKUP(O12,'16 лет'!$O$4:$S$74,5),VLOOKUP(O12,'17 лет'!$O$4:$S$74,5)))))))</f>
        <v>22</v>
      </c>
      <c r="Q12" s="59">
        <v>15</v>
      </c>
      <c r="R12" s="59">
        <f ca="1">IF((D12&lt;=11),VLOOKUP(Q12,'11 лет'!$R$4:$S$74,2),IF((D12=12),VLOOKUP(Q12,'12 лет'!$R$4:$S$74,2),IF((D12=13),VLOOKUP(Q12,'13 лет'!$T$4:$U$74,2),IF((D12=14),VLOOKUP(Q12,'14 лет'!$T$4:$U$74,2),IF((D12=15),VLOOKUP(Q12,'15 лет'!$R$4:$S$74,2),IF((D12=16),VLOOKUP(Q12,'16 лет'!$R$4:$S$74,2),VLOOKUP(Q12,'17 лет'!$R$4:$S$74,2)))))))</f>
        <v>38</v>
      </c>
      <c r="S12" s="59">
        <f t="shared" ca="1" si="1"/>
        <v>171</v>
      </c>
      <c r="T12" s="59">
        <v>2</v>
      </c>
    </row>
    <row r="13" spans="1:20" x14ac:dyDescent="0.2">
      <c r="A13" s="63">
        <v>3</v>
      </c>
      <c r="B13" s="96" t="s">
        <v>337</v>
      </c>
      <c r="C13" s="97">
        <v>38506</v>
      </c>
      <c r="D13" s="59">
        <f t="shared" ca="1" si="0"/>
        <v>13</v>
      </c>
      <c r="E13" s="59">
        <v>9.1</v>
      </c>
      <c r="F13" s="59">
        <f ca="1">IF((D13&lt;=11),VLOOKUP(E13,'11 лет'!$L$3:$N$75,3),IF((D13=12),VLOOKUP(E13,'12 лет'!$L$3:$N$75,3),IF((D13=13),VLOOKUP(E13,'13 лет'!$M$3:$P$75,4),IF((D13=14),VLOOKUP(E13,'14 лет'!$M$3:$P$75,4),IF((D13=15),VLOOKUP(E13,'15 лет'!$L$3:$N$75,3),IF((D13=16),VLOOKUP(E13,'16 лет'!$L$3:$N$75,3),VLOOKUP(E13,'17 лет'!$L$3:$N$75,3)))))))</f>
        <v>16</v>
      </c>
      <c r="G13" s="59" t="s">
        <v>89</v>
      </c>
      <c r="H13" s="59">
        <f ca="1">IF((D13&lt;=11),VLOOKUP(G13,'11 лет'!$K$3:$N$75,4),IF((D13=12),VLOOKUP(G13,'12 лет'!$K$3:$N$75,4),IF((D13=13),VLOOKUP(G13,'13 лет'!$L$3:$P$75,5),IF((D13=14),VLOOKUP(G13,'14 лет'!$L$3:$P$75,5),IF((D13=15),VLOOKUP(G13,'15 лет'!$K$3:$N$75,4),IF((D13=16),VLOOKUP(G13,'16 лет'!$K$3:$N$75,4),VLOOKUP(G13,'17 лет'!$K$3:$N$75,4)))))))</f>
        <v>19</v>
      </c>
      <c r="I13" s="59">
        <v>5.7</v>
      </c>
      <c r="J13" s="59">
        <f ca="1">IF((D13&lt;=11),VLOOKUP(I13,'11 лет'!$M$3:$N$75,2),IF((D13=12),VLOOKUP(I13,'12 лет'!$M$3:$N$75,2),IF((D13=13),VLOOKUP(I13,'13 лет'!$O$3:$P$75,2),IF((D13=14),VLOOKUP(I13,'14 лет'!$O$3:$P$75,2),IF((D13=15),VLOOKUP(I13,'15 лет'!$M$3:$N$75,2),IF((D13=16),VLOOKUP(I13,'16 лет'!$M$3:$N$75,2),VLOOKUP(I13,'17 лет'!$M$3:$N$75,2)))))))</f>
        <v>70</v>
      </c>
      <c r="K13" s="59">
        <v>20</v>
      </c>
      <c r="L13" s="59">
        <f ca="1">IF((D13&lt;=11),VLOOKUP(K13,'11 лет'!$Q$4:$S$74,3),IF((D13=12),VLOOKUP(K13,'12 лет'!$Q$4:$S$74,3),IF((D13=13),VLOOKUP(K13,'13 лет'!$S$4:$U$74,3),IF((D13=14),VLOOKUP(K13,'14 лет'!$S$4:$U$74,3),IF((D13=15),VLOOKUP(K13,'15 лет'!$Q$4:$S$74,3),IF((D13=16),VLOOKUP(K13,'16 лет'!$Q$4:$S$74,3),VLOOKUP(K13,'17 лет'!$Q$4:$S$74,3)))))))</f>
        <v>19</v>
      </c>
      <c r="M13" s="59">
        <v>170</v>
      </c>
      <c r="N13" s="59">
        <f ca="1">IF((D13&lt;=11),VLOOKUP(M13,'11 лет'!$P$4:$S$74,4),IF((D13=12),VLOOKUP(M13,'12 лет'!$P$4:$S$74,4),IF((D13=13),VLOOKUP(M13,'13 лет'!$R$4:$U$74,4),IF((D13=14),VLOOKUP(M13,'14 лет'!$R$4:$U$74,4),IF((D13=15),VLOOKUP(M13,'15 лет'!$P$4:$S$74,4),IF((D13=16),VLOOKUP(M13,'16 лет'!$P$4:$S$74,4),VLOOKUP(M13,'17 лет'!$P$4:$S$74,4)))))))</f>
        <v>23</v>
      </c>
      <c r="O13" s="59">
        <v>10</v>
      </c>
      <c r="P13" s="59">
        <f ca="1">IF((D13&lt;=11),VLOOKUP(O13,'11 лет'!$O$4:$S$74,5),IF((D13=12),VLOOKUP(O13,'12 лет'!$O$4:$S$74,5),IF((D13=13),VLOOKUP(O13,'13 лет'!$Q$4:$U$74,5),IF((D13=14),VLOOKUP(O13,'14 лет'!$Q$4:$U$74,5),IF((D13=15),VLOOKUP(O13,'15 лет'!$O$4:$S$74,5),IF((D13=16),VLOOKUP(O13,'16 лет'!$O$4:$S$74,5),VLOOKUP(O13,'17 лет'!$O$4:$S$74,5)))))))</f>
        <v>9</v>
      </c>
      <c r="Q13" s="59">
        <v>5</v>
      </c>
      <c r="R13" s="59">
        <f ca="1">IF((D13&lt;=11),VLOOKUP(Q13,'11 лет'!$R$4:$S$74,2),IF((D13=12),VLOOKUP(Q13,'12 лет'!$R$4:$S$74,2),IF((D13=13),VLOOKUP(Q13,'13 лет'!$T$4:$U$74,2),IF((D13=14),VLOOKUP(Q13,'14 лет'!$T$4:$U$74,2),IF((D13=15),VLOOKUP(Q13,'15 лет'!$R$4:$S$74,2),IF((D13=16),VLOOKUP(Q13,'16 лет'!$R$4:$S$74,2),VLOOKUP(Q13,'17 лет'!$R$4:$S$74,2)))))))</f>
        <v>14</v>
      </c>
      <c r="S13" s="59">
        <f t="shared" ca="1" si="1"/>
        <v>170</v>
      </c>
      <c r="T13" s="59">
        <v>3</v>
      </c>
    </row>
    <row r="14" spans="1:20" x14ac:dyDescent="0.2">
      <c r="A14" s="63">
        <v>4</v>
      </c>
      <c r="B14" s="96" t="s">
        <v>338</v>
      </c>
      <c r="C14" s="97">
        <v>38510</v>
      </c>
      <c r="D14" s="59">
        <f t="shared" ca="1" si="0"/>
        <v>13</v>
      </c>
      <c r="E14" s="59">
        <v>8.8000000000000007</v>
      </c>
      <c r="F14" s="59">
        <f ca="1">IF((D14&lt;=11),VLOOKUP(E14,'11 лет'!$L$3:$N$75,3),IF((D14=12),VLOOKUP(E14,'12 лет'!$L$3:$N$75,3),IF((D14=13),VLOOKUP(E14,'13 лет'!$M$3:$P$75,4),IF((D14=14),VLOOKUP(E14,'14 лет'!$M$3:$P$75,4),IF((D14=15),VLOOKUP(E14,'15 лет'!$L$3:$N$75,3),IF((D14=16),VLOOKUP(E14,'16 лет'!$L$3:$N$75,3),VLOOKUP(E14,'17 лет'!$L$3:$N$75,3)))))))</f>
        <v>22</v>
      </c>
      <c r="G14" s="59" t="s">
        <v>207</v>
      </c>
      <c r="H14" s="59">
        <f ca="1">IF((D14&lt;=11),VLOOKUP(G14,'11 лет'!$K$3:$N$75,4),IF((D14=12),VLOOKUP(G14,'12 лет'!$K$3:$N$75,4),IF((D14=13),VLOOKUP(G14,'13 лет'!$L$3:$P$75,5),IF((D14=14),VLOOKUP(G14,'14 лет'!$L$3:$P$75,5),IF((D14=15),VLOOKUP(G14,'15 лет'!$K$3:$N$75,4),IF((D14=16),VLOOKUP(G14,'16 лет'!$K$3:$N$75,4),VLOOKUP(G14,'17 лет'!$K$3:$N$75,4)))))))</f>
        <v>21</v>
      </c>
      <c r="I14" s="59">
        <v>10.6</v>
      </c>
      <c r="J14" s="59">
        <f ca="1">IF((D14&lt;=11),VLOOKUP(I14,'11 лет'!$M$3:$N$75,2),IF((D14=12),VLOOKUP(I14,'12 лет'!$M$3:$N$75,2),IF((D14=13),VLOOKUP(I14,'13 лет'!$O$3:$P$75,2),IF((D14=14),VLOOKUP(I14,'14 лет'!$O$3:$P$75,2),IF((D14=15),VLOOKUP(I14,'15 лет'!$M$3:$N$75,2),IF((D14=16),VLOOKUP(I14,'16 лет'!$M$3:$N$75,2),VLOOKUP(I14,'17 лет'!$M$3:$N$75,2)))))))</f>
        <v>25</v>
      </c>
      <c r="K14" s="59">
        <v>24</v>
      </c>
      <c r="L14" s="59">
        <f ca="1">IF((D14&lt;=11),VLOOKUP(K14,'11 лет'!$Q$4:$S$74,3),IF((D14=12),VLOOKUP(K14,'12 лет'!$Q$4:$S$74,3),IF((D14=13),VLOOKUP(K14,'13 лет'!$S$4:$U$74,3),IF((D14=14),VLOOKUP(K14,'14 лет'!$S$4:$U$74,3),IF((D14=15),VLOOKUP(K14,'15 лет'!$Q$4:$S$74,3),IF((D14=16),VLOOKUP(K14,'16 лет'!$Q$4:$S$74,3),VLOOKUP(K14,'17 лет'!$Q$4:$S$74,3)))))))</f>
        <v>27</v>
      </c>
      <c r="M14" s="59">
        <v>180</v>
      </c>
      <c r="N14" s="59">
        <f ca="1">IF((D14&lt;=11),VLOOKUP(M14,'11 лет'!$P$4:$S$74,4),IF((D14=12),VLOOKUP(M14,'12 лет'!$P$4:$S$74,4),IF((D14=13),VLOOKUP(M14,'13 лет'!$R$4:$U$74,4),IF((D14=14),VLOOKUP(M14,'14 лет'!$R$4:$U$74,4),IF((D14=15),VLOOKUP(M14,'15 лет'!$P$4:$S$74,4),IF((D14=16),VLOOKUP(M14,'16 лет'!$P$4:$S$74,4),VLOOKUP(M14,'17 лет'!$P$4:$S$74,4)))))))</f>
        <v>28</v>
      </c>
      <c r="O14" s="59">
        <v>15</v>
      </c>
      <c r="P14" s="59">
        <f ca="1">IF((D14&lt;=11),VLOOKUP(O14,'11 лет'!$O$4:$S$74,5),IF((D14=12),VLOOKUP(O14,'12 лет'!$O$4:$S$74,5),IF((D14=13),VLOOKUP(O14,'13 лет'!$Q$4:$U$74,5),IF((D14=14),VLOOKUP(O14,'14 лет'!$Q$4:$U$74,5),IF((D14=15),VLOOKUP(O14,'15 лет'!$O$4:$S$74,5),IF((D14=16),VLOOKUP(O14,'16 лет'!$O$4:$S$74,5),VLOOKUP(O14,'17 лет'!$O$4:$S$74,5)))))))</f>
        <v>18</v>
      </c>
      <c r="Q14" s="59">
        <v>11</v>
      </c>
      <c r="R14" s="59">
        <f ca="1">IF((D14&lt;=11),VLOOKUP(Q14,'11 лет'!$R$4:$S$74,2),IF((D14=12),VLOOKUP(Q14,'12 лет'!$R$4:$S$74,2),IF((D14=13),VLOOKUP(Q14,'13 лет'!$T$4:$U$74,2),IF((D14=14),VLOOKUP(Q14,'14 лет'!$T$4:$U$74,2),IF((D14=15),VLOOKUP(Q14,'15 лет'!$R$4:$S$74,2),IF((D14=16),VLOOKUP(Q14,'16 лет'!$R$4:$S$74,2),VLOOKUP(Q14,'17 лет'!$R$4:$S$74,2)))))))</f>
        <v>26</v>
      </c>
      <c r="S14" s="59">
        <f t="shared" ca="1" si="1"/>
        <v>167</v>
      </c>
      <c r="T14" s="59">
        <v>4</v>
      </c>
    </row>
    <row r="15" spans="1:20" x14ac:dyDescent="0.2">
      <c r="A15" s="63">
        <v>5</v>
      </c>
      <c r="B15" s="96" t="s">
        <v>339</v>
      </c>
      <c r="C15" s="97">
        <v>38409</v>
      </c>
      <c r="D15" s="59">
        <f t="shared" ca="1" si="0"/>
        <v>13</v>
      </c>
      <c r="E15" s="59">
        <v>9</v>
      </c>
      <c r="F15" s="59">
        <f ca="1">IF((D15&lt;=11),VLOOKUP(E15,'11 лет'!$L$3:$N$75,3),IF((D15=12),VLOOKUP(E15,'12 лет'!$L$3:$N$75,3),IF((D15=13),VLOOKUP(E15,'13 лет'!$M$3:$P$75,4),IF((D15=14),VLOOKUP(E15,'14 лет'!$M$3:$P$75,4),IF((D15=15),VLOOKUP(E15,'15 лет'!$L$3:$N$75,3),IF((D15=16),VLOOKUP(E15,'16 лет'!$L$3:$N$75,3),VLOOKUP(E15,'17 лет'!$L$3:$N$75,3)))))))</f>
        <v>18</v>
      </c>
      <c r="G15" s="59" t="s">
        <v>242</v>
      </c>
      <c r="H15" s="59">
        <f ca="1">IF((D15&lt;=11),VLOOKUP(G15,'11 лет'!$K$3:$N$75,4),IF((D15=12),VLOOKUP(G15,'12 лет'!$K$3:$N$75,4),IF((D15=13),VLOOKUP(G15,'13 лет'!$L$3:$P$75,5),IF((D15=14),VLOOKUP(G15,'14 лет'!$L$3:$P$75,5),IF((D15=15),VLOOKUP(G15,'15 лет'!$K$3:$N$75,4),IF((D15=16),VLOOKUP(G15,'16 лет'!$K$3:$N$75,4),VLOOKUP(G15,'17 лет'!$K$3:$N$75,4)))))))</f>
        <v>22</v>
      </c>
      <c r="I15" s="59">
        <v>10.6</v>
      </c>
      <c r="J15" s="59">
        <f ca="1">IF((D15&lt;=11),VLOOKUP(I15,'11 лет'!$M$3:$N$75,2),IF((D15=12),VLOOKUP(I15,'12 лет'!$M$3:$N$75,2),IF((D15=13),VLOOKUP(I15,'13 лет'!$O$3:$P$75,2),IF((D15=14),VLOOKUP(I15,'14 лет'!$O$3:$P$75,2),IF((D15=15),VLOOKUP(I15,'15 лет'!$M$3:$N$75,2),IF((D15=16),VLOOKUP(I15,'16 лет'!$M$3:$N$75,2),VLOOKUP(I15,'17 лет'!$M$3:$N$75,2)))))))</f>
        <v>25</v>
      </c>
      <c r="K15" s="59">
        <v>25</v>
      </c>
      <c r="L15" s="59">
        <f ca="1">IF((D15&lt;=11),VLOOKUP(K15,'11 лет'!$Q$4:$S$74,3),IF((D15=12),VLOOKUP(K15,'12 лет'!$Q$4:$S$74,3),IF((D15=13),VLOOKUP(K15,'13 лет'!$S$4:$U$74,3),IF((D15=14),VLOOKUP(K15,'14 лет'!$S$4:$U$74,3),IF((D15=15),VLOOKUP(K15,'15 лет'!$Q$4:$S$74,3),IF((D15=16),VLOOKUP(K15,'16 лет'!$Q$4:$S$74,3),VLOOKUP(K15,'17 лет'!$Q$4:$S$74,3)))))))</f>
        <v>29</v>
      </c>
      <c r="M15" s="59">
        <v>175</v>
      </c>
      <c r="N15" s="59">
        <f ca="1">IF((D15&lt;=11),VLOOKUP(M15,'11 лет'!$P$4:$S$74,4),IF((D15=12),VLOOKUP(M15,'12 лет'!$P$4:$S$74,4),IF((D15=13),VLOOKUP(M15,'13 лет'!$R$4:$U$74,4),IF((D15=14),VLOOKUP(M15,'14 лет'!$R$4:$U$74,4),IF((D15=15),VLOOKUP(M15,'15 лет'!$P$4:$S$74,4),IF((D15=16),VLOOKUP(M15,'16 лет'!$P$4:$S$74,4),VLOOKUP(M15,'17 лет'!$P$4:$S$74,4)))))))</f>
        <v>25</v>
      </c>
      <c r="O15" s="59">
        <v>10</v>
      </c>
      <c r="P15" s="59">
        <f ca="1">IF((D15&lt;=11),VLOOKUP(O15,'11 лет'!$O$4:$S$74,5),IF((D15=12),VLOOKUP(O15,'12 лет'!$O$4:$S$74,5),IF((D15=13),VLOOKUP(O15,'13 лет'!$Q$4:$U$74,5),IF((D15=14),VLOOKUP(O15,'14 лет'!$Q$4:$U$74,5),IF((D15=15),VLOOKUP(O15,'15 лет'!$O$4:$S$74,5),IF((D15=16),VLOOKUP(O15,'16 лет'!$O$4:$S$74,5),VLOOKUP(O15,'17 лет'!$O$4:$S$74,5)))))))</f>
        <v>9</v>
      </c>
      <c r="Q15" s="59">
        <v>11</v>
      </c>
      <c r="R15" s="59">
        <f ca="1">IF((D15&lt;=11),VLOOKUP(Q15,'11 лет'!$R$4:$S$74,2),IF((D15=12),VLOOKUP(Q15,'12 лет'!$R$4:$S$74,2),IF((D15=13),VLOOKUP(Q15,'13 лет'!$T$4:$U$74,2),IF((D15=14),VLOOKUP(Q15,'14 лет'!$T$4:$U$74,2),IF((D15=15),VLOOKUP(Q15,'15 лет'!$R$4:$S$74,2),IF((D15=16),VLOOKUP(Q15,'16 лет'!$R$4:$S$74,2),VLOOKUP(Q15,'17 лет'!$R$4:$S$74,2)))))))</f>
        <v>26</v>
      </c>
      <c r="S15" s="59">
        <f t="shared" ca="1" si="1"/>
        <v>154</v>
      </c>
      <c r="T15" s="59">
        <v>5</v>
      </c>
    </row>
    <row r="16" spans="1:20" ht="11.25" customHeight="1" x14ac:dyDescent="0.2">
      <c r="A16" s="63">
        <v>6</v>
      </c>
      <c r="B16" s="96" t="s">
        <v>340</v>
      </c>
      <c r="C16" s="97">
        <v>38625</v>
      </c>
      <c r="D16" s="59">
        <f t="shared" ca="1" si="0"/>
        <v>13</v>
      </c>
      <c r="E16" s="59">
        <v>9.1</v>
      </c>
      <c r="F16" s="59">
        <f ca="1">IF((D16&lt;=11),VLOOKUP(E16,'11 лет'!$L$3:$N$75,3),IF((D16=12),VLOOKUP(E16,'12 лет'!$L$3:$N$75,3),IF((D16=13),VLOOKUP(E16,'13 лет'!$M$3:$P$75,4),IF((D16=14),VLOOKUP(E16,'14 лет'!$M$3:$P$75,4),IF((D16=15),VLOOKUP(E16,'15 лет'!$L$3:$N$75,3),IF((D16=16),VLOOKUP(E16,'16 лет'!$L$3:$N$75,3),VLOOKUP(E16,'17 лет'!$L$3:$N$75,3)))))))</f>
        <v>16</v>
      </c>
      <c r="G16" s="59" t="s">
        <v>125</v>
      </c>
      <c r="H16" s="59">
        <f ca="1">IF((D16&lt;=11),VLOOKUP(G16,'11 лет'!$K$3:$N$75,4),IF((D16=12),VLOOKUP(G16,'12 лет'!$K$3:$N$75,4),IF((D16=13),VLOOKUP(G16,'13 лет'!$L$3:$P$75,5),IF((D16=14),VLOOKUP(G16,'14 лет'!$L$3:$P$75,5),IF((D16=15),VLOOKUP(G16,'15 лет'!$K$3:$N$75,4),IF((D16=16),VLOOKUP(G16,'16 лет'!$K$3:$N$75,4),VLOOKUP(G16,'17 лет'!$K$3:$N$75,4)))))))</f>
        <v>20</v>
      </c>
      <c r="I16" s="59">
        <v>10.9</v>
      </c>
      <c r="J16" s="59">
        <f ca="1">IF((D16&lt;=11),VLOOKUP(I16,'11 лет'!$M$3:$N$75,2),IF((D16=12),VLOOKUP(I16,'12 лет'!$M$3:$N$75,2),IF((D16=13),VLOOKUP(I16,'13 лет'!$O$3:$P$75,2),IF((D16=14),VLOOKUP(I16,'14 лет'!$O$3:$P$75,2),IF((D16=15),VLOOKUP(I16,'15 лет'!$M$3:$N$75,2),IF((D16=16),VLOOKUP(I16,'16 лет'!$M$3:$N$75,2),VLOOKUP(I16,'17 лет'!$M$3:$N$75,2)))))))</f>
        <v>19</v>
      </c>
      <c r="K16" s="59">
        <v>22</v>
      </c>
      <c r="L16" s="59">
        <f ca="1">IF((D16&lt;=11),VLOOKUP(K16,'11 лет'!$Q$4:$S$74,3),IF((D16=12),VLOOKUP(K16,'12 лет'!$Q$4:$S$74,3),IF((D16=13),VLOOKUP(K16,'13 лет'!$S$4:$U$74,3),IF((D16=14),VLOOKUP(K16,'14 лет'!$S$4:$U$74,3),IF((D16=15),VLOOKUP(K16,'15 лет'!$Q$4:$S$74,3),IF((D16=16),VLOOKUP(K16,'16 лет'!$Q$4:$S$74,3),VLOOKUP(K16,'17 лет'!$Q$4:$S$74,3)))))))</f>
        <v>23</v>
      </c>
      <c r="M16" s="59">
        <v>180</v>
      </c>
      <c r="N16" s="59">
        <f ca="1">IF((D16&lt;=11),VLOOKUP(M16,'11 лет'!$P$4:$S$74,4),IF((D16=12),VLOOKUP(M16,'12 лет'!$P$4:$S$74,4),IF((D16=13),VLOOKUP(M16,'13 лет'!$R$4:$U$74,4),IF((D16=14),VLOOKUP(M16,'14 лет'!$R$4:$U$74,4),IF((D16=15),VLOOKUP(M16,'15 лет'!$P$4:$S$74,4),IF((D16=16),VLOOKUP(M16,'16 лет'!$P$4:$S$74,4),VLOOKUP(M16,'17 лет'!$P$4:$S$74,4)))))))</f>
        <v>28</v>
      </c>
      <c r="O16" s="59">
        <v>14</v>
      </c>
      <c r="P16" s="59">
        <f ca="1">IF((D16&lt;=11),VLOOKUP(O16,'11 лет'!$O$4:$S$74,5),IF((D16=12),VLOOKUP(O16,'12 лет'!$O$4:$S$74,5),IF((D16=13),VLOOKUP(O16,'13 лет'!$Q$4:$U$74,5),IF((D16=14),VLOOKUP(O16,'14 лет'!$Q$4:$U$74,5),IF((D16=15),VLOOKUP(O16,'15 лет'!$O$4:$S$74,5),IF((D16=16),VLOOKUP(O16,'16 лет'!$O$4:$S$74,5),VLOOKUP(O16,'17 лет'!$O$4:$S$74,5)))))))</f>
        <v>16</v>
      </c>
      <c r="Q16" s="59">
        <v>15</v>
      </c>
      <c r="R16" s="59">
        <f ca="1">IF((D16&lt;=11),VLOOKUP(Q16,'11 лет'!$R$4:$S$74,2),IF((D16=12),VLOOKUP(Q16,'12 лет'!$R$4:$S$74,2),IF((D16=13),VLOOKUP(Q16,'13 лет'!$T$4:$U$74,2),IF((D16=14),VLOOKUP(Q16,'14 лет'!$T$4:$U$74,2),IF((D16=15),VLOOKUP(Q16,'15 лет'!$R$4:$S$74,2),IF((D16=16),VLOOKUP(Q16,'16 лет'!$R$4:$S$74,2),VLOOKUP(Q16,'17 лет'!$R$4:$S$74,2)))))))</f>
        <v>34</v>
      </c>
      <c r="S16" s="59">
        <f t="shared" ca="1" si="1"/>
        <v>156</v>
      </c>
      <c r="T16" s="59">
        <v>6</v>
      </c>
    </row>
    <row r="17" spans="1:20" x14ac:dyDescent="0.2">
      <c r="A17" s="63">
        <v>7</v>
      </c>
      <c r="B17" s="96" t="s">
        <v>341</v>
      </c>
      <c r="C17" s="97">
        <v>38422</v>
      </c>
      <c r="D17" s="59">
        <f t="shared" ca="1" si="0"/>
        <v>13</v>
      </c>
      <c r="E17" s="59">
        <v>8.8000000000000007</v>
      </c>
      <c r="F17" s="59">
        <f ca="1">IF((D17&lt;=11),VLOOKUP(E17,'11 лет'!$L$3:$N$75,3),IF((D17=12),VLOOKUP(E17,'12 лет'!$L$3:$N$75,3),IF((D17=13),VLOOKUP(E17,'13 лет'!$M$3:$P$75,4),IF((D17=14),VLOOKUP(E17,'14 лет'!$M$3:$P$75,4),IF((D17=15),VLOOKUP(E17,'15 лет'!$L$3:$N$75,3),IF((D17=16),VLOOKUP(E17,'16 лет'!$L$3:$N$75,3),VLOOKUP(E17,'17 лет'!$L$3:$N$75,3)))))))</f>
        <v>22</v>
      </c>
      <c r="G17" s="59" t="s">
        <v>196</v>
      </c>
      <c r="H17" s="59">
        <f ca="1">IF((D17&lt;=11),VLOOKUP(G17,'11 лет'!$K$3:$N$75,4),IF((D17=12),VLOOKUP(G17,'12 лет'!$K$3:$N$75,4),IF((D17=13),VLOOKUP(G17,'13 лет'!$L$3:$P$75,5),IF((D17=14),VLOOKUP(G17,'14 лет'!$L$3:$P$75,5),IF((D17=15),VLOOKUP(G17,'15 лет'!$K$3:$N$75,4),IF((D17=16),VLOOKUP(G17,'16 лет'!$K$3:$N$75,4),VLOOKUP(G17,'17 лет'!$K$3:$N$75,4)))))))</f>
        <v>22</v>
      </c>
      <c r="I17" s="59">
        <v>10.9</v>
      </c>
      <c r="J17" s="59">
        <f ca="1">IF((D17&lt;=11),VLOOKUP(I17,'11 лет'!$M$3:$N$75,2),IF((D17=12),VLOOKUP(I17,'12 лет'!$M$3:$N$75,2),IF((D17=13),VLOOKUP(I17,'13 лет'!$O$3:$P$75,2),IF((D17=14),VLOOKUP(I17,'14 лет'!$O$3:$P$75,2),IF((D17=15),VLOOKUP(I17,'15 лет'!$M$3:$N$75,2),IF((D17=16),VLOOKUP(I17,'16 лет'!$M$3:$N$75,2),VLOOKUP(I17,'17 лет'!$M$3:$N$75,2)))))))</f>
        <v>19</v>
      </c>
      <c r="K17" s="59">
        <v>25</v>
      </c>
      <c r="L17" s="59">
        <f ca="1">IF((D17&lt;=11),VLOOKUP(K17,'11 лет'!$Q$4:$S$74,3),IF((D17=12),VLOOKUP(K17,'12 лет'!$Q$4:$S$74,3),IF((D17=13),VLOOKUP(K17,'13 лет'!$S$4:$U$74,3),IF((D17=14),VLOOKUP(K17,'14 лет'!$S$4:$U$74,3),IF((D17=15),VLOOKUP(K17,'15 лет'!$Q$4:$S$74,3),IF((D17=16),VLOOKUP(K17,'16 лет'!$Q$4:$S$74,3),VLOOKUP(K17,'17 лет'!$Q$4:$S$74,3)))))))</f>
        <v>29</v>
      </c>
      <c r="M17" s="59">
        <v>180</v>
      </c>
      <c r="N17" s="59">
        <f ca="1">IF((D17&lt;=11),VLOOKUP(M17,'11 лет'!$P$4:$S$74,4),IF((D17=12),VLOOKUP(M17,'12 лет'!$P$4:$S$74,4),IF((D17=13),VLOOKUP(M17,'13 лет'!$R$4:$U$74,4),IF((D17=14),VLOOKUP(M17,'14 лет'!$R$4:$U$74,4),IF((D17=15),VLOOKUP(M17,'15 лет'!$P$4:$S$74,4),IF((D17=16),VLOOKUP(M17,'16 лет'!$P$4:$S$74,4),VLOOKUP(M17,'17 лет'!$P$4:$S$74,4)))))))</f>
        <v>28</v>
      </c>
      <c r="O17" s="59">
        <v>10</v>
      </c>
      <c r="P17" s="59">
        <f ca="1">IF((D17&lt;=11),VLOOKUP(O17,'11 лет'!$O$4:$S$74,5),IF((D17=12),VLOOKUP(O17,'12 лет'!$O$4:$S$74,5),IF((D17=13),VLOOKUP(O17,'13 лет'!$Q$4:$U$74,5),IF((D17=14),VLOOKUP(O17,'14 лет'!$Q$4:$U$74,5),IF((D17=15),VLOOKUP(O17,'15 лет'!$O$4:$S$74,5),IF((D17=16),VLOOKUP(O17,'16 лет'!$O$4:$S$74,5),VLOOKUP(O17,'17 лет'!$O$4:$S$74,5)))))))</f>
        <v>9</v>
      </c>
      <c r="Q17" s="59">
        <v>10</v>
      </c>
      <c r="R17" s="59">
        <f ca="1">IF((D17&lt;=11),VLOOKUP(Q17,'11 лет'!$R$4:$S$74,2),IF((D17=12),VLOOKUP(Q17,'12 лет'!$R$4:$S$74,2),IF((D17=13),VLOOKUP(Q17,'13 лет'!$T$4:$U$74,2),IF((D17=14),VLOOKUP(Q17,'14 лет'!$T$4:$U$74,2),IF((D17=15),VLOOKUP(Q17,'15 лет'!$R$4:$S$74,2),IF((D17=16),VLOOKUP(Q17,'16 лет'!$R$4:$S$74,2),VLOOKUP(Q17,'17 лет'!$R$4:$S$74,2)))))))</f>
        <v>24</v>
      </c>
      <c r="S17" s="59">
        <f t="shared" ca="1" si="1"/>
        <v>153</v>
      </c>
      <c r="T17" s="59">
        <v>7</v>
      </c>
    </row>
    <row r="18" spans="1:20" x14ac:dyDescent="0.2">
      <c r="A18" s="63">
        <v>8</v>
      </c>
      <c r="B18" s="96" t="s">
        <v>342</v>
      </c>
      <c r="C18" s="97">
        <v>38622</v>
      </c>
      <c r="D18" s="59">
        <f t="shared" ca="1" si="0"/>
        <v>13</v>
      </c>
      <c r="E18" s="59">
        <v>8.9</v>
      </c>
      <c r="F18" s="59">
        <f ca="1">IF((D18&lt;=11),VLOOKUP(E18,'11 лет'!$L$3:$N$75,3),IF((D18=12),VLOOKUP(E18,'12 лет'!$L$3:$N$75,3),IF((D18=13),VLOOKUP(E18,'13 лет'!$M$3:$P$75,4),IF((D18=14),VLOOKUP(E18,'14 лет'!$M$3:$P$75,4),IF((D18=15),VLOOKUP(E18,'15 лет'!$L$3:$N$75,3),IF((D18=16),VLOOKUP(E18,'16 лет'!$L$3:$N$75,3),VLOOKUP(E18,'17 лет'!$L$3:$N$75,3)))))))</f>
        <v>20</v>
      </c>
      <c r="G18" s="59" t="s">
        <v>242</v>
      </c>
      <c r="H18" s="59">
        <f ca="1">IF((D18&lt;=11),VLOOKUP(G18,'11 лет'!$K$3:$N$75,4),IF((D18=12),VLOOKUP(G18,'12 лет'!$K$3:$N$75,4),IF((D18=13),VLOOKUP(G18,'13 лет'!$L$3:$P$75,5),IF((D18=14),VLOOKUP(G18,'14 лет'!$L$3:$P$75,5),IF((D18=15),VLOOKUP(G18,'15 лет'!$K$3:$N$75,4),IF((D18=16),VLOOKUP(G18,'16 лет'!$K$3:$N$75,4),VLOOKUP(G18,'17 лет'!$K$3:$N$75,4)))))))</f>
        <v>22</v>
      </c>
      <c r="I18" s="59">
        <v>11</v>
      </c>
      <c r="J18" s="59">
        <f ca="1">IF((D18&lt;=11),VLOOKUP(I18,'11 лет'!$M$3:$N$75,2),IF((D18=12),VLOOKUP(I18,'12 лет'!$M$3:$N$75,2),IF((D18=13),VLOOKUP(I18,'13 лет'!$O$3:$P$75,2),IF((D18=14),VLOOKUP(I18,'14 лет'!$O$3:$P$75,2),IF((D18=15),VLOOKUP(I18,'15 лет'!$M$3:$N$75,2),IF((D18=16),VLOOKUP(I18,'16 лет'!$M$3:$N$75,2),VLOOKUP(I18,'17 лет'!$M$3:$N$75,2)))))))</f>
        <v>18</v>
      </c>
      <c r="K18" s="59">
        <v>23</v>
      </c>
      <c r="L18" s="59">
        <f ca="1">IF((D18&lt;=11),VLOOKUP(K18,'11 лет'!$Q$4:$S$74,3),IF((D18=12),VLOOKUP(K18,'12 лет'!$Q$4:$S$74,3),IF((D18=13),VLOOKUP(K18,'13 лет'!$S$4:$U$74,3),IF((D18=14),VLOOKUP(K18,'14 лет'!$S$4:$U$74,3),IF((D18=15),VLOOKUP(K18,'15 лет'!$Q$4:$S$74,3),IF((D18=16),VLOOKUP(K18,'16 лет'!$Q$4:$S$74,3),VLOOKUP(K18,'17 лет'!$Q$4:$S$74,3)))))))</f>
        <v>25</v>
      </c>
      <c r="M18" s="59">
        <v>175</v>
      </c>
      <c r="N18" s="59">
        <f ca="1">IF((D18&lt;=11),VLOOKUP(M18,'11 лет'!$P$4:$S$74,4),IF((D18=12),VLOOKUP(M18,'12 лет'!$P$4:$S$74,4),IF((D18=13),VLOOKUP(M18,'13 лет'!$R$4:$U$74,4),IF((D18=14),VLOOKUP(M18,'14 лет'!$R$4:$U$74,4),IF((D18=15),VLOOKUP(M18,'15 лет'!$P$4:$S$74,4),IF((D18=16),VLOOKUP(M18,'16 лет'!$P$4:$S$74,4),VLOOKUP(M18,'17 лет'!$P$4:$S$74,4)))))))</f>
        <v>25</v>
      </c>
      <c r="O18" s="59">
        <v>10</v>
      </c>
      <c r="P18" s="59">
        <f ca="1">IF((D18&lt;=11),VLOOKUP(O18,'11 лет'!$O$4:$S$74,5),IF((D18=12),VLOOKUP(O18,'12 лет'!$O$4:$S$74,5),IF((D18=13),VLOOKUP(O18,'13 лет'!$Q$4:$U$74,5),IF((D18=14),VLOOKUP(O18,'14 лет'!$Q$4:$U$74,5),IF((D18=15),VLOOKUP(O18,'15 лет'!$O$4:$S$74,5),IF((D18=16),VLOOKUP(O18,'16 лет'!$O$4:$S$74,5),VLOOKUP(O18,'17 лет'!$O$4:$S$74,5)))))))</f>
        <v>9</v>
      </c>
      <c r="Q18" s="59">
        <v>8</v>
      </c>
      <c r="R18" s="59">
        <f ca="1">IF((D18&lt;=11),VLOOKUP(Q18,'11 лет'!$R$4:$S$74,2),IF((D18=12),VLOOKUP(Q18,'12 лет'!$R$4:$S$74,2),IF((D18=13),VLOOKUP(Q18,'13 лет'!$T$4:$U$74,2),IF((D18=14),VLOOKUP(Q18,'14 лет'!$T$4:$U$74,2),IF((D18=15),VLOOKUP(Q18,'15 лет'!$R$4:$S$74,2),IF((D18=16),VLOOKUP(Q18,'16 лет'!$R$4:$S$74,2),VLOOKUP(Q18,'17 лет'!$R$4:$S$74,2)))))))</f>
        <v>20</v>
      </c>
      <c r="S18" s="59">
        <f t="shared" ca="1" si="1"/>
        <v>139</v>
      </c>
      <c r="T18" s="59">
        <v>8</v>
      </c>
    </row>
    <row r="19" spans="1:20" x14ac:dyDescent="0.2">
      <c r="A19" s="63">
        <v>9</v>
      </c>
      <c r="B19" s="96" t="s">
        <v>343</v>
      </c>
      <c r="C19" s="97">
        <v>38420</v>
      </c>
      <c r="D19" s="59">
        <f t="shared" ca="1" si="0"/>
        <v>13</v>
      </c>
      <c r="E19" s="59">
        <v>8.9</v>
      </c>
      <c r="F19" s="59">
        <f ca="1">IF((D19&lt;=11),VLOOKUP(E19,'11 лет'!$L$3:$N$75,3),IF((D19=12),VLOOKUP(E19,'12 лет'!$L$3:$N$75,3),IF((D19=13),VLOOKUP(E19,'13 лет'!$M$3:$P$75,4),IF((D19=14),VLOOKUP(E19,'14 лет'!$M$3:$P$75,4),IF((D19=15),VLOOKUP(E19,'15 лет'!$L$3:$N$75,3),IF((D19=16),VLOOKUP(E19,'16 лет'!$L$3:$N$75,3),VLOOKUP(E19,'17 лет'!$L$3:$N$75,3)))))))</f>
        <v>20</v>
      </c>
      <c r="G19" s="59" t="s">
        <v>87</v>
      </c>
      <c r="H19" s="59">
        <f ca="1">IF((D19&lt;=11),VLOOKUP(G19,'11 лет'!$K$3:$N$75,4),IF((D19=12),VLOOKUP(G19,'12 лет'!$K$3:$N$75,4),IF((D19=13),VLOOKUP(G19,'13 лет'!$L$3:$P$75,5),IF((D19=14),VLOOKUP(G19,'14 лет'!$L$3:$P$75,5),IF((D19=15),VLOOKUP(G19,'15 лет'!$K$3:$N$75,4),IF((D19=16),VLOOKUP(G19,'16 лет'!$K$3:$N$75,4),VLOOKUP(G19,'17 лет'!$K$3:$N$75,4)))))))</f>
        <v>21</v>
      </c>
      <c r="I19" s="59">
        <v>10.6</v>
      </c>
      <c r="J19" s="59">
        <f ca="1">IF((D19&lt;=11),VLOOKUP(I19,'11 лет'!$M$3:$N$75,2),IF((D19=12),VLOOKUP(I19,'12 лет'!$M$3:$N$75,2),IF((D19=13),VLOOKUP(I19,'13 лет'!$O$3:$P$75,2),IF((D19=14),VLOOKUP(I19,'14 лет'!$O$3:$P$75,2),IF((D19=15),VLOOKUP(I19,'15 лет'!$M$3:$N$75,2),IF((D19=16),VLOOKUP(I19,'16 лет'!$M$3:$N$75,2),VLOOKUP(I19,'17 лет'!$M$3:$N$75,2)))))))</f>
        <v>25</v>
      </c>
      <c r="K19" s="59">
        <v>22</v>
      </c>
      <c r="L19" s="59">
        <f ca="1">IF((D19&lt;=11),VLOOKUP(K19,'11 лет'!$Q$4:$S$74,3),IF((D19=12),VLOOKUP(K19,'12 лет'!$Q$4:$S$74,3),IF((D19=13),VLOOKUP(K19,'13 лет'!$S$4:$U$74,3),IF((D19=14),VLOOKUP(K19,'14 лет'!$S$4:$U$74,3),IF((D19=15),VLOOKUP(K19,'15 лет'!$Q$4:$S$74,3),IF((D19=16),VLOOKUP(K19,'16 лет'!$Q$4:$S$74,3),VLOOKUP(K19,'17 лет'!$Q$4:$S$74,3)))))))</f>
        <v>23</v>
      </c>
      <c r="M19" s="59">
        <v>165</v>
      </c>
      <c r="N19" s="59">
        <f ca="1">IF((D19&lt;=11),VLOOKUP(M19,'11 лет'!$P$4:$S$74,4),IF((D19=12),VLOOKUP(M19,'12 лет'!$P$4:$S$74,4),IF((D19=13),VLOOKUP(M19,'13 лет'!$R$4:$U$74,4),IF((D19=14),VLOOKUP(M19,'14 лет'!$R$4:$U$74,4),IF((D19=15),VLOOKUP(M19,'15 лет'!$P$4:$S$74,4),IF((D19=16),VLOOKUP(M19,'16 лет'!$P$4:$S$74,4),VLOOKUP(M19,'17 лет'!$P$4:$S$74,4)))))))</f>
        <v>20</v>
      </c>
      <c r="O19" s="59">
        <v>14</v>
      </c>
      <c r="P19" s="59">
        <f ca="1">IF((D19&lt;=11),VLOOKUP(O19,'11 лет'!$O$4:$S$74,5),IF((D19=12),VLOOKUP(O19,'12 лет'!$O$4:$S$74,5),IF((D19=13),VLOOKUP(O19,'13 лет'!$Q$4:$U$74,5),IF((D19=14),VLOOKUP(O19,'14 лет'!$Q$4:$U$74,5),IF((D19=15),VLOOKUP(O19,'15 лет'!$O$4:$S$74,5),IF((D19=16),VLOOKUP(O19,'16 лет'!$O$4:$S$74,5),VLOOKUP(O19,'17 лет'!$O$4:$S$74,5)))))))</f>
        <v>16</v>
      </c>
      <c r="Q19" s="59">
        <v>11</v>
      </c>
      <c r="R19" s="59">
        <f ca="1">IF((D19&lt;=11),VLOOKUP(Q19,'11 лет'!$R$4:$S$74,2),IF((D19=12),VLOOKUP(Q19,'12 лет'!$R$4:$S$74,2),IF((D19=13),VLOOKUP(Q19,'13 лет'!$T$4:$U$74,2),IF((D19=14),VLOOKUP(Q19,'14 лет'!$T$4:$U$74,2),IF((D19=15),VLOOKUP(Q19,'15 лет'!$R$4:$S$74,2),IF((D19=16),VLOOKUP(Q19,'16 лет'!$R$4:$S$74,2),VLOOKUP(Q19,'17 лет'!$R$4:$S$74,2)))))))</f>
        <v>26</v>
      </c>
      <c r="S19" s="59">
        <f t="shared" ca="1" si="1"/>
        <v>151</v>
      </c>
      <c r="T19" s="59">
        <v>9</v>
      </c>
    </row>
    <row r="20" spans="1:20" ht="13.5" customHeight="1" x14ac:dyDescent="0.2">
      <c r="A20" s="63">
        <v>10</v>
      </c>
      <c r="B20" s="96" t="s">
        <v>344</v>
      </c>
      <c r="C20" s="97">
        <v>38517</v>
      </c>
      <c r="D20" s="59">
        <f t="shared" ca="1" si="0"/>
        <v>13</v>
      </c>
      <c r="E20" s="59">
        <v>9</v>
      </c>
      <c r="F20" s="59">
        <f ca="1">IF((D20&lt;=11),VLOOKUP(E20,'11 лет'!$L$3:$N$75,3),IF((D20=12),VLOOKUP(E20,'12 лет'!$L$3:$N$75,3),IF((D20=13),VLOOKUP(E20,'13 лет'!$M$3:$P$75,4),IF((D20=14),VLOOKUP(E20,'14 лет'!$M$3:$P$75,4),IF((D20=15),VLOOKUP(E20,'15 лет'!$L$3:$N$75,3),IF((D20=16),VLOOKUP(E20,'16 лет'!$L$3:$N$75,3),VLOOKUP(E20,'17 лет'!$L$3:$N$75,3)))))))</f>
        <v>18</v>
      </c>
      <c r="G20" s="59" t="s">
        <v>196</v>
      </c>
      <c r="H20" s="59">
        <f ca="1">IF((D20&lt;=11),VLOOKUP(G20,'11 лет'!$K$3:$N$75,4),IF((D20=12),VLOOKUP(G20,'12 лет'!$K$3:$N$75,4),IF((D20=13),VLOOKUP(G20,'13 лет'!$L$3:$P$75,5),IF((D20=14),VLOOKUP(G20,'14 лет'!$L$3:$P$75,5),IF((D20=15),VLOOKUP(G20,'15 лет'!$K$3:$N$75,4),IF((D20=16),VLOOKUP(G20,'16 лет'!$K$3:$N$75,4),VLOOKUP(G20,'17 лет'!$K$3:$N$75,4)))))))</f>
        <v>22</v>
      </c>
      <c r="I20" s="59">
        <v>10.8</v>
      </c>
      <c r="J20" s="59">
        <f ca="1">IF((D20&lt;=11),VLOOKUP(I20,'11 лет'!$M$3:$N$75,2),IF((D20=12),VLOOKUP(I20,'12 лет'!$M$3:$N$75,2),IF((D20=13),VLOOKUP(I20,'13 лет'!$O$3:$P$75,2),IF((D20=14),VLOOKUP(I20,'14 лет'!$O$3:$P$75,2),IF((D20=15),VLOOKUP(I20,'15 лет'!$M$3:$N$75,2),IF((D20=16),VLOOKUP(I20,'16 лет'!$M$3:$N$75,2),VLOOKUP(I20,'17 лет'!$M$3:$N$75,2)))))))</f>
        <v>21</v>
      </c>
      <c r="K20" s="59">
        <v>25</v>
      </c>
      <c r="L20" s="59">
        <f ca="1">IF((D20&lt;=11),VLOOKUP(K20,'11 лет'!$Q$4:$S$74,3),IF((D20=12),VLOOKUP(K20,'12 лет'!$Q$4:$S$74,3),IF((D20=13),VLOOKUP(K20,'13 лет'!$S$4:$U$74,3),IF((D20=14),VLOOKUP(K20,'14 лет'!$S$4:$U$74,3),IF((D20=15),VLOOKUP(K20,'15 лет'!$Q$4:$S$74,3),IF((D20=16),VLOOKUP(K20,'16 лет'!$Q$4:$S$74,3),VLOOKUP(K20,'17 лет'!$Q$4:$S$74,3)))))))</f>
        <v>29</v>
      </c>
      <c r="M20" s="59">
        <v>175</v>
      </c>
      <c r="N20" s="59">
        <f ca="1">IF((D20&lt;=11),VLOOKUP(M20,'11 лет'!$P$4:$S$74,4),IF((D20=12),VLOOKUP(M20,'12 лет'!$P$4:$S$74,4),IF((D20=13),VLOOKUP(M20,'13 лет'!$R$4:$U$74,4),IF((D20=14),VLOOKUP(M20,'14 лет'!$R$4:$U$74,4),IF((D20=15),VLOOKUP(M20,'15 лет'!$P$4:$S$74,4),IF((D20=16),VLOOKUP(M20,'16 лет'!$P$4:$S$74,4),VLOOKUP(M20,'17 лет'!$P$4:$S$74,4)))))))</f>
        <v>25</v>
      </c>
      <c r="O20" s="59">
        <v>10</v>
      </c>
      <c r="P20" s="59">
        <f ca="1">IF((D20&lt;=11),VLOOKUP(O20,'11 лет'!$O$4:$S$74,5),IF((D20=12),VLOOKUP(O20,'12 лет'!$O$4:$S$74,5),IF((D20=13),VLOOKUP(O20,'13 лет'!$Q$4:$U$74,5),IF((D20=14),VLOOKUP(O20,'14 лет'!$Q$4:$U$74,5),IF((D20=15),VLOOKUP(O20,'15 лет'!$O$4:$S$74,5),IF((D20=16),VLOOKUP(O20,'16 лет'!$O$4:$S$74,5),VLOOKUP(O20,'17 лет'!$O$4:$S$74,5)))))))</f>
        <v>9</v>
      </c>
      <c r="Q20" s="59">
        <v>11</v>
      </c>
      <c r="R20" s="59">
        <f ca="1">IF((D20&lt;=11),VLOOKUP(Q20,'11 лет'!$R$4:$S$74,2),IF((D20=12),VLOOKUP(Q20,'12 лет'!$R$4:$S$74,2),IF((D20=13),VLOOKUP(Q20,'13 лет'!$T$4:$U$74,2),IF((D20=14),VLOOKUP(Q20,'14 лет'!$T$4:$U$74,2),IF((D20=15),VLOOKUP(Q20,'15 лет'!$R$4:$S$74,2),IF((D20=16),VLOOKUP(Q20,'16 лет'!$R$4:$S$74,2),VLOOKUP(Q20,'17 лет'!$R$4:$S$74,2)))))))</f>
        <v>26</v>
      </c>
      <c r="S20" s="59">
        <f t="shared" ca="1" si="1"/>
        <v>150</v>
      </c>
      <c r="T20" s="59">
        <v>10</v>
      </c>
    </row>
    <row r="21" spans="1:20" hidden="1" x14ac:dyDescent="0.2">
      <c r="A21" s="63">
        <v>17</v>
      </c>
      <c r="B21" s="64"/>
      <c r="C21" s="65"/>
      <c r="D21" s="59">
        <f t="shared" ca="1" si="0"/>
        <v>118</v>
      </c>
      <c r="E21" s="59">
        <v>9.1</v>
      </c>
      <c r="F21" s="59">
        <f ca="1">IF((D21&lt;=11),VLOOKUP(E21,'11 лет'!$L$3:$N$75,3),IF((D21=12),VLOOKUP(E21,'12 лет'!$L$3:$N$75,3),IF((D21=13),VLOOKUP(E21,'13 лет'!$M$3:$P$75,4),IF((D21=14),VLOOKUP(E21,'14 лет'!$M$3:$P$75,4),IF((D21=15),VLOOKUP(E21,'15 лет'!$L$3:$N$75,3),IF((D21=16),VLOOKUP(E21,'16 лет'!$L$3:$N$75,3),VLOOKUP(E21,'17 лет'!$L$3:$N$75,3)))))))</f>
        <v>4</v>
      </c>
      <c r="G21" s="59" t="s">
        <v>87</v>
      </c>
      <c r="H21" s="59">
        <f ca="1">IF((D21&lt;=11),VLOOKUP(G21,'11 лет'!$K$3:$N$75,4),IF((D21=12),VLOOKUP(G21,'12 лет'!$K$3:$N$75,4),IF((D21=13),VLOOKUP(G21,'13 лет'!$L$3:$P$75,5),IF((D21=14),VLOOKUP(G21,'14 лет'!$L$3:$P$75,5),IF((D21=15),VLOOKUP(G21,'15 лет'!$K$3:$N$75,4),IF((D21=16),VLOOKUP(G21,'16 лет'!$K$3:$N$75,4),VLOOKUP(G21,'17 лет'!$K$3:$N$75,4)))))))</f>
        <v>16</v>
      </c>
      <c r="I21" s="59">
        <v>11</v>
      </c>
      <c r="J21" s="59">
        <f ca="1">IF((D21&lt;=11),VLOOKUP(I21,'11 лет'!$M$3:$N$75,2),IF((D21=12),VLOOKUP(I21,'12 лет'!$M$3:$N$75,2),IF((D21=13),VLOOKUP(I21,'13 лет'!$O$3:$P$75,2),IF((D21=14),VLOOKUP(I21,'14 лет'!$O$3:$P$75,2),IF((D21=15),VLOOKUP(I21,'15 лет'!$M$3:$N$75,2),IF((D21=16),VLOOKUP(I21,'16 лет'!$M$3:$N$75,2),VLOOKUP(I21,'17 лет'!$M$3:$N$75,2)))))))</f>
        <v>70</v>
      </c>
      <c r="K21" s="59">
        <v>20</v>
      </c>
      <c r="L21" s="59">
        <f ca="1">IF((D21&lt;=11),VLOOKUP(K21,'11 лет'!$Q$4:$S$74,3),IF((D21=12),VLOOKUP(K21,'12 лет'!$Q$4:$S$74,3),IF((D21=13),VLOOKUP(K21,'13 лет'!$S$4:$U$74,3),IF((D21=14),VLOOKUP(K21,'14 лет'!$S$4:$U$74,3),IF((D21=15),VLOOKUP(K21,'15 лет'!$Q$4:$S$74,3),IF((D21=16),VLOOKUP(K21,'16 лет'!$Q$4:$S$74,3),VLOOKUP(K21,'17 лет'!$Q$4:$S$74,3)))))))</f>
        <v>16</v>
      </c>
      <c r="M21" s="59">
        <v>185</v>
      </c>
      <c r="N21" s="59">
        <f ca="1">IF((D21&lt;=11),VLOOKUP(M21,'11 лет'!$P$4:$S$74,4),IF((D21=12),VLOOKUP(M21,'12 лет'!$P$4:$S$74,4),IF((D21=13),VLOOKUP(M21,'13 лет'!$R$4:$U$74,4),IF((D21=14),VLOOKUP(M21,'14 лет'!$R$4:$U$74,4),IF((D21=15),VLOOKUP(M21,'15 лет'!$P$4:$S$74,4),IF((D21=16),VLOOKUP(M21,'16 лет'!$P$4:$S$74,4),VLOOKUP(M21,'17 лет'!$P$4:$S$74,4)))))))</f>
        <v>25</v>
      </c>
      <c r="O21" s="59">
        <v>15</v>
      </c>
      <c r="P21" s="59">
        <f ca="1">IF((D21&lt;=11),VLOOKUP(O21,'11 лет'!$O$4:$S$74,5),IF((D21=12),VLOOKUP(O21,'12 лет'!$O$4:$S$74,5),IF((D21=13),VLOOKUP(O21,'13 лет'!$Q$4:$U$74,5),IF((D21=14),VLOOKUP(O21,'14 лет'!$Q$4:$U$74,5),IF((D21=15),VLOOKUP(O21,'15 лет'!$O$4:$S$74,5),IF((D21=16),VLOOKUP(O21,'16 лет'!$O$4:$S$74,5),VLOOKUP(O21,'17 лет'!$O$4:$S$74,5)))))))</f>
        <v>14</v>
      </c>
      <c r="Q21" s="59">
        <v>15</v>
      </c>
      <c r="R21" s="59">
        <f ca="1">IF((D21&lt;=11),VLOOKUP(Q21,'11 лет'!$R$4:$S$74,2),IF((D21=12),VLOOKUP(Q21,'12 лет'!$R$4:$S$74,2),IF((D21=13),VLOOKUP(Q21,'13 лет'!$T$4:$U$74,2),IF((D21=14),VLOOKUP(Q21,'14 лет'!$T$4:$U$74,2),IF((D21=15),VLOOKUP(Q21,'15 лет'!$R$4:$S$74,2),IF((D21=16),VLOOKUP(Q21,'16 лет'!$R$4:$S$74,2),VLOOKUP(Q21,'17 лет'!$R$4:$S$74,2)))))))</f>
        <v>32</v>
      </c>
      <c r="S21" s="59">
        <f t="shared" ca="1" si="1"/>
        <v>177</v>
      </c>
      <c r="T21" s="59">
        <f ca="1">RANK(S21,S$11:S$24)</f>
        <v>2</v>
      </c>
    </row>
    <row r="22" spans="1:20" hidden="1" x14ac:dyDescent="0.2">
      <c r="A22" s="63">
        <v>18</v>
      </c>
      <c r="B22" s="64"/>
      <c r="C22" s="65"/>
      <c r="D22" s="59">
        <f t="shared" ca="1" si="0"/>
        <v>118</v>
      </c>
      <c r="E22" s="59">
        <v>9</v>
      </c>
      <c r="F22" s="59">
        <f ca="1">IF((D22&lt;=11),VLOOKUP(E22,'11 лет'!$L$3:$N$75,3),IF((D22=12),VLOOKUP(E22,'12 лет'!$L$3:$N$75,3),IF((D22=13),VLOOKUP(E22,'13 лет'!$M$3:$P$75,4),IF((D22=14),VLOOKUP(E22,'14 лет'!$M$3:$P$75,4),IF((D22=15),VLOOKUP(E22,'15 лет'!$L$3:$N$75,3),IF((D22=16),VLOOKUP(E22,'16 лет'!$L$3:$N$75,3),VLOOKUP(E22,'17 лет'!$L$3:$N$75,3)))))))</f>
        <v>6</v>
      </c>
      <c r="G22" s="59" t="s">
        <v>239</v>
      </c>
      <c r="H22" s="59">
        <f ca="1">IF((D22&lt;=11),VLOOKUP(G22,'11 лет'!$K$3:$N$75,4),IF((D22=12),VLOOKUP(G22,'12 лет'!$K$3:$N$75,4),IF((D22=13),VLOOKUP(G22,'13 лет'!$L$3:$P$75,5),IF((D22=14),VLOOKUP(G22,'14 лет'!$L$3:$P$75,5),IF((D22=15),VLOOKUP(G22,'15 лет'!$K$3:$N$75,4),IF((D22=16),VLOOKUP(G22,'16 лет'!$K$3:$N$75,4),VLOOKUP(G22,'17 лет'!$K$3:$N$75,4)))))))</f>
        <v>17</v>
      </c>
      <c r="I22" s="59">
        <v>5.6</v>
      </c>
      <c r="J22" s="59">
        <f ca="1">IF((D22&lt;=11),VLOOKUP(I22,'11 лет'!$M$3:$N$75,2),IF((D22=12),VLOOKUP(I22,'12 лет'!$M$3:$N$75,2),IF((D22=13),VLOOKUP(I22,'13 лет'!$O$3:$P$75,2),IF((D22=14),VLOOKUP(I22,'14 лет'!$O$3:$P$75,2),IF((D22=15),VLOOKUP(I22,'15 лет'!$M$3:$N$75,2),IF((D22=16),VLOOKUP(I22,'16 лет'!$M$3:$N$75,2),VLOOKUP(I22,'17 лет'!$M$3:$N$75,2)))))))</f>
        <v>70</v>
      </c>
      <c r="K22" s="59">
        <v>21</v>
      </c>
      <c r="L22" s="59">
        <f ca="1">IF((D22&lt;=11),VLOOKUP(K22,'11 лет'!$Q$4:$S$74,3),IF((D22=12),VLOOKUP(K22,'12 лет'!$Q$4:$S$74,3),IF((D22=13),VLOOKUP(K22,'13 лет'!$S$4:$U$74,3),IF((D22=14),VLOOKUP(K22,'14 лет'!$S$4:$U$74,3),IF((D22=15),VLOOKUP(K22,'15 лет'!$Q$4:$S$74,3),IF((D22=16),VLOOKUP(K22,'16 лет'!$Q$4:$S$74,3),VLOOKUP(K22,'17 лет'!$Q$4:$S$74,3)))))))</f>
        <v>18</v>
      </c>
      <c r="M22" s="59">
        <v>180</v>
      </c>
      <c r="N22" s="59">
        <f ca="1">IF((D22&lt;=11),VLOOKUP(M22,'11 лет'!$P$4:$S$74,4),IF((D22=12),VLOOKUP(M22,'12 лет'!$P$4:$S$74,4),IF((D22=13),VLOOKUP(M22,'13 лет'!$R$4:$U$74,4),IF((D22=14),VLOOKUP(M22,'14 лет'!$R$4:$U$74,4),IF((D22=15),VLOOKUP(M22,'15 лет'!$P$4:$S$74,4),IF((D22=16),VLOOKUP(M22,'16 лет'!$P$4:$S$74,4),VLOOKUP(M22,'17 лет'!$P$4:$S$74,4)))))))</f>
        <v>22</v>
      </c>
      <c r="O22" s="59">
        <v>11</v>
      </c>
      <c r="P22" s="59">
        <f ca="1">IF((D22&lt;=11),VLOOKUP(O22,'11 лет'!$O$4:$S$74,5),IF((D22=12),VLOOKUP(O22,'12 лет'!$O$4:$S$74,5),IF((D22=13),VLOOKUP(O22,'13 лет'!$Q$4:$U$74,5),IF((D22=14),VLOOKUP(O22,'14 лет'!$Q$4:$U$74,5),IF((D22=15),VLOOKUP(O22,'15 лет'!$O$4:$S$74,5),IF((D22=16),VLOOKUP(O22,'16 лет'!$O$4:$S$74,5),VLOOKUP(O22,'17 лет'!$O$4:$S$74,5)))))))</f>
        <v>8</v>
      </c>
      <c r="Q22" s="59">
        <v>9</v>
      </c>
      <c r="R22" s="59">
        <f ca="1">IF((D22&lt;=11),VLOOKUP(Q22,'11 лет'!$R$4:$S$74,2),IF((D22=12),VLOOKUP(Q22,'12 лет'!$R$4:$S$74,2),IF((D22=13),VLOOKUP(Q22,'13 лет'!$T$4:$U$74,2),IF((D22=14),VLOOKUP(Q22,'14 лет'!$T$4:$U$74,2),IF((D22=15),VLOOKUP(Q22,'15 лет'!$R$4:$S$74,2),IF((D22=16),VLOOKUP(Q22,'16 лет'!$R$4:$S$74,2),VLOOKUP(Q22,'17 лет'!$R$4:$S$74,2)))))))</f>
        <v>18</v>
      </c>
      <c r="S22" s="59">
        <f t="shared" ca="1" si="1"/>
        <v>159</v>
      </c>
      <c r="T22" s="59">
        <f ca="1">RANK(S22,S$11:S$24)</f>
        <v>7</v>
      </c>
    </row>
    <row r="23" spans="1:20" hidden="1" x14ac:dyDescent="0.2">
      <c r="A23" s="63">
        <v>19</v>
      </c>
      <c r="B23" s="64"/>
      <c r="C23" s="65"/>
      <c r="D23" s="59">
        <f t="shared" ca="1" si="0"/>
        <v>118</v>
      </c>
      <c r="E23" s="59">
        <v>8.9</v>
      </c>
      <c r="F23" s="59">
        <f ca="1">IF((D23&lt;=11),VLOOKUP(E23,'11 лет'!$L$3:$N$75,3),IF((D23=12),VLOOKUP(E23,'12 лет'!$L$3:$N$75,3),IF((D23=13),VLOOKUP(E23,'13 лет'!$M$3:$P$75,4),IF((D23=14),VLOOKUP(E23,'14 лет'!$M$3:$P$75,4),IF((D23=15),VLOOKUP(E23,'15 лет'!$L$3:$N$75,3),IF((D23=16),VLOOKUP(E23,'16 лет'!$L$3:$N$75,3),VLOOKUP(E23,'17 лет'!$L$3:$N$75,3)))))))</f>
        <v>8</v>
      </c>
      <c r="G23" s="59" t="s">
        <v>196</v>
      </c>
      <c r="H23" s="59">
        <f ca="1">IF((D23&lt;=11),VLOOKUP(G23,'11 лет'!$K$3:$N$75,4),IF((D23=12),VLOOKUP(G23,'12 лет'!$K$3:$N$75,4),IF((D23=13),VLOOKUP(G23,'13 лет'!$L$3:$P$75,5),IF((D23=14),VLOOKUP(G23,'14 лет'!$L$3:$P$75,5),IF((D23=15),VLOOKUP(G23,'15 лет'!$K$3:$N$75,4),IF((D23=16),VLOOKUP(G23,'16 лет'!$K$3:$N$75,4),VLOOKUP(G23,'17 лет'!$K$3:$N$75,4)))))))</f>
        <v>17</v>
      </c>
      <c r="I23" s="59">
        <v>10.6</v>
      </c>
      <c r="J23" s="59">
        <f ca="1">IF((D23&lt;=11),VLOOKUP(I23,'11 лет'!$M$3:$N$75,2),IF((D23=12),VLOOKUP(I23,'12 лет'!$M$3:$N$75,2),IF((D23=13),VLOOKUP(I23,'13 лет'!$O$3:$P$75,2),IF((D23=14),VLOOKUP(I23,'14 лет'!$O$3:$P$75,2),IF((D23=15),VLOOKUP(I23,'15 лет'!$M$3:$N$75,2),IF((D23=16),VLOOKUP(I23,'16 лет'!$M$3:$N$75,2),VLOOKUP(I23,'17 лет'!$M$3:$N$75,2)))))))</f>
        <v>70</v>
      </c>
      <c r="K23" s="59">
        <v>22</v>
      </c>
      <c r="L23" s="59">
        <f ca="1">IF((D23&lt;=11),VLOOKUP(K23,'11 лет'!$Q$4:$S$74,3),IF((D23=12),VLOOKUP(K23,'12 лет'!$Q$4:$S$74,3),IF((D23=13),VLOOKUP(K23,'13 лет'!$S$4:$U$74,3),IF((D23=14),VLOOKUP(K23,'14 лет'!$S$4:$U$74,3),IF((D23=15),VLOOKUP(K23,'15 лет'!$Q$4:$S$74,3),IF((D23=16),VLOOKUP(K23,'16 лет'!$Q$4:$S$74,3),VLOOKUP(K23,'17 лет'!$Q$4:$S$74,3)))))))</f>
        <v>20</v>
      </c>
      <c r="M23" s="59">
        <v>165</v>
      </c>
      <c r="N23" s="59">
        <f ca="1">IF((D23&lt;=11),VLOOKUP(M23,'11 лет'!$P$4:$S$74,4),IF((D23=12),VLOOKUP(M23,'12 лет'!$P$4:$S$74,4),IF((D23=13),VLOOKUP(M23,'13 лет'!$R$4:$U$74,4),IF((D23=14),VLOOKUP(M23,'14 лет'!$R$4:$U$74,4),IF((D23=15),VLOOKUP(M23,'15 лет'!$P$4:$S$74,4),IF((D23=16),VLOOKUP(M23,'16 лет'!$P$4:$S$74,4),VLOOKUP(M23,'17 лет'!$P$4:$S$74,4)))))))</f>
        <v>15</v>
      </c>
      <c r="O23" s="59">
        <v>13</v>
      </c>
      <c r="P23" s="59">
        <f ca="1">IF((D23&lt;=11),VLOOKUP(O23,'11 лет'!$O$4:$S$74,5),IF((D23=12),VLOOKUP(O23,'12 лет'!$O$4:$S$74,5),IF((D23=13),VLOOKUP(O23,'13 лет'!$Q$4:$U$74,5),IF((D23=14),VLOOKUP(O23,'14 лет'!$Q$4:$U$74,5),IF((D23=15),VLOOKUP(O23,'15 лет'!$O$4:$S$74,5),IF((D23=16),VLOOKUP(O23,'16 лет'!$O$4:$S$74,5),VLOOKUP(O23,'17 лет'!$O$4:$S$74,5)))))))</f>
        <v>10</v>
      </c>
      <c r="Q23" s="59">
        <v>6</v>
      </c>
      <c r="R23" s="59">
        <f ca="1">IF((D23&lt;=11),VLOOKUP(Q23,'11 лет'!$R$4:$S$74,2),IF((D23=12),VLOOKUP(Q23,'12 лет'!$R$4:$S$74,2),IF((D23=13),VLOOKUP(Q23,'13 лет'!$T$4:$U$74,2),IF((D23=14),VLOOKUP(Q23,'14 лет'!$T$4:$U$74,2),IF((D23=15),VLOOKUP(Q23,'15 лет'!$R$4:$S$74,2),IF((D23=16),VLOOKUP(Q23,'16 лет'!$R$4:$S$74,2),VLOOKUP(Q23,'17 лет'!$R$4:$S$74,2)))))))</f>
        <v>12</v>
      </c>
      <c r="S23" s="59">
        <f t="shared" ca="1" si="1"/>
        <v>152</v>
      </c>
      <c r="T23" s="59">
        <f ca="1">RANK(S23,S$11:S$24)</f>
        <v>11</v>
      </c>
    </row>
    <row r="24" spans="1:20" hidden="1" x14ac:dyDescent="0.2">
      <c r="A24" s="63">
        <v>20</v>
      </c>
      <c r="B24" s="64"/>
      <c r="C24" s="65"/>
      <c r="D24" s="59">
        <f t="shared" ca="1" si="0"/>
        <v>118</v>
      </c>
      <c r="E24" s="59">
        <v>9.1</v>
      </c>
      <c r="F24" s="59">
        <f ca="1">IF((D24&lt;=11),VLOOKUP(E24,'11 лет'!$L$3:$N$75,3),IF((D24=12),VLOOKUP(E24,'12 лет'!$L$3:$N$75,3),IF((D24=13),VLOOKUP(E24,'13 лет'!$M$3:$P$75,4),IF((D24=14),VLOOKUP(E24,'14 лет'!$M$3:$P$75,4),IF((D24=15),VLOOKUP(E24,'15 лет'!$L$3:$N$75,3),IF((D24=16),VLOOKUP(E24,'16 лет'!$L$3:$N$75,3),VLOOKUP(E24,'17 лет'!$L$3:$N$75,3)))))))</f>
        <v>4</v>
      </c>
      <c r="G24" s="59" t="s">
        <v>87</v>
      </c>
      <c r="H24" s="59">
        <f ca="1">IF((D24&lt;=11),VLOOKUP(G24,'11 лет'!$K$3:$N$75,4),IF((D24=12),VLOOKUP(G24,'12 лет'!$K$3:$N$75,4),IF((D24=13),VLOOKUP(G24,'13 лет'!$L$3:$P$75,5),IF((D24=14),VLOOKUP(G24,'14 лет'!$L$3:$P$75,5),IF((D24=15),VLOOKUP(G24,'15 лет'!$K$3:$N$75,4),IF((D24=16),VLOOKUP(G24,'16 лет'!$K$3:$N$75,4),VLOOKUP(G24,'17 лет'!$K$3:$N$75,4)))))))</f>
        <v>16</v>
      </c>
      <c r="I24" s="59">
        <v>10.8</v>
      </c>
      <c r="J24" s="59">
        <f ca="1">IF((D24&lt;=11),VLOOKUP(I24,'11 лет'!$M$3:$N$75,2),IF((D24=12),VLOOKUP(I24,'12 лет'!$M$3:$N$75,2),IF((D24=13),VLOOKUP(I24,'13 лет'!$O$3:$P$75,2),IF((D24=14),VLOOKUP(I24,'14 лет'!$O$3:$P$75,2),IF((D24=15),VLOOKUP(I24,'15 лет'!$M$3:$N$75,2),IF((D24=16),VLOOKUP(I24,'16 лет'!$M$3:$N$75,2),VLOOKUP(I24,'17 лет'!$M$3:$N$75,2)))))))</f>
        <v>70</v>
      </c>
      <c r="K24" s="59">
        <v>21</v>
      </c>
      <c r="L24" s="59">
        <f ca="1">IF((D24&lt;=11),VLOOKUP(K24,'11 лет'!$Q$4:$S$74,3),IF((D24=12),VLOOKUP(K24,'12 лет'!$Q$4:$S$74,3),IF((D24=13),VLOOKUP(K24,'13 лет'!$S$4:$U$74,3),IF((D24=14),VLOOKUP(K24,'14 лет'!$S$4:$U$74,3),IF((D24=15),VLOOKUP(K24,'15 лет'!$Q$4:$S$74,3),IF((D24=16),VLOOKUP(K24,'16 лет'!$Q$4:$S$74,3),VLOOKUP(K24,'17 лет'!$Q$4:$S$74,3)))))))</f>
        <v>18</v>
      </c>
      <c r="M24" s="59">
        <v>180</v>
      </c>
      <c r="N24" s="59">
        <f ca="1">IF((D24&lt;=11),VLOOKUP(M24,'11 лет'!$P$4:$S$74,4),IF((D24=12),VLOOKUP(M24,'12 лет'!$P$4:$S$74,4),IF((D24=13),VLOOKUP(M24,'13 лет'!$R$4:$U$74,4),IF((D24=14),VLOOKUP(M24,'14 лет'!$R$4:$U$74,4),IF((D24=15),VLOOKUP(M24,'15 лет'!$P$4:$S$74,4),IF((D24=16),VLOOKUP(M24,'16 лет'!$P$4:$S$74,4),VLOOKUP(M24,'17 лет'!$P$4:$S$74,4)))))))</f>
        <v>22</v>
      </c>
      <c r="O24" s="59">
        <v>12</v>
      </c>
      <c r="P24" s="59">
        <f ca="1">IF((D24&lt;=11),VLOOKUP(O24,'11 лет'!$O$4:$S$74,5),IF((D24=12),VLOOKUP(O24,'12 лет'!$O$4:$S$74,5),IF((D24=13),VLOOKUP(O24,'13 лет'!$Q$4:$U$74,5),IF((D24=14),VLOOKUP(O24,'14 лет'!$Q$4:$U$74,5),IF((D24=15),VLOOKUP(O24,'15 лет'!$O$4:$S$74,5),IF((D24=16),VLOOKUP(O24,'16 лет'!$O$4:$S$74,5),VLOOKUP(O24,'17 лет'!$O$4:$S$74,5)))))))</f>
        <v>9</v>
      </c>
      <c r="Q24" s="59">
        <v>15</v>
      </c>
      <c r="R24" s="59">
        <f ca="1">IF((D24&lt;=11),VLOOKUP(Q24,'11 лет'!$R$4:$S$74,2),IF((D24=12),VLOOKUP(Q24,'12 лет'!$R$4:$S$74,2),IF((D24=13),VLOOKUP(Q24,'13 лет'!$T$4:$U$74,2),IF((D24=14),VLOOKUP(Q24,'14 лет'!$T$4:$U$74,2),IF((D24=15),VLOOKUP(Q24,'15 лет'!$R$4:$S$74,2),IF((D24=16),VLOOKUP(Q24,'16 лет'!$R$4:$S$74,2),VLOOKUP(Q24,'17 лет'!$R$4:$S$74,2)))))))</f>
        <v>32</v>
      </c>
      <c r="S24" s="59">
        <f t="shared" ca="1" si="1"/>
        <v>171</v>
      </c>
      <c r="T24" s="59">
        <f ca="1">RANK(S24,S$11:S$24)</f>
        <v>3</v>
      </c>
    </row>
    <row r="25" spans="1:20" x14ac:dyDescent="0.2">
      <c r="S25">
        <f ca="1">SUM(S11:S24)</f>
        <v>2261</v>
      </c>
    </row>
  </sheetData>
  <mergeCells count="3">
    <mergeCell ref="A8:D8"/>
    <mergeCell ref="E8:R8"/>
    <mergeCell ref="E7:R7"/>
  </mergeCells>
  <phoneticPr fontId="14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zoomScale="90" zoomScaleNormal="90" workbookViewId="0">
      <selection activeCell="A6" sqref="A6:XFD6"/>
    </sheetView>
  </sheetViews>
  <sheetFormatPr defaultRowHeight="12.75" x14ac:dyDescent="0.2"/>
  <cols>
    <col min="1" max="1" width="4.140625" customWidth="1"/>
    <col min="2" max="2" width="36.7109375" customWidth="1"/>
    <col min="3" max="3" width="12.7109375" customWidth="1"/>
    <col min="4" max="4" width="10.140625" bestFit="1" customWidth="1"/>
    <col min="5" max="5" width="7.42578125" customWidth="1"/>
  </cols>
  <sheetData>
    <row r="1" spans="1:20" ht="15" x14ac:dyDescent="0.25">
      <c r="A1" s="53"/>
      <c r="B1" s="53"/>
      <c r="C1" s="53"/>
      <c r="D1" s="53"/>
      <c r="E1" s="53"/>
      <c r="F1" s="53"/>
      <c r="G1" s="53"/>
      <c r="H1" s="54" t="s">
        <v>19</v>
      </c>
      <c r="I1" s="54"/>
      <c r="J1" s="54"/>
      <c r="K1" s="54"/>
      <c r="L1" s="54"/>
      <c r="M1" s="54"/>
      <c r="N1" s="54"/>
      <c r="O1" s="53"/>
    </row>
    <row r="2" spans="1:20" ht="15" x14ac:dyDescent="0.25">
      <c r="A2" s="53"/>
      <c r="B2" s="53"/>
      <c r="C2" s="53"/>
      <c r="D2" s="53"/>
      <c r="E2" s="53"/>
      <c r="F2" s="53"/>
      <c r="G2" s="53"/>
      <c r="H2" s="54" t="s">
        <v>20</v>
      </c>
      <c r="I2" s="54"/>
      <c r="J2" s="54"/>
      <c r="K2" s="54"/>
      <c r="L2" s="54"/>
      <c r="M2" s="54"/>
      <c r="N2" s="54"/>
      <c r="O2" s="53"/>
    </row>
    <row r="3" spans="1:20" ht="15" x14ac:dyDescent="0.25">
      <c r="A3" s="53"/>
      <c r="B3" s="53"/>
      <c r="C3" s="53"/>
      <c r="D3" s="53"/>
      <c r="E3" s="53"/>
      <c r="F3" s="53"/>
      <c r="G3" s="53"/>
      <c r="H3" s="54"/>
      <c r="I3" s="54"/>
      <c r="J3" s="54"/>
      <c r="K3" s="54"/>
      <c r="L3" s="54"/>
      <c r="M3" s="54"/>
      <c r="N3" s="54"/>
      <c r="O3" s="53"/>
    </row>
    <row r="4" spans="1:20" ht="15" x14ac:dyDescent="0.25">
      <c r="A4" s="53"/>
      <c r="B4" s="53"/>
      <c r="C4" s="53"/>
      <c r="D4" s="53"/>
      <c r="E4" s="53"/>
      <c r="F4" s="53"/>
      <c r="G4" s="53"/>
      <c r="H4" s="53"/>
      <c r="I4" s="98" t="s">
        <v>659</v>
      </c>
      <c r="J4" s="53"/>
      <c r="K4" s="53"/>
      <c r="L4" s="53"/>
      <c r="M4" s="53"/>
      <c r="N4" s="53"/>
      <c r="O4" s="53"/>
    </row>
    <row r="5" spans="1:20" ht="15" x14ac:dyDescent="0.25">
      <c r="A5" s="53"/>
      <c r="B5" s="53"/>
      <c r="C5" s="53"/>
      <c r="D5" s="53"/>
      <c r="E5" s="53"/>
      <c r="F5" s="53"/>
      <c r="G5" s="53"/>
      <c r="H5" s="53"/>
      <c r="I5" s="53" t="s">
        <v>24</v>
      </c>
      <c r="J5" s="53"/>
      <c r="K5" s="53"/>
      <c r="L5" s="53"/>
      <c r="M5" s="53"/>
      <c r="N5" s="53"/>
      <c r="O5" s="53"/>
    </row>
    <row r="6" spans="1:20" ht="15" x14ac:dyDescent="0.25">
      <c r="A6" s="53"/>
      <c r="B6" s="53"/>
      <c r="C6" s="53"/>
      <c r="D6" s="53"/>
      <c r="E6" s="53"/>
      <c r="F6" s="53"/>
      <c r="G6" s="53"/>
      <c r="H6" s="53"/>
      <c r="I6" s="98" t="s">
        <v>662</v>
      </c>
      <c r="J6" s="53"/>
      <c r="K6" s="53"/>
      <c r="L6" s="53"/>
      <c r="M6" s="53"/>
      <c r="N6" s="53"/>
      <c r="O6" s="53"/>
    </row>
    <row r="7" spans="1:20" ht="15" x14ac:dyDescent="0.25">
      <c r="A7" s="53"/>
      <c r="B7" s="53"/>
      <c r="C7" s="53"/>
      <c r="D7" s="53"/>
      <c r="E7" s="100" t="s">
        <v>27</v>
      </c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</row>
    <row r="8" spans="1:20" ht="15" x14ac:dyDescent="0.25">
      <c r="A8" s="99"/>
      <c r="B8" s="99"/>
      <c r="C8" s="99"/>
      <c r="D8" s="99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1"/>
    </row>
    <row r="10" spans="1:20" ht="38.25" x14ac:dyDescent="0.2">
      <c r="A10" s="55" t="s">
        <v>30</v>
      </c>
      <c r="B10" s="55" t="s">
        <v>0</v>
      </c>
      <c r="C10" s="55" t="s">
        <v>1</v>
      </c>
      <c r="D10" s="55" t="s">
        <v>31</v>
      </c>
      <c r="E10" s="55" t="s">
        <v>32</v>
      </c>
      <c r="F10" s="56" t="s">
        <v>3</v>
      </c>
      <c r="G10" s="57" t="s">
        <v>4</v>
      </c>
      <c r="H10" s="56" t="s">
        <v>3</v>
      </c>
      <c r="I10" s="57" t="s">
        <v>33</v>
      </c>
      <c r="J10" s="56" t="s">
        <v>3</v>
      </c>
      <c r="K10" s="55" t="s">
        <v>5</v>
      </c>
      <c r="L10" s="56" t="s">
        <v>3</v>
      </c>
      <c r="M10" s="55" t="s">
        <v>6</v>
      </c>
      <c r="N10" s="56" t="s">
        <v>3</v>
      </c>
      <c r="O10" s="55" t="s">
        <v>7</v>
      </c>
      <c r="P10" s="56" t="s">
        <v>3</v>
      </c>
      <c r="Q10" s="55" t="s">
        <v>8</v>
      </c>
      <c r="R10" s="56" t="s">
        <v>3</v>
      </c>
      <c r="S10" s="58" t="s">
        <v>9</v>
      </c>
      <c r="T10" s="55" t="s">
        <v>10</v>
      </c>
    </row>
    <row r="11" spans="1:20" ht="13.5" customHeight="1" x14ac:dyDescent="0.2">
      <c r="A11" s="63">
        <v>1</v>
      </c>
      <c r="B11" s="96" t="s">
        <v>353</v>
      </c>
      <c r="C11" s="97">
        <v>38620</v>
      </c>
      <c r="D11" s="59">
        <f t="shared" ref="D11:D23" ca="1" si="0">INT(DAYS360(C11,TODAY())/360)</f>
        <v>13</v>
      </c>
      <c r="E11" s="59">
        <v>8</v>
      </c>
      <c r="F11" s="59">
        <f ca="1">IF((D11&lt;=11),VLOOKUP(E11,'11 лет'!$B$3:$D$75,3),IF((D11=12),VLOOKUP(E11,'12 лет'!$B$3:$D$75,3),IF((D11=13),VLOOKUP(E11,'13 лет'!$B$3:$E$75,4),IF((D11=14),VLOOKUP(E11,'14 лет'!$B$3:$E$75,4),IF((D11=15),VLOOKUP(E11,'15 лет'!$B$3:$D$75,3),IF((D11=16),VLOOKUP(E11,'16 лет'!$B$3:$D$75,3),VLOOKUP(E11,'17 лет'!$B$3:$D$75,3)))))))</f>
        <v>33</v>
      </c>
      <c r="G11" s="68" t="s">
        <v>196</v>
      </c>
      <c r="H11" s="59">
        <f ca="1">IF((D11&lt;=11),VLOOKUP(G11,'11 лет'!$A$3:$D$75,4),IF((D11=12),VLOOKUP(G11,'12 лет'!$A$3:$D$75,4),IF((D11=13),VLOOKUP(G11,'13 лет'!$A$3:$E$75,5),IF((D11=14),VLOOKUP(G11,'14 лет'!$A$3:$E$75,5),IF((D11=15),VLOOKUP(G11,'15 лет'!$A$3:$D$75,4),IF((D11=16),VLOOKUP(G11,'16 лет'!$A$3:$D$75,4),VLOOKUP(G11,'17 лет'!$A$3:$D$75,4)))))))</f>
        <v>13</v>
      </c>
      <c r="I11" s="59">
        <v>9.5</v>
      </c>
      <c r="J11" s="59">
        <f ca="1">IF((D11&lt;=11),VLOOKUP(I11,'11 лет'!$C$3:$D$75,2),IF((D11=12),VLOOKUP(I11,'12 лет'!$C$3:$D$75,2),IF((D11=13),VLOOKUP(I11,'13 лет'!$D$3:$E$75,2),IF((D11=14),VLOOKUP(I11,'14 лет'!$D$3:$E$75,2),IF((D11=15),VLOOKUP(I11,'15 лет'!$C$3:$D$75,2),IF((D11=16),VLOOKUP(I11,'16 лет'!$C$3:$D$75,2),VLOOKUP(I11,'17 лет'!$C$3:$D$75,2)))))))</f>
        <v>34</v>
      </c>
      <c r="K11" s="59">
        <v>20</v>
      </c>
      <c r="L11" s="59">
        <f ca="1">IF((D11&lt;=11),VLOOKUP(K11,'11 лет'!$G$4:$I$74,3),IF((D11=12),VLOOKUP(K11,'12 лет'!$G$4:$I$74,3),IF((D11=13),VLOOKUP(K11,'13 лет'!$H$4:$J$74,3),IF((D11=14),VLOOKUP(K11,'14 лет'!$H$4:$J$74,3),IF((D11=15),VLOOKUP(K11,'15 лет'!$G$4:$I$74,3),IF((D11=16),VLOOKUP(K11,'16 лет'!$G$4:$I$74,3),VLOOKUP(K11,'17 лет'!$G$4:$I$74,3)))))))</f>
        <v>18</v>
      </c>
      <c r="M11" s="59">
        <v>170</v>
      </c>
      <c r="N11" s="59">
        <f ca="1">IF((D11&lt;=11),VLOOKUP(M11,'11 лет'!$F$4:$I$74,4),IF((D11=12),VLOOKUP(M11,'12 лет'!$F$4:$I$74,4),IF((D11=13),VLOOKUP(M11,'13 лет'!$G$4:$J$74,4),IF((D11=14),VLOOKUP(M11,'14 лет'!$G$4:$J$74,4),IF((D11=15),VLOOKUP(M11,'15 лет'!$F$4:$I$74,4),IF((D11=16),VLOOKUP(M11,'16 лет'!$F$4:$I$74,4),VLOOKUP(M11,'17 лет'!$F$4:$I$74,4)))))))</f>
        <v>14</v>
      </c>
      <c r="O11" s="59">
        <v>9</v>
      </c>
      <c r="P11" s="59">
        <f ca="1">IF((D11&lt;=11),VLOOKUP(O11,'11 лет'!$E$4:$I$74,5),IF((D11=12),VLOOKUP(O11,'12 лет'!$E$4:$I$74,5),IF((D11=13),VLOOKUP(O11,'13 лет'!$F$4:$J$74,5),IF((D11=14),VLOOKUP(O11,'14 лет'!$F$4:$J$74,5),IF((D11=15),VLOOKUP(O11,'15 лет'!$E$4:$I$74,5),IF((D11=16),VLOOKUP(O11,'16 лет'!$E$4:$I$74,5),VLOOKUP(O11,'17 лет'!$E$4:$I$74,5)))))))</f>
        <v>34</v>
      </c>
      <c r="Q11" s="59">
        <v>8</v>
      </c>
      <c r="R11" s="59">
        <f ca="1">IF((D11&lt;=11),VLOOKUP(Q11,'11 лет'!$H$4:$I$74,2),IF((D11=12),VLOOKUP(Q11,'12 лет'!$H$4:$I$74,2),IF((D11=13),VLOOKUP(Q11,'13 лет'!$I$4:$J$74,2),IF((D11=14),VLOOKUP(Q11,'14 лет'!$I$4:$J$74,2),IF((D11=15),VLOOKUP(Q11,'15 лет'!$H$4:$I$74,2),IF((D11=16),VLOOKUP(Q11,'16 лет'!$H$4:$I$74,2),VLOOKUP(Q11,'17 лет'!$H$4:$I$74,2)))))))</f>
        <v>26</v>
      </c>
      <c r="S11" s="59">
        <f t="shared" ref="S11:S23" ca="1" si="1">SUM(F11,H11,J11,L11,N11,P11,R11)</f>
        <v>172</v>
      </c>
      <c r="T11" s="59">
        <f t="shared" ref="T11:T20" ca="1" si="2">RANK(S11,S$11:S$23)</f>
        <v>2</v>
      </c>
    </row>
    <row r="12" spans="1:20" x14ac:dyDescent="0.2">
      <c r="A12" s="63">
        <v>2</v>
      </c>
      <c r="B12" s="96" t="s">
        <v>354</v>
      </c>
      <c r="C12" s="97">
        <v>38664</v>
      </c>
      <c r="D12" s="59">
        <f t="shared" ca="1" si="0"/>
        <v>13</v>
      </c>
      <c r="E12" s="59">
        <v>8.3000000000000007</v>
      </c>
      <c r="F12" s="59">
        <f ca="1">IF((D12&lt;=11),VLOOKUP(E12,'11 лет'!$B$3:$D$75,3),IF((D12=12),VLOOKUP(E12,'12 лет'!$B$3:$D$75,3),IF((D12=13),VLOOKUP(E12,'13 лет'!$B$3:$E$75,4),IF((D12=14),VLOOKUP(E12,'14 лет'!$B$3:$E$75,4),IF((D12=15),VLOOKUP(E12,'15 лет'!$B$3:$D$75,3),IF((D12=16),VLOOKUP(E12,'16 лет'!$B$3:$D$75,3),VLOOKUP(E12,'17 лет'!$B$3:$D$75,3)))))))</f>
        <v>24</v>
      </c>
      <c r="G12" s="59" t="s">
        <v>236</v>
      </c>
      <c r="H12" s="59">
        <f ca="1">IF((D12&lt;=11),VLOOKUP(G12,'11 лет'!$A$3:$D$75,4),IF((D12=12),VLOOKUP(G12,'12 лет'!$A$3:$D$75,4),IF((D12=13),VLOOKUP(G12,'13 лет'!$A$3:$E$75,5),IF((D12=14),VLOOKUP(G12,'14 лет'!$A$3:$E$75,5),IF((D12=15),VLOOKUP(G12,'15 лет'!$A$3:$D$75,4),IF((D12=16),VLOOKUP(G12,'16 лет'!$A$3:$D$75,4),VLOOKUP(G12,'17 лет'!$A$3:$D$75,4)))))))</f>
        <v>18</v>
      </c>
      <c r="I12" s="59">
        <v>9.5</v>
      </c>
      <c r="J12" s="59">
        <f ca="1">IF((D12&lt;=11),VLOOKUP(I12,'11 лет'!$C$3:$D$75,2),IF((D12=12),VLOOKUP(I12,'12 лет'!$C$3:$D$75,2),IF((D12=13),VLOOKUP(I12,'13 лет'!$D$3:$E$75,2),IF((D12=14),VLOOKUP(I12,'14 лет'!$D$3:$E$75,2),IF((D12=15),VLOOKUP(I12,'15 лет'!$C$3:$D$75,2),IF((D12=16),VLOOKUP(I12,'16 лет'!$C$3:$D$75,2),VLOOKUP(I12,'17 лет'!$C$3:$D$75,2)))))))</f>
        <v>34</v>
      </c>
      <c r="K12" s="59">
        <v>22</v>
      </c>
      <c r="L12" s="59">
        <f ca="1">IF((D12&lt;=11),VLOOKUP(K12,'11 лет'!$G$4:$I$74,3),IF((D12=12),VLOOKUP(K12,'12 лет'!$G$4:$I$74,3),IF((D12=13),VLOOKUP(K12,'13 лет'!$H$4:$J$74,3),IF((D12=14),VLOOKUP(K12,'14 лет'!$H$4:$J$74,3),IF((D12=15),VLOOKUP(K12,'15 лет'!$G$4:$I$74,3),IF((D12=16),VLOOKUP(K12,'16 лет'!$G$4:$I$74,3),VLOOKUP(K12,'17 лет'!$G$4:$I$74,3)))))))</f>
        <v>22</v>
      </c>
      <c r="M12" s="59">
        <v>190</v>
      </c>
      <c r="N12" s="59">
        <f ca="1">IF((D12&lt;=11),VLOOKUP(M12,'11 лет'!$F$4:$I$74,4),IF((D12=12),VLOOKUP(M12,'12 лет'!$F$4:$I$74,4),IF((D12=13),VLOOKUP(M12,'13 лет'!$G$4:$J$74,4),IF((D12=14),VLOOKUP(M12,'14 лет'!$G$4:$J$74,4),IF((D12=15),VLOOKUP(M12,'15 лет'!$F$4:$I$74,4),IF((D12=16),VLOOKUP(M12,'16 лет'!$F$4:$I$74,4),VLOOKUP(M12,'17 лет'!$F$4:$I$74,4)))))))</f>
        <v>23</v>
      </c>
      <c r="O12" s="59">
        <v>6</v>
      </c>
      <c r="P12" s="59">
        <f ca="1">IF((D12&lt;=11),VLOOKUP(O12,'11 лет'!$E$4:$I$74,5),IF((D12=12),VLOOKUP(O12,'12 лет'!$E$4:$I$74,5),IF((D12=13),VLOOKUP(O12,'13 лет'!$F$4:$J$74,5),IF((D12=14),VLOOKUP(O12,'14 лет'!$F$4:$J$74,5),IF((D12=15),VLOOKUP(O12,'15 лет'!$E$4:$I$74,5),IF((D12=16),VLOOKUP(O12,'16 лет'!$E$4:$I$74,5),VLOOKUP(O12,'17 лет'!$E$4:$I$74,5)))))))</f>
        <v>23</v>
      </c>
      <c r="Q12" s="59">
        <v>9</v>
      </c>
      <c r="R12" s="59">
        <f ca="1">IF((D12&lt;=11),VLOOKUP(Q12,'11 лет'!$H$4:$I$74,2),IF((D12=12),VLOOKUP(Q12,'12 лет'!$H$4:$I$74,2),IF((D12=13),VLOOKUP(Q12,'13 лет'!$I$4:$J$74,2),IF((D12=14),VLOOKUP(Q12,'14 лет'!$I$4:$J$74,2),IF((D12=15),VLOOKUP(Q12,'15 лет'!$H$4:$I$74,2),IF((D12=16),VLOOKUP(Q12,'16 лет'!$H$4:$I$74,2),VLOOKUP(Q12,'17 лет'!$H$4:$I$74,2)))))))</f>
        <v>28</v>
      </c>
      <c r="S12" s="59">
        <f t="shared" ca="1" si="1"/>
        <v>172</v>
      </c>
      <c r="T12" s="59">
        <f t="shared" ca="1" si="2"/>
        <v>2</v>
      </c>
    </row>
    <row r="13" spans="1:20" x14ac:dyDescent="0.2">
      <c r="A13" s="63">
        <v>3</v>
      </c>
      <c r="B13" s="96" t="s">
        <v>355</v>
      </c>
      <c r="C13" s="97">
        <v>38475</v>
      </c>
      <c r="D13" s="59">
        <f t="shared" ca="1" si="0"/>
        <v>13</v>
      </c>
      <c r="E13" s="59">
        <v>8.5</v>
      </c>
      <c r="F13" s="59">
        <f ca="1">IF((D13&lt;=11),VLOOKUP(E13,'11 лет'!$B$3:$D$75,3),IF((D13=12),VLOOKUP(E13,'12 лет'!$B$3:$D$75,3),IF((D13=13),VLOOKUP(E13,'13 лет'!$B$3:$E$75,4),IF((D13=14),VLOOKUP(E13,'14 лет'!$B$3:$E$75,4),IF((D13=15),VLOOKUP(E13,'15 лет'!$B$3:$D$75,3),IF((D13=16),VLOOKUP(E13,'16 лет'!$B$3:$D$75,3),VLOOKUP(E13,'17 лет'!$B$3:$D$75,3)))))))</f>
        <v>20</v>
      </c>
      <c r="G13" s="59" t="s">
        <v>79</v>
      </c>
      <c r="H13" s="59">
        <f ca="1">IF((D13&lt;=11),VLOOKUP(G13,'11 лет'!$A$3:$D$75,4),IF((D13=12),VLOOKUP(G13,'12 лет'!$A$3:$D$75,4),IF((D13=13),VLOOKUP(G13,'13 лет'!$A$3:$E$75,5),IF((D13=14),VLOOKUP(G13,'14 лет'!$A$3:$E$75,5),IF((D13=15),VLOOKUP(G13,'15 лет'!$A$3:$D$75,4),IF((D13=16),VLOOKUP(G13,'16 лет'!$A$3:$D$75,4),VLOOKUP(G13,'17 лет'!$A$3:$D$75,4)))))))</f>
        <v>20</v>
      </c>
      <c r="I13" s="59">
        <v>9.1</v>
      </c>
      <c r="J13" s="59">
        <f ca="1">IF((D13&lt;=11),VLOOKUP(I13,'11 лет'!$C$3:$D$75,2),IF((D13=12),VLOOKUP(I13,'12 лет'!$C$3:$D$75,2),IF((D13=13),VLOOKUP(I13,'13 лет'!$D$3:$E$75,2),IF((D13=14),VLOOKUP(I13,'14 лет'!$D$3:$E$75,2),IF((D13=15),VLOOKUP(I13,'15 лет'!$C$3:$D$75,2),IF((D13=16),VLOOKUP(I13,'16 лет'!$C$3:$D$75,2),VLOOKUP(I13,'17 лет'!$C$3:$D$75,2)))))))</f>
        <v>42</v>
      </c>
      <c r="K13" s="59">
        <v>20</v>
      </c>
      <c r="L13" s="59">
        <f ca="1">IF((D13&lt;=11),VLOOKUP(K13,'11 лет'!$G$4:$I$74,3),IF((D13=12),VLOOKUP(K13,'12 лет'!$G$4:$I$74,3),IF((D13=13),VLOOKUP(K13,'13 лет'!$H$4:$J$74,3),IF((D13=14),VLOOKUP(K13,'14 лет'!$H$4:$J$74,3),IF((D13=15),VLOOKUP(K13,'15 лет'!$G$4:$I$74,3),IF((D13=16),VLOOKUP(K13,'16 лет'!$G$4:$I$74,3),VLOOKUP(K13,'17 лет'!$G$4:$I$74,3)))))))</f>
        <v>18</v>
      </c>
      <c r="M13" s="59">
        <v>185</v>
      </c>
      <c r="N13" s="59">
        <f ca="1">IF((D13&lt;=11),VLOOKUP(M13,'11 лет'!$F$4:$I$74,4),IF((D13=12),VLOOKUP(M13,'12 лет'!$F$4:$I$74,4),IF((D13=13),VLOOKUP(M13,'13 лет'!$G$4:$J$74,4),IF((D13=14),VLOOKUP(M13,'14 лет'!$G$4:$J$74,4),IF((D13=15),VLOOKUP(M13,'15 лет'!$F$4:$I$74,4),IF((D13=16),VLOOKUP(M13,'16 лет'!$F$4:$I$74,4),VLOOKUP(M13,'17 лет'!$F$4:$I$74,4)))))))</f>
        <v>20</v>
      </c>
      <c r="O13" s="59">
        <v>7</v>
      </c>
      <c r="P13" s="59">
        <f ca="1">IF((D13&lt;=11),VLOOKUP(O13,'11 лет'!$E$4:$I$74,5),IF((D13=12),VLOOKUP(O13,'12 лет'!$E$4:$I$74,5),IF((D13=13),VLOOKUP(O13,'13 лет'!$F$4:$J$74,5),IF((D13=14),VLOOKUP(O13,'14 лет'!$F$4:$J$74,5),IF((D13=15),VLOOKUP(O13,'15 лет'!$E$4:$I$74,5),IF((D13=16),VLOOKUP(O13,'16 лет'!$E$4:$I$74,5),VLOOKUP(O13,'17 лет'!$E$4:$I$74,5)))))))</f>
        <v>26</v>
      </c>
      <c r="Q13" s="59">
        <v>6</v>
      </c>
      <c r="R13" s="59">
        <f ca="1">IF((D13&lt;=11),VLOOKUP(Q13,'11 лет'!$H$4:$I$74,2),IF((D13=12),VLOOKUP(Q13,'12 лет'!$H$4:$I$74,2),IF((D13=13),VLOOKUP(Q13,'13 лет'!$I$4:$J$74,2),IF((D13=14),VLOOKUP(Q13,'14 лет'!$I$4:$J$74,2),IF((D13=15),VLOOKUP(Q13,'15 лет'!$H$4:$I$74,2),IF((D13=16),VLOOKUP(Q13,'16 лет'!$H$4:$I$74,2),VLOOKUP(Q13,'17 лет'!$H$4:$I$74,2)))))))</f>
        <v>22</v>
      </c>
      <c r="S13" s="59">
        <f t="shared" ca="1" si="1"/>
        <v>168</v>
      </c>
      <c r="T13" s="59">
        <f t="shared" ca="1" si="2"/>
        <v>4</v>
      </c>
    </row>
    <row r="14" spans="1:20" x14ac:dyDescent="0.2">
      <c r="A14" s="63">
        <v>4</v>
      </c>
      <c r="B14" s="96" t="s">
        <v>356</v>
      </c>
      <c r="C14" s="97">
        <v>38249</v>
      </c>
      <c r="D14" s="59">
        <f t="shared" ca="1" si="0"/>
        <v>14</v>
      </c>
      <c r="E14" s="59">
        <v>9</v>
      </c>
      <c r="F14" s="59">
        <f ca="1">IF((D14&lt;=11),VLOOKUP(E14,'11 лет'!$B$3:$D$75,3),IF((D14=12),VLOOKUP(E14,'12 лет'!$B$3:$D$75,3),IF((D14=13),VLOOKUP(E14,'13 лет'!$B$3:$E$75,4),IF((D14=14),VLOOKUP(E14,'14 лет'!$B$3:$E$75,4),IF((D14=15),VLOOKUP(E14,'15 лет'!$B$3:$D$75,3),IF((D14=16),VLOOKUP(E14,'16 лет'!$B$3:$D$75,3),VLOOKUP(E14,'17 лет'!$B$3:$D$75,3)))))))</f>
        <v>3</v>
      </c>
      <c r="G14" s="59" t="s">
        <v>237</v>
      </c>
      <c r="H14" s="59">
        <f ca="1">IF((D14&lt;=11),VLOOKUP(G14,'11 лет'!$A$3:$D$75,4),IF((D14=12),VLOOKUP(G14,'12 лет'!$A$3:$D$75,4),IF((D14=13),VLOOKUP(G14,'13 лет'!$A$3:$E$75,5),IF((D14=14),VLOOKUP(G14,'14 лет'!$A$3:$E$75,5),IF((D14=15),VLOOKUP(G14,'15 лет'!$A$3:$D$75,4),IF((D14=16),VLOOKUP(G14,'16 лет'!$A$3:$D$75,4),VLOOKUP(G14,'17 лет'!$A$3:$D$75,4)))))))</f>
        <v>12</v>
      </c>
      <c r="I14" s="59">
        <v>5.5</v>
      </c>
      <c r="J14" s="59">
        <f ca="1">IF((D14&lt;=11),VLOOKUP(I14,'11 лет'!$C$3:$D$75,2),IF((D14=12),VLOOKUP(I14,'12 лет'!$C$3:$D$75,2),IF((D14=13),VLOOKUP(I14,'13 лет'!$D$3:$E$75,2),IF((D14=14),VLOOKUP(I14,'14 лет'!$D$3:$E$75,2),IF((D14=15),VLOOKUP(I14,'15 лет'!$C$3:$D$75,2),IF((D14=16),VLOOKUP(I14,'16 лет'!$C$3:$D$75,2),VLOOKUP(I14,'17 лет'!$C$3:$D$75,2)))))))</f>
        <v>70</v>
      </c>
      <c r="K14" s="59">
        <v>21</v>
      </c>
      <c r="L14" s="59">
        <f ca="1">IF((D14&lt;=11),VLOOKUP(K14,'11 лет'!$G$4:$I$74,3),IF((D14=12),VLOOKUP(K14,'12 лет'!$G$4:$I$74,3),IF((D14=13),VLOOKUP(K14,'13 лет'!$H$4:$J$74,3),IF((D14=14),VLOOKUP(K14,'14 лет'!$H$4:$J$74,3),IF((D14=15),VLOOKUP(K14,'15 лет'!$G$4:$I$74,3),IF((D14=16),VLOOKUP(K14,'16 лет'!$G$4:$I$74,3),VLOOKUP(K14,'17 лет'!$G$4:$I$74,3)))))))</f>
        <v>17</v>
      </c>
      <c r="M14" s="59">
        <v>180</v>
      </c>
      <c r="N14" s="59">
        <f ca="1">IF((D14&lt;=11),VLOOKUP(M14,'11 лет'!$F$4:$I$74,4),IF((D14=12),VLOOKUP(M14,'12 лет'!$F$4:$I$74,4),IF((D14=13),VLOOKUP(M14,'13 лет'!$G$4:$J$74,4),IF((D14=14),VLOOKUP(M14,'14 лет'!$G$4:$J$74,4),IF((D14=15),VLOOKUP(M14,'15 лет'!$F$4:$I$74,4),IF((D14=16),VLOOKUP(M14,'16 лет'!$F$4:$I$74,4),VLOOKUP(M14,'17 лет'!$F$4:$I$74,4)))))))</f>
        <v>13</v>
      </c>
      <c r="O14" s="59">
        <v>7</v>
      </c>
      <c r="P14" s="59">
        <f ca="1">IF((D14&lt;=11),VLOOKUP(O14,'11 лет'!$E$4:$I$74,5),IF((D14=12),VLOOKUP(O14,'12 лет'!$E$4:$I$74,5),IF((D14=13),VLOOKUP(O14,'13 лет'!$F$4:$J$74,5),IF((D14=14),VLOOKUP(O14,'14 лет'!$F$4:$J$74,5),IF((D14=15),VLOOKUP(O14,'15 лет'!$E$4:$I$74,5),IF((D14=16),VLOOKUP(O14,'16 лет'!$E$4:$I$74,5),VLOOKUP(O14,'17 лет'!$E$4:$I$74,5)))))))</f>
        <v>22</v>
      </c>
      <c r="Q14" s="59">
        <v>5</v>
      </c>
      <c r="R14" s="59">
        <f ca="1">IF((D14&lt;=11),VLOOKUP(Q14,'11 лет'!$H$4:$I$74,2),IF((D14=12),VLOOKUP(Q14,'12 лет'!$H$4:$I$74,2),IF((D14=13),VLOOKUP(Q14,'13 лет'!$I$4:$J$74,2),IF((D14=14),VLOOKUP(Q14,'14 лет'!$I$4:$J$74,2),IF((D14=15),VLOOKUP(Q14,'15 лет'!$H$4:$I$74,2),IF((D14=16),VLOOKUP(Q14,'16 лет'!$H$4:$I$74,2),VLOOKUP(Q14,'17 лет'!$H$4:$I$74,2)))))))</f>
        <v>20</v>
      </c>
      <c r="S14" s="59">
        <f t="shared" ca="1" si="1"/>
        <v>157</v>
      </c>
      <c r="T14" s="59">
        <f t="shared" ca="1" si="2"/>
        <v>9</v>
      </c>
    </row>
    <row r="15" spans="1:20" x14ac:dyDescent="0.2">
      <c r="A15" s="63">
        <v>5</v>
      </c>
      <c r="B15" s="96" t="s">
        <v>357</v>
      </c>
      <c r="C15" s="97">
        <v>38619</v>
      </c>
      <c r="D15" s="59">
        <f t="shared" ca="1" si="0"/>
        <v>13</v>
      </c>
      <c r="E15" s="59">
        <v>8.3000000000000007</v>
      </c>
      <c r="F15" s="59">
        <f ca="1">IF((D15&lt;=11),VLOOKUP(E15,'11 лет'!$B$3:$D$75,3),IF((D15=12),VLOOKUP(E15,'12 лет'!$B$3:$D$75,3),IF((D15=13),VLOOKUP(E15,'13 лет'!$B$3:$E$75,4),IF((D15=14),VLOOKUP(E15,'14 лет'!$B$3:$E$75,4),IF((D15=15),VLOOKUP(E15,'15 лет'!$B$3:$D$75,3),IF((D15=16),VLOOKUP(E15,'16 лет'!$B$3:$D$75,3),VLOOKUP(E15,'17 лет'!$B$3:$D$75,3)))))))</f>
        <v>24</v>
      </c>
      <c r="G15" s="59" t="s">
        <v>88</v>
      </c>
      <c r="H15" s="59">
        <f ca="1">IF((D15&lt;=11),VLOOKUP(G15,'11 лет'!$A$3:$D$75,4),IF((D15=12),VLOOKUP(G15,'12 лет'!$A$3:$D$75,4),IF((D15=13),VLOOKUP(G15,'13 лет'!$A$3:$E$75,5),IF((D15=14),VLOOKUP(G15,'14 лет'!$A$3:$E$75,5),IF((D15=15),VLOOKUP(G15,'15 лет'!$A$3:$D$75,4),IF((D15=16),VLOOKUP(G15,'16 лет'!$A$3:$D$75,4),VLOOKUP(G15,'17 лет'!$A$3:$D$75,4)))))))</f>
        <v>11</v>
      </c>
      <c r="I15" s="59">
        <v>9.1</v>
      </c>
      <c r="J15" s="59">
        <f ca="1">IF((D15&lt;=11),VLOOKUP(I15,'11 лет'!$C$3:$D$75,2),IF((D15=12),VLOOKUP(I15,'12 лет'!$C$3:$D$75,2),IF((D15=13),VLOOKUP(I15,'13 лет'!$D$3:$E$75,2),IF((D15=14),VLOOKUP(I15,'14 лет'!$D$3:$E$75,2),IF((D15=15),VLOOKUP(I15,'15 лет'!$C$3:$D$75,2),IF((D15=16),VLOOKUP(I15,'16 лет'!$C$3:$D$75,2),VLOOKUP(I15,'17 лет'!$C$3:$D$75,2)))))))</f>
        <v>42</v>
      </c>
      <c r="K15" s="59">
        <v>24</v>
      </c>
      <c r="L15" s="59">
        <f ca="1">IF((D15&lt;=11),VLOOKUP(K15,'11 лет'!$G$4:$I$74,3),IF((D15=12),VLOOKUP(K15,'12 лет'!$G$4:$I$74,3),IF((D15=13),VLOOKUP(K15,'13 лет'!$H$4:$J$74,3),IF((D15=14),VLOOKUP(K15,'14 лет'!$H$4:$J$74,3),IF((D15=15),VLOOKUP(K15,'15 лет'!$G$4:$I$74,3),IF((D15=16),VLOOKUP(K15,'16 лет'!$G$4:$I$74,3),VLOOKUP(K15,'17 лет'!$G$4:$I$74,3)))))))</f>
        <v>26</v>
      </c>
      <c r="M15" s="59">
        <v>190</v>
      </c>
      <c r="N15" s="59">
        <f ca="1">IF((D15&lt;=11),VLOOKUP(M15,'11 лет'!$F$4:$I$74,4),IF((D15=12),VLOOKUP(M15,'12 лет'!$F$4:$I$74,4),IF((D15=13),VLOOKUP(M15,'13 лет'!$G$4:$J$74,4),IF((D15=14),VLOOKUP(M15,'14 лет'!$G$4:$J$74,4),IF((D15=15),VLOOKUP(M15,'15 лет'!$F$4:$I$74,4),IF((D15=16),VLOOKUP(M15,'16 лет'!$F$4:$I$74,4),VLOOKUP(M15,'17 лет'!$F$4:$I$74,4)))))))</f>
        <v>23</v>
      </c>
      <c r="O15" s="59">
        <v>6</v>
      </c>
      <c r="P15" s="59">
        <f ca="1">IF((D15&lt;=11),VLOOKUP(O15,'11 лет'!$E$4:$I$74,5),IF((D15=12),VLOOKUP(O15,'12 лет'!$E$4:$I$74,5),IF((D15=13),VLOOKUP(O15,'13 лет'!$F$4:$J$74,5),IF((D15=14),VLOOKUP(O15,'14 лет'!$F$4:$J$74,5),IF((D15=15),VLOOKUP(O15,'15 лет'!$E$4:$I$74,5),IF((D15=16),VLOOKUP(O15,'16 лет'!$E$4:$I$74,5),VLOOKUP(O15,'17 лет'!$E$4:$I$74,5)))))))</f>
        <v>23</v>
      </c>
      <c r="Q15" s="59">
        <v>3</v>
      </c>
      <c r="R15" s="59">
        <f ca="1">IF((D15&lt;=11),VLOOKUP(Q15,'11 лет'!$H$4:$I$74,2),IF((D15=12),VLOOKUP(Q15,'12 лет'!$H$4:$I$74,2),IF((D15=13),VLOOKUP(Q15,'13 лет'!$I$4:$J$74,2),IF((D15=14),VLOOKUP(Q15,'14 лет'!$I$4:$J$74,2),IF((D15=15),VLOOKUP(Q15,'15 лет'!$H$4:$I$74,2),IF((D15=16),VLOOKUP(Q15,'16 лет'!$H$4:$I$74,2),VLOOKUP(Q15,'17 лет'!$H$4:$I$74,2)))))))</f>
        <v>16</v>
      </c>
      <c r="S15" s="59">
        <f t="shared" ca="1" si="1"/>
        <v>165</v>
      </c>
      <c r="T15" s="59">
        <f t="shared" ca="1" si="2"/>
        <v>5</v>
      </c>
    </row>
    <row r="16" spans="1:20" x14ac:dyDescent="0.2">
      <c r="A16" s="63">
        <v>6</v>
      </c>
      <c r="B16" s="96" t="s">
        <v>358</v>
      </c>
      <c r="C16" s="97">
        <v>38627</v>
      </c>
      <c r="D16" s="59">
        <f t="shared" ca="1" si="0"/>
        <v>13</v>
      </c>
      <c r="E16" s="59">
        <v>8.1999999999999993</v>
      </c>
      <c r="F16" s="59">
        <f ca="1">IF((D16&lt;=11),VLOOKUP(E16,'11 лет'!$B$3:$D$75,3),IF((D16=12),VLOOKUP(E16,'12 лет'!$B$3:$D$75,3),IF((D16=13),VLOOKUP(E16,'13 лет'!$B$3:$E$75,4),IF((D16=14),VLOOKUP(E16,'14 лет'!$B$3:$E$75,4),IF((D16=15),VLOOKUP(E16,'15 лет'!$B$3:$D$75,3),IF((D16=16),VLOOKUP(E16,'16 лет'!$B$3:$D$75,3),VLOOKUP(E16,'17 лет'!$B$3:$D$75,3)))))))</f>
        <v>27</v>
      </c>
      <c r="G16" s="59" t="s">
        <v>192</v>
      </c>
      <c r="H16" s="59">
        <f ca="1">IF((D16&lt;=11),VLOOKUP(G16,'11 лет'!$A$3:$D$75,4),IF((D16=12),VLOOKUP(G16,'12 лет'!$A$3:$D$75,4),IF((D16=13),VLOOKUP(G16,'13 лет'!$A$3:$E$75,5),IF((D16=14),VLOOKUP(G16,'14 лет'!$A$3:$E$75,5),IF((D16=15),VLOOKUP(G16,'15 лет'!$A$3:$D$75,4),IF((D16=16),VLOOKUP(G16,'16 лет'!$A$3:$D$75,4),VLOOKUP(G16,'17 лет'!$A$3:$D$75,4)))))))</f>
        <v>20</v>
      </c>
      <c r="I16" s="59">
        <v>9.9</v>
      </c>
      <c r="J16" s="59">
        <f ca="1">IF((D16&lt;=11),VLOOKUP(I16,'11 лет'!$C$3:$D$75,2),IF((D16=12),VLOOKUP(I16,'12 лет'!$C$3:$D$75,2),IF((D16=13),VLOOKUP(I16,'13 лет'!$D$3:$E$75,2),IF((D16=14),VLOOKUP(I16,'14 лет'!$D$3:$E$75,2),IF((D16=15),VLOOKUP(I16,'15 лет'!$C$3:$D$75,2),IF((D16=16),VLOOKUP(I16,'16 лет'!$C$3:$D$75,2),VLOOKUP(I16,'17 лет'!$C$3:$D$75,2)))))))</f>
        <v>26</v>
      </c>
      <c r="K16" s="59">
        <v>24</v>
      </c>
      <c r="L16" s="59">
        <f ca="1">IF((D16&lt;=11),VLOOKUP(K16,'11 лет'!$G$4:$I$74,3),IF((D16=12),VLOOKUP(K16,'12 лет'!$G$4:$I$74,3),IF((D16=13),VLOOKUP(K16,'13 лет'!$H$4:$J$74,3),IF((D16=14),VLOOKUP(K16,'14 лет'!$H$4:$J$74,3),IF((D16=15),VLOOKUP(K16,'15 лет'!$G$4:$I$74,3),IF((D16=16),VLOOKUP(K16,'16 лет'!$G$4:$I$74,3),VLOOKUP(K16,'17 лет'!$G$4:$I$74,3)))))))</f>
        <v>26</v>
      </c>
      <c r="M16" s="59">
        <v>190</v>
      </c>
      <c r="N16" s="59">
        <f ca="1">IF((D16&lt;=11),VLOOKUP(M16,'11 лет'!$F$4:$I$74,4),IF((D16=12),VLOOKUP(M16,'12 лет'!$F$4:$I$74,4),IF((D16=13),VLOOKUP(M16,'13 лет'!$G$4:$J$74,4),IF((D16=14),VLOOKUP(M16,'14 лет'!$G$4:$J$74,4),IF((D16=15),VLOOKUP(M16,'15 лет'!$F$4:$I$74,4),IF((D16=16),VLOOKUP(M16,'16 лет'!$F$4:$I$74,4),VLOOKUP(M16,'17 лет'!$F$4:$I$74,4)))))))</f>
        <v>23</v>
      </c>
      <c r="O16" s="59">
        <v>7</v>
      </c>
      <c r="P16" s="59">
        <f ca="1">IF((D16&lt;=11),VLOOKUP(O16,'11 лет'!$E$4:$I$74,5),IF((D16=12),VLOOKUP(O16,'12 лет'!$E$4:$I$74,5),IF((D16=13),VLOOKUP(O16,'13 лет'!$F$4:$J$74,5),IF((D16=14),VLOOKUP(O16,'14 лет'!$F$4:$J$74,5),IF((D16=15),VLOOKUP(O16,'15 лет'!$E$4:$I$74,5),IF((D16=16),VLOOKUP(O16,'16 лет'!$E$4:$I$74,5),VLOOKUP(O16,'17 лет'!$E$4:$I$74,5)))))))</f>
        <v>26</v>
      </c>
      <c r="Q16" s="59">
        <v>0</v>
      </c>
      <c r="R16" s="59">
        <f ca="1">IF((D16&lt;=11),VLOOKUP(Q16,'11 лет'!$H$4:$I$74,2),IF((D16=12),VLOOKUP(Q16,'12 лет'!$H$4:$I$74,2),IF((D16=13),VLOOKUP(Q16,'13 лет'!$I$4:$J$74,2),IF((D16=14),VLOOKUP(Q16,'14 лет'!$I$4:$J$74,2),IF((D16=15),VLOOKUP(Q16,'15 лет'!$H$4:$I$74,2),IF((D16=16),VLOOKUP(Q16,'16 лет'!$H$4:$I$74,2),VLOOKUP(Q16,'17 лет'!$H$4:$I$74,2)))))))</f>
        <v>10</v>
      </c>
      <c r="S16" s="59">
        <f t="shared" ca="1" si="1"/>
        <v>158</v>
      </c>
      <c r="T16" s="59">
        <f t="shared" ca="1" si="2"/>
        <v>8</v>
      </c>
    </row>
    <row r="17" spans="1:20" x14ac:dyDescent="0.2">
      <c r="A17" s="63">
        <v>7</v>
      </c>
      <c r="B17" s="96" t="s">
        <v>359</v>
      </c>
      <c r="C17" s="97">
        <v>38643</v>
      </c>
      <c r="D17" s="59">
        <f t="shared" ca="1" si="0"/>
        <v>13</v>
      </c>
      <c r="E17" s="59">
        <v>8.3000000000000007</v>
      </c>
      <c r="F17" s="59">
        <f ca="1">IF((D17&lt;=11),VLOOKUP(E17,'11 лет'!$B$3:$D$75,3),IF((D17=12),VLOOKUP(E17,'12 лет'!$B$3:$D$75,3),IF((D17=13),VLOOKUP(E17,'13 лет'!$B$3:$E$75,4),IF((D17=14),VLOOKUP(E17,'14 лет'!$B$3:$E$75,4),IF((D17=15),VLOOKUP(E17,'15 лет'!$B$3:$D$75,3),IF((D17=16),VLOOKUP(E17,'16 лет'!$B$3:$D$75,3),VLOOKUP(E17,'17 лет'!$B$3:$D$75,3)))))))</f>
        <v>24</v>
      </c>
      <c r="G17" s="68" t="s">
        <v>89</v>
      </c>
      <c r="H17" s="59">
        <f ca="1">IF((D17&lt;=11),VLOOKUP(G17,'11 лет'!$A$3:$D$75,4),IF((D17=12),VLOOKUP(G17,'12 лет'!$A$3:$D$75,4),IF((D17=13),VLOOKUP(G17,'13 лет'!$A$3:$E$75,5),IF((D17=14),VLOOKUP(G17,'14 лет'!$A$3:$E$75,5),IF((D17=15),VLOOKUP(G17,'15 лет'!$A$3:$D$75,4),IF((D17=16),VLOOKUP(G17,'16 лет'!$A$3:$D$75,4),VLOOKUP(G17,'17 лет'!$A$3:$D$75,4)))))))</f>
        <v>10</v>
      </c>
      <c r="I17" s="59">
        <v>9.1</v>
      </c>
      <c r="J17" s="59">
        <f ca="1">IF((D17&lt;=11),VLOOKUP(I17,'11 лет'!$C$3:$D$75,2),IF((D17=12),VLOOKUP(I17,'12 лет'!$C$3:$D$75,2),IF((D17=13),VLOOKUP(I17,'13 лет'!$D$3:$E$75,2),IF((D17=14),VLOOKUP(I17,'14 лет'!$D$3:$E$75,2),IF((D17=15),VLOOKUP(I17,'15 лет'!$C$3:$D$75,2),IF((D17=16),VLOOKUP(I17,'16 лет'!$C$3:$D$75,2),VLOOKUP(I17,'17 лет'!$C$3:$D$75,2)))))))</f>
        <v>42</v>
      </c>
      <c r="K17" s="59">
        <v>20</v>
      </c>
      <c r="L17" s="59">
        <f ca="1">IF((D17&lt;=11),VLOOKUP(K17,'11 лет'!$G$4:$I$74,3),IF((D17=12),VLOOKUP(K17,'12 лет'!$G$4:$I$74,3),IF((D17=13),VLOOKUP(K17,'13 лет'!$H$4:$J$74,3),IF((D17=14),VLOOKUP(K17,'14 лет'!$H$4:$J$74,3),IF((D17=15),VLOOKUP(K17,'15 лет'!$G$4:$I$74,3),IF((D17=16),VLOOKUP(K17,'16 лет'!$G$4:$I$74,3),VLOOKUP(K17,'17 лет'!$G$4:$I$74,3)))))))</f>
        <v>18</v>
      </c>
      <c r="M17" s="59">
        <v>195</v>
      </c>
      <c r="N17" s="59">
        <f ca="1">IF((D17&lt;=11),VLOOKUP(M17,'11 лет'!$F$4:$I$74,4),IF((D17=12),VLOOKUP(M17,'12 лет'!$F$4:$I$74,4),IF((D17=13),VLOOKUP(M17,'13 лет'!$G$4:$J$74,4),IF((D17=14),VLOOKUP(M17,'14 лет'!$G$4:$J$74,4),IF((D17=15),VLOOKUP(M17,'15 лет'!$F$4:$I$74,4),IF((D17=16),VLOOKUP(M17,'16 лет'!$F$4:$I$74,4),VLOOKUP(M17,'17 лет'!$F$4:$I$74,4)))))))</f>
        <v>25</v>
      </c>
      <c r="O17" s="59">
        <v>8</v>
      </c>
      <c r="P17" s="59">
        <f ca="1">IF((D17&lt;=11),VLOOKUP(O17,'11 лет'!$E$4:$I$74,5),IF((D17=12),VLOOKUP(O17,'12 лет'!$E$4:$I$74,5),IF((D17=13),VLOOKUP(O17,'13 лет'!$F$4:$J$74,5),IF((D17=14),VLOOKUP(O17,'14 лет'!$F$4:$J$74,5),IF((D17=15),VLOOKUP(O17,'15 лет'!$E$4:$I$74,5),IF((D17=16),VLOOKUP(O17,'16 лет'!$E$4:$I$74,5),VLOOKUP(O17,'17 лет'!$E$4:$I$74,5)))))))</f>
        <v>30</v>
      </c>
      <c r="Q17" s="59">
        <v>7</v>
      </c>
      <c r="R17" s="59">
        <f ca="1">IF((D17&lt;=11),VLOOKUP(Q17,'11 лет'!$H$4:$I$74,2),IF((D17=12),VLOOKUP(Q17,'12 лет'!$H$4:$I$74,2),IF((D17=13),VLOOKUP(Q17,'13 лет'!$I$4:$J$74,2),IF((D17=14),VLOOKUP(Q17,'14 лет'!$I$4:$J$74,2),IF((D17=15),VLOOKUP(Q17,'15 лет'!$H$4:$I$74,2),IF((D17=16),VLOOKUP(Q17,'16 лет'!$H$4:$I$74,2),VLOOKUP(Q17,'17 лет'!$H$4:$I$74,2)))))))</f>
        <v>24</v>
      </c>
      <c r="S17" s="59">
        <f t="shared" ca="1" si="1"/>
        <v>173</v>
      </c>
      <c r="T17" s="59">
        <f t="shared" ca="1" si="2"/>
        <v>1</v>
      </c>
    </row>
    <row r="18" spans="1:20" ht="13.5" customHeight="1" x14ac:dyDescent="0.2">
      <c r="A18" s="63">
        <v>8</v>
      </c>
      <c r="B18" s="96" t="s">
        <v>360</v>
      </c>
      <c r="C18" s="97">
        <v>38554</v>
      </c>
      <c r="D18" s="59">
        <f t="shared" ca="1" si="0"/>
        <v>13</v>
      </c>
      <c r="E18" s="59">
        <v>8.1999999999999993</v>
      </c>
      <c r="F18" s="59">
        <f ca="1">IF((D18&lt;=11),VLOOKUP(E18,'11 лет'!$B$3:$D$75,3),IF((D18=12),VLOOKUP(E18,'12 лет'!$B$3:$D$75,3),IF((D18=13),VLOOKUP(E18,'13 лет'!$B$3:$E$75,4),IF((D18=14),VLOOKUP(E18,'14 лет'!$B$3:$E$75,4),IF((D18=15),VLOOKUP(E18,'15 лет'!$B$3:$D$75,3),IF((D18=16),VLOOKUP(E18,'16 лет'!$B$3:$D$75,3),VLOOKUP(E18,'17 лет'!$B$3:$D$75,3)))))))</f>
        <v>27</v>
      </c>
      <c r="G18" s="59" t="s">
        <v>236</v>
      </c>
      <c r="H18" s="59">
        <f ca="1">IF((D18&lt;=11),VLOOKUP(G18,'11 лет'!$A$3:$D$75,4),IF((D18=12),VLOOKUP(G18,'12 лет'!$A$3:$D$75,4),IF((D18=13),VLOOKUP(G18,'13 лет'!$A$3:$E$75,5),IF((D18=14),VLOOKUP(G18,'14 лет'!$A$3:$E$75,5),IF((D18=15),VLOOKUP(G18,'15 лет'!$A$3:$D$75,4),IF((D18=16),VLOOKUP(G18,'16 лет'!$A$3:$D$75,4),VLOOKUP(G18,'17 лет'!$A$3:$D$75,4)))))))</f>
        <v>18</v>
      </c>
      <c r="I18" s="59">
        <v>10</v>
      </c>
      <c r="J18" s="59">
        <f ca="1">IF((D18&lt;=11),VLOOKUP(I18,'11 лет'!$C$3:$D$75,2),IF((D18=12),VLOOKUP(I18,'12 лет'!$C$3:$D$75,2),IF((D18=13),VLOOKUP(I18,'13 лет'!$D$3:$E$75,2),IF((D18=14),VLOOKUP(I18,'14 лет'!$D$3:$E$75,2),IF((D18=15),VLOOKUP(I18,'15 лет'!$C$3:$D$75,2),IF((D18=16),VLOOKUP(I18,'16 лет'!$C$3:$D$75,2),VLOOKUP(I18,'17 лет'!$C$3:$D$75,2)))))))</f>
        <v>24</v>
      </c>
      <c r="K18" s="59">
        <v>20</v>
      </c>
      <c r="L18" s="59">
        <f ca="1">IF((D18&lt;=11),VLOOKUP(K18,'11 лет'!$G$4:$I$74,3),IF((D18=12),VLOOKUP(K18,'12 лет'!$G$4:$I$74,3),IF((D18=13),VLOOKUP(K18,'13 лет'!$H$4:$J$74,3),IF((D18=14),VLOOKUP(K18,'14 лет'!$H$4:$J$74,3),IF((D18=15),VLOOKUP(K18,'15 лет'!$G$4:$I$74,3),IF((D18=16),VLOOKUP(K18,'16 лет'!$G$4:$I$74,3),VLOOKUP(K18,'17 лет'!$G$4:$I$74,3)))))))</f>
        <v>18</v>
      </c>
      <c r="M18" s="59">
        <v>190</v>
      </c>
      <c r="N18" s="59">
        <f ca="1">IF((D18&lt;=11),VLOOKUP(M18,'11 лет'!$F$4:$I$74,4),IF((D18=12),VLOOKUP(M18,'12 лет'!$F$4:$I$74,4),IF((D18=13),VLOOKUP(M18,'13 лет'!$G$4:$J$74,4),IF((D18=14),VLOOKUP(M18,'14 лет'!$G$4:$J$74,4),IF((D18=15),VLOOKUP(M18,'15 лет'!$F$4:$I$74,4),IF((D18=16),VLOOKUP(M18,'16 лет'!$F$4:$I$74,4),VLOOKUP(M18,'17 лет'!$F$4:$I$74,4)))))))</f>
        <v>23</v>
      </c>
      <c r="O18" s="59">
        <v>8</v>
      </c>
      <c r="P18" s="59">
        <f ca="1">IF((D18&lt;=11),VLOOKUP(O18,'11 лет'!$E$4:$I$74,5),IF((D18=12),VLOOKUP(O18,'12 лет'!$E$4:$I$74,5),IF((D18=13),VLOOKUP(O18,'13 лет'!$F$4:$J$74,5),IF((D18=14),VLOOKUP(O18,'14 лет'!$F$4:$J$74,5),IF((D18=15),VLOOKUP(O18,'15 лет'!$E$4:$I$74,5),IF((D18=16),VLOOKUP(O18,'16 лет'!$E$4:$I$74,5),VLOOKUP(O18,'17 лет'!$E$4:$I$74,5)))))))</f>
        <v>30</v>
      </c>
      <c r="Q18" s="59">
        <v>6</v>
      </c>
      <c r="R18" s="59">
        <f ca="1">IF((D18&lt;=11),VLOOKUP(Q18,'11 лет'!$H$4:$I$74,2),IF((D18=12),VLOOKUP(Q18,'12 лет'!$H$4:$I$74,2),IF((D18=13),VLOOKUP(Q18,'13 лет'!$I$4:$J$74,2),IF((D18=14),VLOOKUP(Q18,'14 лет'!$I$4:$J$74,2),IF((D18=15),VLOOKUP(Q18,'15 лет'!$H$4:$I$74,2),IF((D18=16),VLOOKUP(Q18,'16 лет'!$H$4:$I$74,2),VLOOKUP(Q18,'17 лет'!$H$4:$I$74,2)))))))</f>
        <v>22</v>
      </c>
      <c r="S18" s="59">
        <f t="shared" ca="1" si="1"/>
        <v>162</v>
      </c>
      <c r="T18" s="59">
        <f t="shared" ca="1" si="2"/>
        <v>7</v>
      </c>
    </row>
    <row r="19" spans="1:20" ht="13.5" customHeight="1" x14ac:dyDescent="0.2">
      <c r="A19" s="63">
        <v>9</v>
      </c>
      <c r="B19" s="96" t="s">
        <v>361</v>
      </c>
      <c r="C19" s="97">
        <v>38520</v>
      </c>
      <c r="D19" s="59">
        <f t="shared" ca="1" si="0"/>
        <v>13</v>
      </c>
      <c r="E19" s="59">
        <v>8.1999999999999993</v>
      </c>
      <c r="F19" s="59">
        <f ca="1">IF((D19&lt;=11),VLOOKUP(E19,'11 лет'!$B$3:$D$75,3),IF((D19=12),VLOOKUP(E19,'12 лет'!$B$3:$D$75,3),IF((D19=13),VLOOKUP(E19,'13 лет'!$B$3:$E$75,4),IF((D19=14),VLOOKUP(E19,'14 лет'!$B$3:$E$75,4),IF((D19=15),VLOOKUP(E19,'15 лет'!$B$3:$D$75,3),IF((D19=16),VLOOKUP(E19,'16 лет'!$B$3:$D$75,3),VLOOKUP(E19,'17 лет'!$B$3:$D$75,3)))))))</f>
        <v>27</v>
      </c>
      <c r="G19" s="59" t="s">
        <v>79</v>
      </c>
      <c r="H19" s="59">
        <f ca="1">IF((D19&lt;=11),VLOOKUP(G19,'11 лет'!$A$3:$D$75,4),IF((D19=12),VLOOKUP(G19,'12 лет'!$A$3:$D$75,4),IF((D19=13),VLOOKUP(G19,'13 лет'!$A$3:$E$75,5),IF((D19=14),VLOOKUP(G19,'14 лет'!$A$3:$E$75,5),IF((D19=15),VLOOKUP(G19,'15 лет'!$A$3:$D$75,4),IF((D19=16),VLOOKUP(G19,'16 лет'!$A$3:$D$75,4),VLOOKUP(G19,'17 лет'!$A$3:$D$75,4)))))))</f>
        <v>20</v>
      </c>
      <c r="I19" s="59">
        <v>9.5</v>
      </c>
      <c r="J19" s="59">
        <f ca="1">IF((D19&lt;=11),VLOOKUP(I19,'11 лет'!$C$3:$D$75,2),IF((D19=12),VLOOKUP(I19,'12 лет'!$C$3:$D$75,2),IF((D19=13),VLOOKUP(I19,'13 лет'!$D$3:$E$75,2),IF((D19=14),VLOOKUP(I19,'14 лет'!$D$3:$E$75,2),IF((D19=15),VLOOKUP(I19,'15 лет'!$C$3:$D$75,2),IF((D19=16),VLOOKUP(I19,'16 лет'!$C$3:$D$75,2),VLOOKUP(I19,'17 лет'!$C$3:$D$75,2)))))))</f>
        <v>34</v>
      </c>
      <c r="K19" s="59">
        <v>22</v>
      </c>
      <c r="L19" s="59">
        <f ca="1">IF((D19&lt;=11),VLOOKUP(K19,'11 лет'!$G$4:$I$74,3),IF((D19=12),VLOOKUP(K19,'12 лет'!$G$4:$I$74,3),IF((D19=13),VLOOKUP(K19,'13 лет'!$H$4:$J$74,3),IF((D19=14),VLOOKUP(K19,'14 лет'!$H$4:$J$74,3),IF((D19=15),VLOOKUP(K19,'15 лет'!$G$4:$I$74,3),IF((D19=16),VLOOKUP(K19,'16 лет'!$G$4:$I$74,3),VLOOKUP(K19,'17 лет'!$G$4:$I$74,3)))))))</f>
        <v>22</v>
      </c>
      <c r="M19" s="59">
        <v>170</v>
      </c>
      <c r="N19" s="59">
        <f ca="1">IF((D19&lt;=11),VLOOKUP(M19,'11 лет'!$F$4:$I$74,4),IF((D19=12),VLOOKUP(M19,'12 лет'!$F$4:$I$74,4),IF((D19=13),VLOOKUP(M19,'13 лет'!$G$4:$J$74,4),IF((D19=14),VLOOKUP(M19,'14 лет'!$G$4:$J$74,4),IF((D19=15),VLOOKUP(M19,'15 лет'!$F$4:$I$74,4),IF((D19=16),VLOOKUP(M19,'16 лет'!$F$4:$I$74,4),VLOOKUP(M19,'17 лет'!$F$4:$I$74,4)))))))</f>
        <v>14</v>
      </c>
      <c r="O19" s="59">
        <v>5</v>
      </c>
      <c r="P19" s="59">
        <f ca="1">IF((D19&lt;=11),VLOOKUP(O19,'11 лет'!$E$4:$I$74,5),IF((D19=12),VLOOKUP(O19,'12 лет'!$E$4:$I$74,5),IF((D19=13),VLOOKUP(O19,'13 лет'!$F$4:$J$74,5),IF((D19=14),VLOOKUP(O19,'14 лет'!$F$4:$J$74,5),IF((D19=15),VLOOKUP(O19,'15 лет'!$E$4:$I$74,5),IF((D19=16),VLOOKUP(O19,'16 лет'!$E$4:$I$74,5),VLOOKUP(O19,'17 лет'!$E$4:$I$74,5)))))))</f>
        <v>20</v>
      </c>
      <c r="Q19" s="59">
        <v>5</v>
      </c>
      <c r="R19" s="59">
        <f ca="1">IF((D19&lt;=11),VLOOKUP(Q19,'11 лет'!$H$4:$I$74,2),IF((D19=12),VLOOKUP(Q19,'12 лет'!$H$4:$I$74,2),IF((D19=13),VLOOKUP(Q19,'13 лет'!$I$4:$J$74,2),IF((D19=14),VLOOKUP(Q19,'14 лет'!$I$4:$J$74,2),IF((D19=15),VLOOKUP(Q19,'15 лет'!$H$4:$I$74,2),IF((D19=16),VLOOKUP(Q19,'16 лет'!$H$4:$I$74,2),VLOOKUP(Q19,'17 лет'!$H$4:$I$74,2)))))))</f>
        <v>20</v>
      </c>
      <c r="S19" s="59">
        <f t="shared" ca="1" si="1"/>
        <v>157</v>
      </c>
      <c r="T19" s="59">
        <f t="shared" ca="1" si="2"/>
        <v>9</v>
      </c>
    </row>
    <row r="20" spans="1:20" x14ac:dyDescent="0.2">
      <c r="A20" s="63">
        <v>10</v>
      </c>
      <c r="B20" s="96" t="s">
        <v>362</v>
      </c>
      <c r="C20" s="97">
        <v>38437</v>
      </c>
      <c r="D20" s="59">
        <f t="shared" ca="1" si="0"/>
        <v>13</v>
      </c>
      <c r="E20" s="59">
        <v>8.1999999999999993</v>
      </c>
      <c r="F20" s="59">
        <f ca="1">IF((D20&lt;=11),VLOOKUP(E20,'11 лет'!$B$3:$D$75,3),IF((D20=12),VLOOKUP(E20,'12 лет'!$B$3:$D$75,3),IF((D20=13),VLOOKUP(E20,'13 лет'!$B$3:$E$75,4),IF((D20=14),VLOOKUP(E20,'14 лет'!$B$3:$E$75,4),IF((D20=15),VLOOKUP(E20,'15 лет'!$B$3:$D$75,3),IF((D20=16),VLOOKUP(E20,'16 лет'!$B$3:$D$75,3),VLOOKUP(E20,'17 лет'!$B$3:$D$75,3)))))))</f>
        <v>27</v>
      </c>
      <c r="G20" s="59" t="s">
        <v>79</v>
      </c>
      <c r="H20" s="59">
        <f ca="1">IF((D20&lt;=11),VLOOKUP(G20,'11 лет'!$A$3:$D$75,4),IF((D20=12),VLOOKUP(G20,'12 лет'!$A$3:$D$75,4),IF((D20=13),VLOOKUP(G20,'13 лет'!$A$3:$E$75,5),IF((D20=14),VLOOKUP(G20,'14 лет'!$A$3:$E$75,5),IF((D20=15),VLOOKUP(G20,'15 лет'!$A$3:$D$75,4),IF((D20=16),VLOOKUP(G20,'16 лет'!$A$3:$D$75,4),VLOOKUP(G20,'17 лет'!$A$3:$D$75,4)))))))</f>
        <v>20</v>
      </c>
      <c r="I20" s="59">
        <v>9.6999999999999993</v>
      </c>
      <c r="J20" s="59">
        <f ca="1">IF((D20&lt;=11),VLOOKUP(I20,'11 лет'!$C$3:$D$75,2),IF((D20=12),VLOOKUP(I20,'12 лет'!$C$3:$D$75,2),IF((D20=13),VLOOKUP(I20,'13 лет'!$D$3:$E$75,2),IF((D20=14),VLOOKUP(I20,'14 лет'!$D$3:$E$75,2),IF((D20=15),VLOOKUP(I20,'15 лет'!$C$3:$D$75,2),IF((D20=16),VLOOKUP(I20,'16 лет'!$C$3:$D$75,2),VLOOKUP(I20,'17 лет'!$C$3:$D$75,2)))))))</f>
        <v>30</v>
      </c>
      <c r="K20" s="59">
        <v>22</v>
      </c>
      <c r="L20" s="59">
        <f ca="1">IF((D20&lt;=11),VLOOKUP(K20,'11 лет'!$G$4:$I$74,3),IF((D20=12),VLOOKUP(K20,'12 лет'!$G$4:$I$74,3),IF((D20=13),VLOOKUP(K20,'13 лет'!$H$4:$J$74,3),IF((D20=14),VLOOKUP(K20,'14 лет'!$H$4:$J$74,3),IF((D20=15),VLOOKUP(K20,'15 лет'!$G$4:$I$74,3),IF((D20=16),VLOOKUP(K20,'16 лет'!$G$4:$I$74,3),VLOOKUP(K20,'17 лет'!$G$4:$I$74,3)))))))</f>
        <v>22</v>
      </c>
      <c r="M20" s="59">
        <v>175</v>
      </c>
      <c r="N20" s="59">
        <f ca="1">IF((D20&lt;=11),VLOOKUP(M20,'11 лет'!$F$4:$I$74,4),IF((D20=12),VLOOKUP(M20,'12 лет'!$F$4:$I$74,4),IF((D20=13),VLOOKUP(M20,'13 лет'!$G$4:$J$74,4),IF((D20=14),VLOOKUP(M20,'14 лет'!$G$4:$J$74,4),IF((D20=15),VLOOKUP(M20,'15 лет'!$F$4:$I$74,4),IF((D20=16),VLOOKUP(M20,'16 лет'!$F$4:$I$74,4),VLOOKUP(M20,'17 лет'!$F$4:$I$74,4)))))))</f>
        <v>15</v>
      </c>
      <c r="O20" s="59">
        <v>7</v>
      </c>
      <c r="P20" s="59">
        <f ca="1">IF((D20&lt;=11),VLOOKUP(O20,'11 лет'!$E$4:$I$74,5),IF((D20=12),VLOOKUP(O20,'12 лет'!$E$4:$I$74,5),IF((D20=13),VLOOKUP(O20,'13 лет'!$F$4:$J$74,5),IF((D20=14),VLOOKUP(O20,'14 лет'!$F$4:$J$74,5),IF((D20=15),VLOOKUP(O20,'15 лет'!$E$4:$I$74,5),IF((D20=16),VLOOKUP(O20,'16 лет'!$E$4:$I$74,5),VLOOKUP(O20,'17 лет'!$E$4:$I$74,5)))))))</f>
        <v>26</v>
      </c>
      <c r="Q20" s="59">
        <v>3</v>
      </c>
      <c r="R20" s="59">
        <f ca="1">IF((D20&lt;=11),VLOOKUP(Q20,'11 лет'!$H$4:$I$74,2),IF((D20=12),VLOOKUP(Q20,'12 лет'!$H$4:$I$74,2),IF((D20=13),VLOOKUP(Q20,'13 лет'!$I$4:$J$74,2),IF((D20=14),VLOOKUP(Q20,'14 лет'!$I$4:$J$74,2),IF((D20=15),VLOOKUP(Q20,'15 лет'!$H$4:$I$74,2),IF((D20=16),VLOOKUP(Q20,'16 лет'!$H$4:$I$74,2),VLOOKUP(Q20,'17 лет'!$H$4:$I$74,2)))))))</f>
        <v>16</v>
      </c>
      <c r="S20" s="59">
        <f t="shared" ca="1" si="1"/>
        <v>156</v>
      </c>
      <c r="T20" s="59">
        <f t="shared" ca="1" si="2"/>
        <v>11</v>
      </c>
    </row>
    <row r="21" spans="1:20" hidden="1" x14ac:dyDescent="0.2">
      <c r="A21" s="63">
        <v>17</v>
      </c>
      <c r="B21" s="88" t="s">
        <v>243</v>
      </c>
      <c r="C21" s="89">
        <v>37833</v>
      </c>
      <c r="D21" s="59">
        <f t="shared" ca="1" si="0"/>
        <v>15</v>
      </c>
      <c r="E21" s="59">
        <v>8.1999999999999993</v>
      </c>
      <c r="F21" s="59">
        <f ca="1">IF((D21&lt;=11),VLOOKUP(E21,'11 лет'!$B$3:$D$75,3),IF((D21=12),VLOOKUP(E21,'12 лет'!$B$3:$D$75,3),IF((D21=13),VLOOKUP(E21,'13 лет'!$B$3:$E$75,4),IF((D21=14),VLOOKUP(E21,'14 лет'!$B$3:$E$75,4),IF((D21=15),VLOOKUP(E21,'15 лет'!$B$3:$D$75,3),IF((D21=16),VLOOKUP(E21,'16 лет'!$B$3:$D$75,3),VLOOKUP(E21,'17 лет'!$B$3:$D$75,3)))))))</f>
        <v>17</v>
      </c>
      <c r="G21" s="59" t="s">
        <v>192</v>
      </c>
      <c r="H21" s="59">
        <f ca="1">IF((D21&lt;=11),VLOOKUP(G21,'11 лет'!$A$3:$D$75,4),IF((D21=12),VLOOKUP(G21,'12 лет'!$A$3:$D$75,4),IF((D21=13),VLOOKUP(G21,'13 лет'!$A$3:$E$75,5),IF((D21=14),VLOOKUP(G21,'14 лет'!$A$3:$E$75,5),IF((D21=15),VLOOKUP(G21,'15 лет'!$A$3:$D$75,4),IF((D21=16),VLOOKUP(G21,'16 лет'!$A$3:$D$75,4),VLOOKUP(G21,'17 лет'!$A$3:$D$75,4)))))))</f>
        <v>14</v>
      </c>
      <c r="I21" s="59">
        <v>10</v>
      </c>
      <c r="J21" s="59">
        <f ca="1">IF((D21&lt;=11),VLOOKUP(I21,'11 лет'!$C$3:$D$75,2),IF((D21=12),VLOOKUP(I21,'12 лет'!$C$3:$D$75,2),IF((D21=13),VLOOKUP(I21,'13 лет'!$D$3:$E$75,2),IF((D21=14),VLOOKUP(I21,'14 лет'!$D$3:$E$75,2),IF((D21=15),VLOOKUP(I21,'15 лет'!$C$3:$D$75,2),IF((D21=16),VLOOKUP(I21,'16 лет'!$C$3:$D$75,2),VLOOKUP(I21,'17 лет'!$C$3:$D$75,2)))))))</f>
        <v>14</v>
      </c>
      <c r="K21" s="59">
        <v>21</v>
      </c>
      <c r="L21" s="59">
        <f ca="1">IF((D21&lt;=11),VLOOKUP(K21,'11 лет'!$G$4:$I$74,3),IF((D21=12),VLOOKUP(K21,'12 лет'!$G$4:$I$74,3),IF((D21=13),VLOOKUP(K21,'13 лет'!$H$4:$J$74,3),IF((D21=14),VLOOKUP(K21,'14 лет'!$H$4:$J$74,3),IF((D21=15),VLOOKUP(K21,'15 лет'!$G$4:$I$74,3),IF((D21=16),VLOOKUP(K21,'16 лет'!$G$4:$I$74,3),VLOOKUP(K21,'17 лет'!$G$4:$I$74,3)))))))</f>
        <v>16</v>
      </c>
      <c r="M21" s="59">
        <v>190</v>
      </c>
      <c r="N21" s="59">
        <f ca="1">IF((D21&lt;=11),VLOOKUP(M21,'11 лет'!$F$4:$I$74,4),IF((D21=12),VLOOKUP(M21,'12 лет'!$F$4:$I$74,4),IF((D21=13),VLOOKUP(M21,'13 лет'!$G$4:$J$74,4),IF((D21=14),VLOOKUP(M21,'14 лет'!$G$4:$J$74,4),IF((D21=15),VLOOKUP(M21,'15 лет'!$F$4:$I$74,4),IF((D21=16),VLOOKUP(M21,'16 лет'!$F$4:$I$74,4),VLOOKUP(M21,'17 лет'!$F$4:$I$74,4)))))))</f>
        <v>15</v>
      </c>
      <c r="O21" s="59">
        <v>5</v>
      </c>
      <c r="P21" s="59">
        <f ca="1">IF((D21&lt;=11),VLOOKUP(O21,'11 лет'!$E$4:$I$74,5),IF((D21=12),VLOOKUP(O21,'12 лет'!$E$4:$I$74,5),IF((D21=13),VLOOKUP(O21,'13 лет'!$F$4:$J$74,5),IF((D21=14),VLOOKUP(O21,'14 лет'!$F$4:$J$74,5),IF((D21=15),VLOOKUP(O21,'15 лет'!$E$4:$I$74,5),IF((D21=16),VLOOKUP(O21,'16 лет'!$E$4:$I$74,5),VLOOKUP(O21,'17 лет'!$E$4:$I$74,5)))))))</f>
        <v>13</v>
      </c>
      <c r="Q21" s="59">
        <v>6</v>
      </c>
      <c r="R21" s="59">
        <f ca="1">IF((D21&lt;=11),VLOOKUP(Q21,'11 лет'!$H$4:$I$74,2),IF((D21=12),VLOOKUP(Q21,'12 лет'!$H$4:$I$74,2),IF((D21=13),VLOOKUP(Q21,'13 лет'!$I$4:$J$74,2),IF((D21=14),VLOOKUP(Q21,'14 лет'!$I$4:$J$74,2),IF((D21=15),VLOOKUP(Q21,'15 лет'!$H$4:$I$74,2),IF((D21=16),VLOOKUP(Q21,'16 лет'!$H$4:$I$74,2),VLOOKUP(Q21,'17 лет'!$H$4:$I$74,2)))))))</f>
        <v>20</v>
      </c>
      <c r="S21" s="59">
        <f t="shared" ca="1" si="1"/>
        <v>109</v>
      </c>
      <c r="T21" s="59">
        <v>17</v>
      </c>
    </row>
    <row r="22" spans="1:20" hidden="1" x14ac:dyDescent="0.2">
      <c r="A22" s="63">
        <v>18</v>
      </c>
      <c r="B22" s="64"/>
      <c r="C22" s="65"/>
      <c r="D22" s="59">
        <f t="shared" ca="1" si="0"/>
        <v>118</v>
      </c>
      <c r="E22" s="59">
        <v>8</v>
      </c>
      <c r="F22" s="59">
        <f ca="1">IF((D22&lt;=11),VLOOKUP(E22,'11 лет'!$B$3:$D$75,3),IF((D22=12),VLOOKUP(E22,'12 лет'!$B$3:$D$75,3),IF((D22=13),VLOOKUP(E22,'13 лет'!$B$3:$E$75,4),IF((D22=14),VLOOKUP(E22,'14 лет'!$B$3:$E$75,4),IF((D22=15),VLOOKUP(E22,'15 лет'!$B$3:$D$75,3),IF((D22=16),VLOOKUP(E22,'16 лет'!$B$3:$D$75,3),VLOOKUP(E22,'17 лет'!$B$3:$D$75,3)))))))</f>
        <v>16</v>
      </c>
      <c r="G22" s="59" t="s">
        <v>192</v>
      </c>
      <c r="H22" s="59">
        <f ca="1">IF((D22&lt;=11),VLOOKUP(G22,'11 лет'!$A$3:$D$75,4),IF((D22=12),VLOOKUP(G22,'12 лет'!$A$3:$D$75,4),IF((D22=13),VLOOKUP(G22,'13 лет'!$A$3:$E$75,5),IF((D22=14),VLOOKUP(G22,'14 лет'!$A$3:$E$75,5),IF((D22=15),VLOOKUP(G22,'15 лет'!$A$3:$D$75,4),IF((D22=16),VLOOKUP(G22,'16 лет'!$A$3:$D$75,4),VLOOKUP(G22,'17 лет'!$A$3:$D$75,4)))))))</f>
        <v>10</v>
      </c>
      <c r="I22" s="59">
        <v>9.9</v>
      </c>
      <c r="J22" s="59">
        <f ca="1">IF((D22&lt;=11),VLOOKUP(I22,'11 лет'!$C$3:$D$75,2),IF((D22=12),VLOOKUP(I22,'12 лет'!$C$3:$D$75,2),IF((D22=13),VLOOKUP(I22,'13 лет'!$D$3:$E$75,2),IF((D22=14),VLOOKUP(I22,'14 лет'!$D$3:$E$75,2),IF((D22=15),VLOOKUP(I22,'15 лет'!$C$3:$D$75,2),IF((D22=16),VLOOKUP(I22,'16 лет'!$C$3:$D$75,2),VLOOKUP(I22,'17 лет'!$C$3:$D$75,2)))))))</f>
        <v>70</v>
      </c>
      <c r="K22" s="59">
        <v>22</v>
      </c>
      <c r="L22" s="59">
        <f ca="1">IF((D22&lt;=11),VLOOKUP(K22,'11 лет'!$G$4:$I$74,3),IF((D22=12),VLOOKUP(K22,'12 лет'!$G$4:$I$74,3),IF((D22=13),VLOOKUP(K22,'13 лет'!$H$4:$J$74,3),IF((D22=14),VLOOKUP(K22,'14 лет'!$H$4:$J$74,3),IF((D22=15),VLOOKUP(K22,'15 лет'!$G$4:$I$74,3),IF((D22=16),VLOOKUP(K22,'16 лет'!$G$4:$I$74,3),VLOOKUP(K22,'17 лет'!$G$4:$I$74,3)))))))</f>
        <v>16</v>
      </c>
      <c r="M22" s="59">
        <v>190</v>
      </c>
      <c r="N22" s="59">
        <f ca="1">IF((D22&lt;=11),VLOOKUP(M22,'11 лет'!$F$4:$I$74,4),IF((D22=12),VLOOKUP(M22,'12 лет'!$F$4:$I$74,4),IF((D22=13),VLOOKUP(M22,'13 лет'!$G$4:$J$74,4),IF((D22=14),VLOOKUP(M22,'14 лет'!$G$4:$J$74,4),IF((D22=15),VLOOKUP(M22,'15 лет'!$F$4:$I$74,4),IF((D22=16),VLOOKUP(M22,'16 лет'!$F$4:$I$74,4),VLOOKUP(M22,'17 лет'!$F$4:$I$74,4)))))))</f>
        <v>10</v>
      </c>
      <c r="O22" s="59">
        <v>9</v>
      </c>
      <c r="P22" s="59">
        <f ca="1">IF((D22&lt;=11),VLOOKUP(O22,'11 лет'!$E$4:$I$74,5),IF((D22=12),VLOOKUP(O22,'12 лет'!$E$4:$I$74,5),IF((D22=13),VLOOKUP(O22,'13 лет'!$F$4:$J$74,5),IF((D22=14),VLOOKUP(O22,'14 лет'!$F$4:$J$74,5),IF((D22=15),VLOOKUP(O22,'15 лет'!$E$4:$I$74,5),IF((D22=16),VLOOKUP(O22,'16 лет'!$E$4:$I$74,5),VLOOKUP(O22,'17 лет'!$E$4:$I$74,5)))))))</f>
        <v>18</v>
      </c>
      <c r="Q22" s="59">
        <v>9</v>
      </c>
      <c r="R22" s="59">
        <f ca="1">IF((D22&lt;=11),VLOOKUP(Q22,'11 лет'!$H$4:$I$74,2),IF((D22=12),VLOOKUP(Q22,'12 лет'!$H$4:$I$74,2),IF((D22=13),VLOOKUP(Q22,'13 лет'!$I$4:$J$74,2),IF((D22=14),VLOOKUP(Q22,'14 лет'!$I$4:$J$74,2),IF((D22=15),VLOOKUP(Q22,'15 лет'!$H$4:$I$74,2),IF((D22=16),VLOOKUP(Q22,'16 лет'!$H$4:$I$74,2),VLOOKUP(Q22,'17 лет'!$H$4:$I$74,2)))))))</f>
        <v>24</v>
      </c>
      <c r="S22" s="59">
        <f t="shared" ca="1" si="1"/>
        <v>164</v>
      </c>
      <c r="T22" s="59">
        <f ca="1">RANK(S22,S$11:S$23)</f>
        <v>6</v>
      </c>
    </row>
    <row r="23" spans="1:20" hidden="1" x14ac:dyDescent="0.2">
      <c r="A23" s="63">
        <v>19</v>
      </c>
      <c r="B23" s="64"/>
      <c r="C23" s="65"/>
      <c r="D23" s="59">
        <f t="shared" ca="1" si="0"/>
        <v>118</v>
      </c>
      <c r="E23" s="59">
        <v>8.5</v>
      </c>
      <c r="F23" s="59">
        <f ca="1">IF((D23&lt;=11),VLOOKUP(E23,'11 лет'!$B$3:$D$75,3),IF((D23=12),VLOOKUP(E23,'12 лет'!$B$3:$D$75,3),IF((D23=13),VLOOKUP(E23,'13 лет'!$B$3:$E$75,4),IF((D23=14),VLOOKUP(E23,'14 лет'!$B$3:$E$75,4),IF((D23=15),VLOOKUP(E23,'15 лет'!$B$3:$D$75,3),IF((D23=16),VLOOKUP(E23,'16 лет'!$B$3:$D$75,3),VLOOKUP(E23,'17 лет'!$B$3:$D$75,3)))))))</f>
        <v>6</v>
      </c>
      <c r="G23" s="59" t="s">
        <v>129</v>
      </c>
      <c r="H23" s="59">
        <f ca="1">IF((D23&lt;=11),VLOOKUP(G23,'11 лет'!$A$3:$D$75,4),IF((D23=12),VLOOKUP(G23,'12 лет'!$A$3:$D$75,4),IF((D23=13),VLOOKUP(G23,'13 лет'!$A$3:$E$75,5),IF((D23=14),VLOOKUP(G23,'14 лет'!$A$3:$E$75,5),IF((D23=15),VLOOKUP(G23,'15 лет'!$A$3:$D$75,4),IF((D23=16),VLOOKUP(G23,'16 лет'!$A$3:$D$75,4),VLOOKUP(G23,'17 лет'!$A$3:$D$75,4)))))))</f>
        <v>0</v>
      </c>
      <c r="I23" s="59">
        <v>10</v>
      </c>
      <c r="J23" s="59">
        <f ca="1">IF((D23&lt;=11),VLOOKUP(I23,'11 лет'!$C$3:$D$75,2),IF((D23=12),VLOOKUP(I23,'12 лет'!$C$3:$D$75,2),IF((D23=13),VLOOKUP(I23,'13 лет'!$D$3:$E$75,2),IF((D23=14),VLOOKUP(I23,'14 лет'!$D$3:$E$75,2),IF((D23=15),VLOOKUP(I23,'15 лет'!$C$3:$D$75,2),IF((D23=16),VLOOKUP(I23,'16 лет'!$C$3:$D$75,2),VLOOKUP(I23,'17 лет'!$C$3:$D$75,2)))))))</f>
        <v>70</v>
      </c>
      <c r="K23" s="59">
        <v>23</v>
      </c>
      <c r="L23" s="59">
        <f ca="1">IF((D23&lt;=11),VLOOKUP(K23,'11 лет'!$G$4:$I$74,3),IF((D23=12),VLOOKUP(K23,'12 лет'!$G$4:$I$74,3),IF((D23=13),VLOOKUP(K23,'13 лет'!$H$4:$J$74,3),IF((D23=14),VLOOKUP(K23,'14 лет'!$H$4:$J$74,3),IF((D23=15),VLOOKUP(K23,'15 лет'!$G$4:$I$74,3),IF((D23=16),VLOOKUP(K23,'16 лет'!$G$4:$I$74,3),VLOOKUP(K23,'17 лет'!$G$4:$I$74,3)))))))</f>
        <v>17</v>
      </c>
      <c r="M23" s="59">
        <v>185</v>
      </c>
      <c r="N23" s="59">
        <f ca="1">IF((D23&lt;=11),VLOOKUP(M23,'11 лет'!$F$4:$I$74,4),IF((D23=12),VLOOKUP(M23,'12 лет'!$F$4:$I$74,4),IF((D23=13),VLOOKUP(M23,'13 лет'!$G$4:$J$74,4),IF((D23=14),VLOOKUP(M23,'14 лет'!$G$4:$J$74,4),IF((D23=15),VLOOKUP(M23,'15 лет'!$F$4:$I$74,4),IF((D23=16),VLOOKUP(M23,'16 лет'!$F$4:$I$74,4),VLOOKUP(M23,'17 лет'!$F$4:$I$74,4)))))))</f>
        <v>7</v>
      </c>
      <c r="O23" s="59">
        <v>7</v>
      </c>
      <c r="P23" s="59">
        <f ca="1">IF((D23&lt;=11),VLOOKUP(O23,'11 лет'!$E$4:$I$74,5),IF((D23=12),VLOOKUP(O23,'12 лет'!$E$4:$I$74,5),IF((D23=13),VLOOKUP(O23,'13 лет'!$F$4:$J$74,5),IF((D23=14),VLOOKUP(O23,'14 лет'!$F$4:$J$74,5),IF((D23=15),VLOOKUP(O23,'15 лет'!$E$4:$I$74,5),IF((D23=16),VLOOKUP(O23,'16 лет'!$E$4:$I$74,5),VLOOKUP(O23,'17 лет'!$E$4:$I$74,5)))))))</f>
        <v>12</v>
      </c>
      <c r="Q23" s="59">
        <v>5</v>
      </c>
      <c r="R23" s="59">
        <f ca="1">IF((D23&lt;=11),VLOOKUP(Q23,'11 лет'!$H$4:$I$74,2),IF((D23=12),VLOOKUP(Q23,'12 лет'!$H$4:$I$74,2),IF((D23=13),VLOOKUP(Q23,'13 лет'!$I$4:$J$74,2),IF((D23=14),VLOOKUP(Q23,'14 лет'!$I$4:$J$74,2),IF((D23=15),VLOOKUP(Q23,'15 лет'!$H$4:$I$74,2),IF((D23=16),VLOOKUP(Q23,'16 лет'!$H$4:$I$74,2),VLOOKUP(Q23,'17 лет'!$H$4:$I$74,2)))))))</f>
        <v>16</v>
      </c>
      <c r="S23" s="59">
        <f t="shared" ca="1" si="1"/>
        <v>128</v>
      </c>
      <c r="T23" s="59">
        <f ca="1">RANK(S23,S$11:S$23)</f>
        <v>12</v>
      </c>
    </row>
    <row r="24" spans="1:20" x14ac:dyDescent="0.2">
      <c r="S24">
        <f ca="1">SUM(S11:S23)</f>
        <v>2041</v>
      </c>
    </row>
  </sheetData>
  <mergeCells count="3">
    <mergeCell ref="A8:D8"/>
    <mergeCell ref="E8:R8"/>
    <mergeCell ref="E7:R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zoomScale="90" zoomScaleNormal="90" workbookViewId="0">
      <selection activeCell="A6" sqref="A6:XFD6"/>
    </sheetView>
  </sheetViews>
  <sheetFormatPr defaultRowHeight="12.75" x14ac:dyDescent="0.2"/>
  <cols>
    <col min="1" max="1" width="4.140625" customWidth="1"/>
    <col min="2" max="2" width="36.28515625" customWidth="1"/>
    <col min="3" max="3" width="12.7109375" customWidth="1"/>
    <col min="4" max="4" width="10.140625" bestFit="1" customWidth="1"/>
    <col min="5" max="5" width="7.42578125" customWidth="1"/>
  </cols>
  <sheetData>
    <row r="1" spans="1:20" ht="15" x14ac:dyDescent="0.25">
      <c r="A1" s="53"/>
      <c r="B1" s="53"/>
      <c r="C1" s="53"/>
      <c r="D1" s="53"/>
      <c r="E1" s="53"/>
      <c r="F1" s="53"/>
      <c r="G1" s="53"/>
      <c r="H1" s="54" t="s">
        <v>19</v>
      </c>
      <c r="I1" s="54"/>
      <c r="J1" s="54"/>
      <c r="K1" s="54"/>
      <c r="L1" s="54"/>
      <c r="M1" s="54"/>
      <c r="N1" s="54"/>
      <c r="O1" s="53"/>
    </row>
    <row r="2" spans="1:20" ht="15" x14ac:dyDescent="0.25">
      <c r="A2" s="53"/>
      <c r="B2" s="53"/>
      <c r="C2" s="53"/>
      <c r="D2" s="53"/>
      <c r="E2" s="53"/>
      <c r="F2" s="53"/>
      <c r="G2" s="53"/>
      <c r="H2" s="54" t="s">
        <v>20</v>
      </c>
      <c r="I2" s="54"/>
      <c r="J2" s="54"/>
      <c r="K2" s="54"/>
      <c r="L2" s="54"/>
      <c r="M2" s="54"/>
      <c r="N2" s="54"/>
      <c r="O2" s="53"/>
    </row>
    <row r="3" spans="1:20" ht="15" x14ac:dyDescent="0.25">
      <c r="A3" s="53"/>
      <c r="B3" s="53"/>
      <c r="C3" s="53"/>
      <c r="D3" s="53"/>
      <c r="E3" s="53"/>
      <c r="F3" s="53"/>
      <c r="G3" s="53"/>
      <c r="H3" s="54"/>
      <c r="I3" s="54"/>
      <c r="J3" s="54"/>
      <c r="K3" s="54"/>
      <c r="L3" s="54"/>
      <c r="M3" s="54"/>
      <c r="N3" s="54"/>
      <c r="O3" s="53"/>
    </row>
    <row r="4" spans="1:20" ht="15" x14ac:dyDescent="0.25">
      <c r="A4" s="53"/>
      <c r="B4" s="53"/>
      <c r="C4" s="53"/>
      <c r="D4" s="53"/>
      <c r="E4" s="53"/>
      <c r="F4" s="53"/>
      <c r="G4" s="53"/>
      <c r="H4" s="53"/>
      <c r="I4" s="98" t="s">
        <v>659</v>
      </c>
      <c r="J4" s="53"/>
      <c r="K4" s="53"/>
      <c r="L4" s="53"/>
      <c r="M4" s="53"/>
      <c r="N4" s="53"/>
      <c r="O4" s="53"/>
    </row>
    <row r="5" spans="1:20" ht="15" x14ac:dyDescent="0.25">
      <c r="A5" s="53"/>
      <c r="B5" s="53"/>
      <c r="C5" s="53"/>
      <c r="D5" s="53"/>
      <c r="E5" s="53"/>
      <c r="F5" s="53"/>
      <c r="G5" s="53"/>
      <c r="H5" s="53"/>
      <c r="I5" s="53" t="s">
        <v>24</v>
      </c>
      <c r="J5" s="53"/>
      <c r="K5" s="53"/>
      <c r="L5" s="53"/>
      <c r="M5" s="53"/>
      <c r="N5" s="53"/>
      <c r="O5" s="53"/>
    </row>
    <row r="6" spans="1:20" ht="15" x14ac:dyDescent="0.25">
      <c r="A6" s="53"/>
      <c r="B6" s="53"/>
      <c r="C6" s="53"/>
      <c r="D6" s="53"/>
      <c r="E6" s="53"/>
      <c r="F6" s="53"/>
      <c r="G6" s="53"/>
      <c r="H6" s="53"/>
      <c r="I6" s="98" t="s">
        <v>662</v>
      </c>
      <c r="J6" s="53"/>
      <c r="K6" s="53"/>
      <c r="L6" s="53"/>
      <c r="M6" s="53"/>
      <c r="N6" s="53"/>
      <c r="O6" s="53"/>
    </row>
    <row r="7" spans="1:20" ht="15" x14ac:dyDescent="0.25">
      <c r="A7" s="53"/>
      <c r="B7" s="53"/>
      <c r="C7" s="53"/>
      <c r="D7" s="53"/>
      <c r="E7" s="100" t="s">
        <v>27</v>
      </c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</row>
    <row r="8" spans="1:20" ht="15" x14ac:dyDescent="0.25">
      <c r="A8" s="99"/>
      <c r="B8" s="99"/>
      <c r="C8" s="99"/>
      <c r="D8" s="99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1"/>
    </row>
    <row r="10" spans="1:20" ht="38.25" x14ac:dyDescent="0.2">
      <c r="A10" s="55" t="s">
        <v>30</v>
      </c>
      <c r="B10" s="55" t="s">
        <v>0</v>
      </c>
      <c r="C10" s="55" t="s">
        <v>1</v>
      </c>
      <c r="D10" s="55" t="s">
        <v>31</v>
      </c>
      <c r="E10" s="55" t="s">
        <v>32</v>
      </c>
      <c r="F10" s="56" t="s">
        <v>3</v>
      </c>
      <c r="G10" s="57" t="s">
        <v>4</v>
      </c>
      <c r="H10" s="56" t="s">
        <v>3</v>
      </c>
      <c r="I10" s="57" t="s">
        <v>33</v>
      </c>
      <c r="J10" s="56" t="s">
        <v>3</v>
      </c>
      <c r="K10" s="55" t="s">
        <v>5</v>
      </c>
      <c r="L10" s="56" t="s">
        <v>3</v>
      </c>
      <c r="M10" s="55" t="s">
        <v>6</v>
      </c>
      <c r="N10" s="56" t="s">
        <v>3</v>
      </c>
      <c r="O10" s="55" t="s">
        <v>146</v>
      </c>
      <c r="P10" s="56" t="s">
        <v>3</v>
      </c>
      <c r="Q10" s="55" t="s">
        <v>8</v>
      </c>
      <c r="R10" s="56" t="s">
        <v>3</v>
      </c>
      <c r="S10" s="58" t="s">
        <v>9</v>
      </c>
      <c r="T10" s="55" t="s">
        <v>10</v>
      </c>
    </row>
    <row r="11" spans="1:20" ht="14.25" customHeight="1" x14ac:dyDescent="0.2">
      <c r="A11" s="63">
        <v>1</v>
      </c>
      <c r="B11" s="96" t="s">
        <v>363</v>
      </c>
      <c r="C11" s="97">
        <v>38564</v>
      </c>
      <c r="D11" s="59">
        <f t="shared" ref="D11:D20" ca="1" si="0">INT(DAYS360(C11,TODAY())/360)</f>
        <v>13</v>
      </c>
      <c r="E11" s="59">
        <v>8.6999999999999993</v>
      </c>
      <c r="F11" s="59">
        <f ca="1">IF((D11&lt;=11),VLOOKUP(E11,'11 лет'!$L$3:$N$75,3),IF((D11=12),VLOOKUP(E11,'12 лет'!$L$3:$N$75,3),IF((D11=13),VLOOKUP(E11,'13 лет'!$M$3:$P$75,4),IF((D11=14),VLOOKUP(E11,'14 лет'!$M$3:$P$75,4),IF((D11=15),VLOOKUP(E11,'15 лет'!$L$3:$N$75,3),IF((D11=16),VLOOKUP(E11,'16 лет'!$L$3:$N$75,3),VLOOKUP(E11,'17 лет'!$L$3:$N$75,3)))))))</f>
        <v>24</v>
      </c>
      <c r="G11" s="59" t="s">
        <v>196</v>
      </c>
      <c r="H11" s="59">
        <f ca="1">IF((D11&lt;=11),VLOOKUP(G11,'11 лет'!$K$3:$N$75,4),IF((D11=12),VLOOKUP(G11,'12 лет'!$K$3:$N$75,4),IF((D11=13),VLOOKUP(G11,'13 лет'!$L$3:$P$75,5),IF((D11=14),VLOOKUP(G11,'14 лет'!$L$3:$P$75,5),IF((D11=15),VLOOKUP(G11,'15 лет'!$K$3:$N$75,4),IF((D11=16),VLOOKUP(G11,'16 лет'!$K$3:$N$75,4),VLOOKUP(G11,'17 лет'!$K$3:$N$75,4)))))))</f>
        <v>22</v>
      </c>
      <c r="I11" s="59">
        <v>5.5</v>
      </c>
      <c r="J11" s="59">
        <f ca="1">IF((D11&lt;=11),VLOOKUP(I11,'11 лет'!$M$3:$N$75,2),IF((D11=12),VLOOKUP(I11,'12 лет'!$M$3:$N$75,2),IF((D11=13),VLOOKUP(I11,'13 лет'!$O$3:$P$75,2),IF((D11=14),VLOOKUP(I11,'14 лет'!$O$3:$P$75,2),IF((D11=15),VLOOKUP(I11,'15 лет'!$M$3:$N$75,2),IF((D11=16),VLOOKUP(I11,'16 лет'!$M$3:$N$75,2),VLOOKUP(I11,'17 лет'!$M$3:$N$75,2)))))))</f>
        <v>70</v>
      </c>
      <c r="K11" s="59">
        <v>22</v>
      </c>
      <c r="L11" s="59">
        <f ca="1">IF((D11&lt;=11),VLOOKUP(K11,'11 лет'!$Q$4:$S$74,3),IF((D11=12),VLOOKUP(K11,'12 лет'!$Q$4:$S$74,3),IF((D11=13),VLOOKUP(K11,'13 лет'!$S$4:$U$74,3),IF((D11=14),VLOOKUP(K11,'14 лет'!$S$4:$U$74,3),IF((D11=15),VLOOKUP(K11,'15 лет'!$Q$4:$S$74,3),IF((D11=16),VLOOKUP(K11,'16 лет'!$Q$4:$S$74,3),VLOOKUP(K11,'17 лет'!$Q$4:$S$74,3)))))))</f>
        <v>23</v>
      </c>
      <c r="M11" s="59">
        <v>175</v>
      </c>
      <c r="N11" s="59">
        <f ca="1">IF((D11&lt;=11),VLOOKUP(M11,'11 лет'!$P$4:$S$74,4),IF((D11=12),VLOOKUP(M11,'12 лет'!$P$4:$S$74,4),IF((D11=13),VLOOKUP(M11,'13 лет'!$R$4:$U$74,4),IF((D11=14),VLOOKUP(M11,'14 лет'!$R$4:$U$74,4),IF((D11=15),VLOOKUP(M11,'15 лет'!$P$4:$S$74,4),IF((D11=16),VLOOKUP(M11,'16 лет'!$P$4:$S$74,4),VLOOKUP(M11,'17 лет'!$P$4:$S$74,4)))))))</f>
        <v>25</v>
      </c>
      <c r="O11" s="59">
        <v>8</v>
      </c>
      <c r="P11" s="59">
        <f ca="1">IF((D11&lt;=11),VLOOKUP(O11,'11 лет'!$O$4:$S$74,5),IF((D11=12),VLOOKUP(O11,'12 лет'!$O$4:$S$74,5),IF((D11=13),VLOOKUP(O11,'13 лет'!$Q$4:$U$74,5),IF((D11=14),VLOOKUP(O11,'14 лет'!$Q$4:$U$74,5),IF((D11=15),VLOOKUP(O11,'15 лет'!$O$4:$S$74,5),IF((D11=16),VLOOKUP(O11,'16 лет'!$O$4:$S$74,5),VLOOKUP(O11,'17 лет'!$O$4:$S$74,5)))))))</f>
        <v>7</v>
      </c>
      <c r="Q11" s="59">
        <v>11</v>
      </c>
      <c r="R11" s="59">
        <f ca="1">IF((D11&lt;=11),VLOOKUP(Q11,'11 лет'!$R$4:$S$74,2),IF((D11=12),VLOOKUP(Q11,'12 лет'!$R$4:$S$74,2),IF((D11=13),VLOOKUP(Q11,'13 лет'!$T$4:$U$74,2),IF((D11=14),VLOOKUP(Q11,'14 лет'!$T$4:$U$74,2),IF((D11=15),VLOOKUP(Q11,'15 лет'!$R$4:$S$74,2),IF((D11=16),VLOOKUP(Q11,'16 лет'!$R$4:$S$74,2),VLOOKUP(Q11,'17 лет'!$R$4:$S$74,2)))))))</f>
        <v>26</v>
      </c>
      <c r="S11" s="59">
        <f t="shared" ref="S11:S20" ca="1" si="1">SUM(F11,H11,J11,L11,N11,P11,R11)</f>
        <v>197</v>
      </c>
      <c r="T11" s="59">
        <f ca="1">RANK(S11,S$11:S$20)</f>
        <v>1</v>
      </c>
    </row>
    <row r="12" spans="1:20" x14ac:dyDescent="0.2">
      <c r="A12" s="63">
        <v>2</v>
      </c>
      <c r="B12" s="96" t="s">
        <v>364</v>
      </c>
      <c r="C12" s="97">
        <v>38655</v>
      </c>
      <c r="D12" s="59">
        <f t="shared" ca="1" si="0"/>
        <v>13</v>
      </c>
      <c r="E12" s="59">
        <v>9</v>
      </c>
      <c r="F12" s="59">
        <f ca="1">IF((D12&lt;=11),VLOOKUP(E12,'11 лет'!$L$3:$N$75,3),IF((D12=12),VLOOKUP(E12,'12 лет'!$L$3:$N$75,3),IF((D12=13),VLOOKUP(E12,'13 лет'!$M$3:$P$75,4),IF((D12=14),VLOOKUP(E12,'14 лет'!$M$3:$P$75,4),IF((D12=15),VLOOKUP(E12,'15 лет'!$L$3:$N$75,3),IF((D12=16),VLOOKUP(E12,'16 лет'!$L$3:$N$75,3),VLOOKUP(E12,'17 лет'!$L$3:$N$75,3)))))))</f>
        <v>18</v>
      </c>
      <c r="G12" s="59" t="s">
        <v>87</v>
      </c>
      <c r="H12" s="59">
        <f ca="1">IF((D12&lt;=11),VLOOKUP(G12,'11 лет'!$K$3:$N$75,4),IF((D12=12),VLOOKUP(G12,'12 лет'!$K$3:$N$75,4),IF((D12=13),VLOOKUP(G12,'13 лет'!$L$3:$P$75,5),IF((D12=14),VLOOKUP(G12,'14 лет'!$L$3:$P$75,5),IF((D12=15),VLOOKUP(G12,'15 лет'!$K$3:$N$75,4),IF((D12=16),VLOOKUP(G12,'16 лет'!$K$3:$N$75,4),VLOOKUP(G12,'17 лет'!$K$3:$N$75,4)))))))</f>
        <v>21</v>
      </c>
      <c r="I12" s="59">
        <v>10.9</v>
      </c>
      <c r="J12" s="59">
        <f ca="1">IF((D12&lt;=11),VLOOKUP(I12,'11 лет'!$M$3:$N$75,2),IF((D12=12),VLOOKUP(I12,'12 лет'!$M$3:$N$75,2),IF((D12=13),VLOOKUP(I12,'13 лет'!$O$3:$P$75,2),IF((D12=14),VLOOKUP(I12,'14 лет'!$O$3:$P$75,2),IF((D12=15),VLOOKUP(I12,'15 лет'!$M$3:$N$75,2),IF((D12=16),VLOOKUP(I12,'16 лет'!$M$3:$N$75,2),VLOOKUP(I12,'17 лет'!$M$3:$N$75,2)))))))</f>
        <v>19</v>
      </c>
      <c r="K12" s="59">
        <v>21</v>
      </c>
      <c r="L12" s="59">
        <f ca="1">IF((D12&lt;=11),VLOOKUP(K12,'11 лет'!$Q$4:$S$74,3),IF((D12=12),VLOOKUP(K12,'12 лет'!$Q$4:$S$74,3),IF((D12=13),VLOOKUP(K12,'13 лет'!$S$4:$U$74,3),IF((D12=14),VLOOKUP(K12,'14 лет'!$S$4:$U$74,3),IF((D12=15),VLOOKUP(K12,'15 лет'!$Q$4:$S$74,3),IF((D12=16),VLOOKUP(K12,'16 лет'!$Q$4:$S$74,3),VLOOKUP(K12,'17 лет'!$Q$4:$S$74,3)))))))</f>
        <v>21</v>
      </c>
      <c r="M12" s="59">
        <v>170</v>
      </c>
      <c r="N12" s="59">
        <f ca="1">IF((D12&lt;=11),VLOOKUP(M12,'11 лет'!$P$4:$S$74,4),IF((D12=12),VLOOKUP(M12,'12 лет'!$P$4:$S$74,4),IF((D12=13),VLOOKUP(M12,'13 лет'!$R$4:$U$74,4),IF((D12=14),VLOOKUP(M12,'14 лет'!$R$4:$U$74,4),IF((D12=15),VLOOKUP(M12,'15 лет'!$P$4:$S$74,4),IF((D12=16),VLOOKUP(M12,'16 лет'!$P$4:$S$74,4),VLOOKUP(M12,'17 лет'!$P$4:$S$74,4)))))))</f>
        <v>23</v>
      </c>
      <c r="O12" s="59">
        <v>14</v>
      </c>
      <c r="P12" s="59">
        <f ca="1">IF((D12&lt;=11),VLOOKUP(O12,'11 лет'!$O$4:$S$74,5),IF((D12=12),VLOOKUP(O12,'12 лет'!$O$4:$S$74,5),IF((D12=13),VLOOKUP(O12,'13 лет'!$Q$4:$U$74,5),IF((D12=14),VLOOKUP(O12,'14 лет'!$Q$4:$U$74,5),IF((D12=15),VLOOKUP(O12,'15 лет'!$O$4:$S$74,5),IF((D12=16),VLOOKUP(O12,'16 лет'!$O$4:$S$74,5),VLOOKUP(O12,'17 лет'!$O$4:$S$74,5)))))))</f>
        <v>16</v>
      </c>
      <c r="Q12" s="59">
        <v>15</v>
      </c>
      <c r="R12" s="59">
        <f ca="1">IF((D12&lt;=11),VLOOKUP(Q12,'11 лет'!$R$4:$S$74,2),IF((D12=12),VLOOKUP(Q12,'12 лет'!$R$4:$S$74,2),IF((D12=13),VLOOKUP(Q12,'13 лет'!$T$4:$U$74,2),IF((D12=14),VLOOKUP(Q12,'14 лет'!$T$4:$U$74,2),IF((D12=15),VLOOKUP(Q12,'15 лет'!$R$4:$S$74,2),IF((D12=16),VLOOKUP(Q12,'16 лет'!$R$4:$S$74,2),VLOOKUP(Q12,'17 лет'!$R$4:$S$74,2)))))))</f>
        <v>34</v>
      </c>
      <c r="S12" s="59">
        <f t="shared" ca="1" si="1"/>
        <v>152</v>
      </c>
      <c r="T12" s="59">
        <v>2</v>
      </c>
    </row>
    <row r="13" spans="1:20" x14ac:dyDescent="0.2">
      <c r="A13" s="63">
        <v>3</v>
      </c>
      <c r="B13" s="96" t="s">
        <v>365</v>
      </c>
      <c r="C13" s="97">
        <v>38459</v>
      </c>
      <c r="D13" s="59">
        <f t="shared" ca="1" si="0"/>
        <v>13</v>
      </c>
      <c r="E13" s="59">
        <v>9.1</v>
      </c>
      <c r="F13" s="59">
        <f ca="1">IF((D13&lt;=11),VLOOKUP(E13,'11 лет'!$L$3:$N$75,3),IF((D13=12),VLOOKUP(E13,'12 лет'!$L$3:$N$75,3),IF((D13=13),VLOOKUP(E13,'13 лет'!$M$3:$P$75,4),IF((D13=14),VLOOKUP(E13,'14 лет'!$M$3:$P$75,4),IF((D13=15),VLOOKUP(E13,'15 лет'!$L$3:$N$75,3),IF((D13=16),VLOOKUP(E13,'16 лет'!$L$3:$N$75,3),VLOOKUP(E13,'17 лет'!$L$3:$N$75,3)))))))</f>
        <v>16</v>
      </c>
      <c r="G13" s="59" t="s">
        <v>89</v>
      </c>
      <c r="H13" s="59">
        <f ca="1">IF((D13&lt;=11),VLOOKUP(G13,'11 лет'!$K$3:$N$75,4),IF((D13=12),VLOOKUP(G13,'12 лет'!$K$3:$N$75,4),IF((D13=13),VLOOKUP(G13,'13 лет'!$L$3:$P$75,5),IF((D13=14),VLOOKUP(G13,'14 лет'!$L$3:$P$75,5),IF((D13=15),VLOOKUP(G13,'15 лет'!$K$3:$N$75,4),IF((D13=16),VLOOKUP(G13,'16 лет'!$K$3:$N$75,4),VLOOKUP(G13,'17 лет'!$K$3:$N$75,4)))))))</f>
        <v>19</v>
      </c>
      <c r="I13" s="59">
        <v>5.7</v>
      </c>
      <c r="J13" s="59">
        <f ca="1">IF((D13&lt;=11),VLOOKUP(I13,'11 лет'!$M$3:$N$75,2),IF((D13=12),VLOOKUP(I13,'12 лет'!$M$3:$N$75,2),IF((D13=13),VLOOKUP(I13,'13 лет'!$O$3:$P$75,2),IF((D13=14),VLOOKUP(I13,'14 лет'!$O$3:$P$75,2),IF((D13=15),VLOOKUP(I13,'15 лет'!$M$3:$N$75,2),IF((D13=16),VLOOKUP(I13,'16 лет'!$M$3:$N$75,2),VLOOKUP(I13,'17 лет'!$M$3:$N$75,2)))))))</f>
        <v>70</v>
      </c>
      <c r="K13" s="59">
        <v>20</v>
      </c>
      <c r="L13" s="59">
        <f ca="1">IF((D13&lt;=11),VLOOKUP(K13,'11 лет'!$Q$4:$S$74,3),IF((D13=12),VLOOKUP(K13,'12 лет'!$Q$4:$S$74,3),IF((D13=13),VLOOKUP(K13,'13 лет'!$S$4:$U$74,3),IF((D13=14),VLOOKUP(K13,'14 лет'!$S$4:$U$74,3),IF((D13=15),VLOOKUP(K13,'15 лет'!$Q$4:$S$74,3),IF((D13=16),VLOOKUP(K13,'16 лет'!$Q$4:$S$74,3),VLOOKUP(K13,'17 лет'!$Q$4:$S$74,3)))))))</f>
        <v>19</v>
      </c>
      <c r="M13" s="59">
        <v>170</v>
      </c>
      <c r="N13" s="59">
        <f ca="1">IF((D13&lt;=11),VLOOKUP(M13,'11 лет'!$P$4:$S$74,4),IF((D13=12),VLOOKUP(M13,'12 лет'!$P$4:$S$74,4),IF((D13=13),VLOOKUP(M13,'13 лет'!$R$4:$U$74,4),IF((D13=14),VLOOKUP(M13,'14 лет'!$R$4:$U$74,4),IF((D13=15),VLOOKUP(M13,'15 лет'!$P$4:$S$74,4),IF((D13=16),VLOOKUP(M13,'16 лет'!$P$4:$S$74,4),VLOOKUP(M13,'17 лет'!$P$4:$S$74,4)))))))</f>
        <v>23</v>
      </c>
      <c r="O13" s="59">
        <v>10</v>
      </c>
      <c r="P13" s="59">
        <f ca="1">IF((D13&lt;=11),VLOOKUP(O13,'11 лет'!$O$4:$S$74,5),IF((D13=12),VLOOKUP(O13,'12 лет'!$O$4:$S$74,5),IF((D13=13),VLOOKUP(O13,'13 лет'!$Q$4:$U$74,5),IF((D13=14),VLOOKUP(O13,'14 лет'!$Q$4:$U$74,5),IF((D13=15),VLOOKUP(O13,'15 лет'!$O$4:$S$74,5),IF((D13=16),VLOOKUP(O13,'16 лет'!$O$4:$S$74,5),VLOOKUP(O13,'17 лет'!$O$4:$S$74,5)))))))</f>
        <v>9</v>
      </c>
      <c r="Q13" s="59">
        <v>5</v>
      </c>
      <c r="R13" s="59">
        <f ca="1">IF((D13&lt;=11),VLOOKUP(Q13,'11 лет'!$R$4:$S$74,2),IF((D13=12),VLOOKUP(Q13,'12 лет'!$R$4:$S$74,2),IF((D13=13),VLOOKUP(Q13,'13 лет'!$T$4:$U$74,2),IF((D13=14),VLOOKUP(Q13,'14 лет'!$T$4:$U$74,2),IF((D13=15),VLOOKUP(Q13,'15 лет'!$R$4:$S$74,2),IF((D13=16),VLOOKUP(Q13,'16 лет'!$R$4:$S$74,2),VLOOKUP(Q13,'17 лет'!$R$4:$S$74,2)))))))</f>
        <v>14</v>
      </c>
      <c r="S13" s="59">
        <f t="shared" ca="1" si="1"/>
        <v>170</v>
      </c>
      <c r="T13" s="59">
        <v>3</v>
      </c>
    </row>
    <row r="14" spans="1:20" x14ac:dyDescent="0.2">
      <c r="A14" s="63">
        <v>4</v>
      </c>
      <c r="B14" s="96" t="s">
        <v>366</v>
      </c>
      <c r="C14" s="97">
        <v>38390</v>
      </c>
      <c r="D14" s="59">
        <f t="shared" ca="1" si="0"/>
        <v>13</v>
      </c>
      <c r="E14" s="59">
        <v>8.8000000000000007</v>
      </c>
      <c r="F14" s="59">
        <f ca="1">IF((D14&lt;=11),VLOOKUP(E14,'11 лет'!$L$3:$N$75,3),IF((D14=12),VLOOKUP(E14,'12 лет'!$L$3:$N$75,3),IF((D14=13),VLOOKUP(E14,'13 лет'!$M$3:$P$75,4),IF((D14=14),VLOOKUP(E14,'14 лет'!$M$3:$P$75,4),IF((D14=15),VLOOKUP(E14,'15 лет'!$L$3:$N$75,3),IF((D14=16),VLOOKUP(E14,'16 лет'!$L$3:$N$75,3),VLOOKUP(E14,'17 лет'!$L$3:$N$75,3)))))))</f>
        <v>22</v>
      </c>
      <c r="G14" s="59" t="s">
        <v>207</v>
      </c>
      <c r="H14" s="59">
        <f ca="1">IF((D14&lt;=11),VLOOKUP(G14,'11 лет'!$K$3:$N$75,4),IF((D14=12),VLOOKUP(G14,'12 лет'!$K$3:$N$75,4),IF((D14=13),VLOOKUP(G14,'13 лет'!$L$3:$P$75,5),IF((D14=14),VLOOKUP(G14,'14 лет'!$L$3:$P$75,5),IF((D14=15),VLOOKUP(G14,'15 лет'!$K$3:$N$75,4),IF((D14=16),VLOOKUP(G14,'16 лет'!$K$3:$N$75,4),VLOOKUP(G14,'17 лет'!$K$3:$N$75,4)))))))</f>
        <v>21</v>
      </c>
      <c r="I14" s="59">
        <v>10.6</v>
      </c>
      <c r="J14" s="59">
        <f ca="1">IF((D14&lt;=11),VLOOKUP(I14,'11 лет'!$M$3:$N$75,2),IF((D14=12),VLOOKUP(I14,'12 лет'!$M$3:$N$75,2),IF((D14=13),VLOOKUP(I14,'13 лет'!$O$3:$P$75,2),IF((D14=14),VLOOKUP(I14,'14 лет'!$O$3:$P$75,2),IF((D14=15),VLOOKUP(I14,'15 лет'!$M$3:$N$75,2),IF((D14=16),VLOOKUP(I14,'16 лет'!$M$3:$N$75,2),VLOOKUP(I14,'17 лет'!$M$3:$N$75,2)))))))</f>
        <v>25</v>
      </c>
      <c r="K14" s="59">
        <v>24</v>
      </c>
      <c r="L14" s="59">
        <f ca="1">IF((D14&lt;=11),VLOOKUP(K14,'11 лет'!$Q$4:$S$74,3),IF((D14=12),VLOOKUP(K14,'12 лет'!$Q$4:$S$74,3),IF((D14=13),VLOOKUP(K14,'13 лет'!$S$4:$U$74,3),IF((D14=14),VLOOKUP(K14,'14 лет'!$S$4:$U$74,3),IF((D14=15),VLOOKUP(K14,'15 лет'!$Q$4:$S$74,3),IF((D14=16),VLOOKUP(K14,'16 лет'!$Q$4:$S$74,3),VLOOKUP(K14,'17 лет'!$Q$4:$S$74,3)))))))</f>
        <v>27</v>
      </c>
      <c r="M14" s="59">
        <v>180</v>
      </c>
      <c r="N14" s="59">
        <f ca="1">IF((D14&lt;=11),VLOOKUP(M14,'11 лет'!$P$4:$S$74,4),IF((D14=12),VLOOKUP(M14,'12 лет'!$P$4:$S$74,4),IF((D14=13),VLOOKUP(M14,'13 лет'!$R$4:$U$74,4),IF((D14=14),VLOOKUP(M14,'14 лет'!$R$4:$U$74,4),IF((D14=15),VLOOKUP(M14,'15 лет'!$P$4:$S$74,4),IF((D14=16),VLOOKUP(M14,'16 лет'!$P$4:$S$74,4),VLOOKUP(M14,'17 лет'!$P$4:$S$74,4)))))))</f>
        <v>28</v>
      </c>
      <c r="O14" s="59">
        <v>15</v>
      </c>
      <c r="P14" s="59">
        <f ca="1">IF((D14&lt;=11),VLOOKUP(O14,'11 лет'!$O$4:$S$74,5),IF((D14=12),VLOOKUP(O14,'12 лет'!$O$4:$S$74,5),IF((D14=13),VLOOKUP(O14,'13 лет'!$Q$4:$U$74,5),IF((D14=14),VLOOKUP(O14,'14 лет'!$Q$4:$U$74,5),IF((D14=15),VLOOKUP(O14,'15 лет'!$O$4:$S$74,5),IF((D14=16),VLOOKUP(O14,'16 лет'!$O$4:$S$74,5),VLOOKUP(O14,'17 лет'!$O$4:$S$74,5)))))))</f>
        <v>18</v>
      </c>
      <c r="Q14" s="59">
        <v>11</v>
      </c>
      <c r="R14" s="59">
        <f ca="1">IF((D14&lt;=11),VLOOKUP(Q14,'11 лет'!$R$4:$S$74,2),IF((D14=12),VLOOKUP(Q14,'12 лет'!$R$4:$S$74,2),IF((D14=13),VLOOKUP(Q14,'13 лет'!$T$4:$U$74,2),IF((D14=14),VLOOKUP(Q14,'14 лет'!$T$4:$U$74,2),IF((D14=15),VLOOKUP(Q14,'15 лет'!$R$4:$S$74,2),IF((D14=16),VLOOKUP(Q14,'16 лет'!$R$4:$S$74,2),VLOOKUP(Q14,'17 лет'!$R$4:$S$74,2)))))))</f>
        <v>26</v>
      </c>
      <c r="S14" s="59">
        <f t="shared" ca="1" si="1"/>
        <v>167</v>
      </c>
      <c r="T14" s="59">
        <v>4</v>
      </c>
    </row>
    <row r="15" spans="1:20" x14ac:dyDescent="0.2">
      <c r="A15" s="63">
        <v>5</v>
      </c>
      <c r="B15" s="96" t="s">
        <v>367</v>
      </c>
      <c r="C15" s="97">
        <v>38488</v>
      </c>
      <c r="D15" s="59">
        <f t="shared" ca="1" si="0"/>
        <v>13</v>
      </c>
      <c r="E15" s="59">
        <v>9</v>
      </c>
      <c r="F15" s="59">
        <f ca="1">IF((D15&lt;=11),VLOOKUP(E15,'11 лет'!$L$3:$N$75,3),IF((D15=12),VLOOKUP(E15,'12 лет'!$L$3:$N$75,3),IF((D15=13),VLOOKUP(E15,'13 лет'!$M$3:$P$75,4),IF((D15=14),VLOOKUP(E15,'14 лет'!$M$3:$P$75,4),IF((D15=15),VLOOKUP(E15,'15 лет'!$L$3:$N$75,3),IF((D15=16),VLOOKUP(E15,'16 лет'!$L$3:$N$75,3),VLOOKUP(E15,'17 лет'!$L$3:$N$75,3)))))))</f>
        <v>18</v>
      </c>
      <c r="G15" s="59" t="s">
        <v>242</v>
      </c>
      <c r="H15" s="59">
        <f ca="1">IF((D15&lt;=11),VLOOKUP(G15,'11 лет'!$K$3:$N$75,4),IF((D15=12),VLOOKUP(G15,'12 лет'!$K$3:$N$75,4),IF((D15=13),VLOOKUP(G15,'13 лет'!$L$3:$P$75,5),IF((D15=14),VLOOKUP(G15,'14 лет'!$L$3:$P$75,5),IF((D15=15),VLOOKUP(G15,'15 лет'!$K$3:$N$75,4),IF((D15=16),VLOOKUP(G15,'16 лет'!$K$3:$N$75,4),VLOOKUP(G15,'17 лет'!$K$3:$N$75,4)))))))</f>
        <v>22</v>
      </c>
      <c r="I15" s="59">
        <v>10.6</v>
      </c>
      <c r="J15" s="59">
        <f ca="1">IF((D15&lt;=11),VLOOKUP(I15,'11 лет'!$M$3:$N$75,2),IF((D15=12),VLOOKUP(I15,'12 лет'!$M$3:$N$75,2),IF((D15=13),VLOOKUP(I15,'13 лет'!$O$3:$P$75,2),IF((D15=14),VLOOKUP(I15,'14 лет'!$O$3:$P$75,2),IF((D15=15),VLOOKUP(I15,'15 лет'!$M$3:$N$75,2),IF((D15=16),VLOOKUP(I15,'16 лет'!$M$3:$N$75,2),VLOOKUP(I15,'17 лет'!$M$3:$N$75,2)))))))</f>
        <v>25</v>
      </c>
      <c r="K15" s="59">
        <v>25</v>
      </c>
      <c r="L15" s="59">
        <f ca="1">IF((D15&lt;=11),VLOOKUP(K15,'11 лет'!$Q$4:$S$74,3),IF((D15=12),VLOOKUP(K15,'12 лет'!$Q$4:$S$74,3),IF((D15=13),VLOOKUP(K15,'13 лет'!$S$4:$U$74,3),IF((D15=14),VLOOKUP(K15,'14 лет'!$S$4:$U$74,3),IF((D15=15),VLOOKUP(K15,'15 лет'!$Q$4:$S$74,3),IF((D15=16),VLOOKUP(K15,'16 лет'!$Q$4:$S$74,3),VLOOKUP(K15,'17 лет'!$Q$4:$S$74,3)))))))</f>
        <v>29</v>
      </c>
      <c r="M15" s="59">
        <v>175</v>
      </c>
      <c r="N15" s="59">
        <f ca="1">IF((D15&lt;=11),VLOOKUP(M15,'11 лет'!$P$4:$S$74,4),IF((D15=12),VLOOKUP(M15,'12 лет'!$P$4:$S$74,4),IF((D15=13),VLOOKUP(M15,'13 лет'!$R$4:$U$74,4),IF((D15=14),VLOOKUP(M15,'14 лет'!$R$4:$U$74,4),IF((D15=15),VLOOKUP(M15,'15 лет'!$P$4:$S$74,4),IF((D15=16),VLOOKUP(M15,'16 лет'!$P$4:$S$74,4),VLOOKUP(M15,'17 лет'!$P$4:$S$74,4)))))))</f>
        <v>25</v>
      </c>
      <c r="O15" s="59">
        <v>10</v>
      </c>
      <c r="P15" s="59">
        <f ca="1">IF((D15&lt;=11),VLOOKUP(O15,'11 лет'!$O$4:$S$74,5),IF((D15=12),VLOOKUP(O15,'12 лет'!$O$4:$S$74,5),IF((D15=13),VLOOKUP(O15,'13 лет'!$Q$4:$U$74,5),IF((D15=14),VLOOKUP(O15,'14 лет'!$Q$4:$U$74,5),IF((D15=15),VLOOKUP(O15,'15 лет'!$O$4:$S$74,5),IF((D15=16),VLOOKUP(O15,'16 лет'!$O$4:$S$74,5),VLOOKUP(O15,'17 лет'!$O$4:$S$74,5)))))))</f>
        <v>9</v>
      </c>
      <c r="Q15" s="59">
        <v>11</v>
      </c>
      <c r="R15" s="59">
        <f ca="1">IF((D15&lt;=11),VLOOKUP(Q15,'11 лет'!$R$4:$S$74,2),IF((D15=12),VLOOKUP(Q15,'12 лет'!$R$4:$S$74,2),IF((D15=13),VLOOKUP(Q15,'13 лет'!$T$4:$U$74,2),IF((D15=14),VLOOKUP(Q15,'14 лет'!$T$4:$U$74,2),IF((D15=15),VLOOKUP(Q15,'15 лет'!$R$4:$S$74,2),IF((D15=16),VLOOKUP(Q15,'16 лет'!$R$4:$S$74,2),VLOOKUP(Q15,'17 лет'!$R$4:$S$74,2)))))))</f>
        <v>26</v>
      </c>
      <c r="S15" s="59">
        <f t="shared" ca="1" si="1"/>
        <v>154</v>
      </c>
      <c r="T15" s="59">
        <v>5</v>
      </c>
    </row>
    <row r="16" spans="1:20" ht="11.25" customHeight="1" x14ac:dyDescent="0.2">
      <c r="A16" s="63">
        <v>6</v>
      </c>
      <c r="B16" s="96" t="s">
        <v>368</v>
      </c>
      <c r="C16" s="97">
        <v>38764</v>
      </c>
      <c r="D16" s="59">
        <f t="shared" ca="1" si="0"/>
        <v>12</v>
      </c>
      <c r="E16" s="59">
        <v>9.1</v>
      </c>
      <c r="F16" s="59">
        <f ca="1">IF((D16&lt;=11),VLOOKUP(E16,'11 лет'!$L$3:$N$75,3),IF((D16=12),VLOOKUP(E16,'12 лет'!$L$3:$N$75,3),IF((D16=13),VLOOKUP(E16,'13 лет'!$M$3:$P$75,4),IF((D16=14),VLOOKUP(E16,'14 лет'!$M$3:$P$75,4),IF((D16=15),VLOOKUP(E16,'15 лет'!$L$3:$N$75,3),IF((D16=16),VLOOKUP(E16,'16 лет'!$L$3:$N$75,3),VLOOKUP(E16,'17 лет'!$L$3:$N$75,3)))))))</f>
        <v>22</v>
      </c>
      <c r="G16" s="59" t="s">
        <v>125</v>
      </c>
      <c r="H16" s="59">
        <f ca="1">IF((D16&lt;=11),VLOOKUP(G16,'11 лет'!$K$3:$N$75,4),IF((D16=12),VLOOKUP(G16,'12 лет'!$K$3:$N$75,4),IF((D16=13),VLOOKUP(G16,'13 лет'!$L$3:$P$75,5),IF((D16=14),VLOOKUP(G16,'14 лет'!$L$3:$P$75,5),IF((D16=15),VLOOKUP(G16,'15 лет'!$K$3:$N$75,4),IF((D16=16),VLOOKUP(G16,'16 лет'!$K$3:$N$75,4),VLOOKUP(G16,'17 лет'!$K$3:$N$75,4)))))))</f>
        <v>25</v>
      </c>
      <c r="I16" s="59">
        <v>10.9</v>
      </c>
      <c r="J16" s="59">
        <f ca="1">IF((D16&lt;=11),VLOOKUP(I16,'11 лет'!$M$3:$N$75,2),IF((D16=12),VLOOKUP(I16,'12 лет'!$M$3:$N$75,2),IF((D16=13),VLOOKUP(I16,'13 лет'!$O$3:$P$75,2),IF((D16=14),VLOOKUP(I16,'14 лет'!$O$3:$P$75,2),IF((D16=15),VLOOKUP(I16,'15 лет'!$M$3:$N$75,2),IF((D16=16),VLOOKUP(I16,'16 лет'!$M$3:$N$75,2),VLOOKUP(I16,'17 лет'!$M$3:$N$75,2)))))))</f>
        <v>0</v>
      </c>
      <c r="K16" s="59">
        <v>22</v>
      </c>
      <c r="L16" s="59">
        <f ca="1">IF((D16&lt;=11),VLOOKUP(K16,'11 лет'!$Q$4:$S$74,3),IF((D16=12),VLOOKUP(K16,'12 лет'!$Q$4:$S$74,3),IF((D16=13),VLOOKUP(K16,'13 лет'!$S$4:$U$74,3),IF((D16=14),VLOOKUP(K16,'14 лет'!$S$4:$U$74,3),IF((D16=15),VLOOKUP(K16,'15 лет'!$Q$4:$S$74,3),IF((D16=16),VLOOKUP(K16,'16 лет'!$Q$4:$S$74,3),VLOOKUP(K16,'17 лет'!$Q$4:$S$74,3)))))))</f>
        <v>33</v>
      </c>
      <c r="M16" s="59">
        <v>180</v>
      </c>
      <c r="N16" s="59">
        <f ca="1">IF((D16&lt;=11),VLOOKUP(M16,'11 лет'!$P$4:$S$74,4),IF((D16=12),VLOOKUP(M16,'12 лет'!$P$4:$S$74,4),IF((D16=13),VLOOKUP(M16,'13 лет'!$R$4:$U$74,4),IF((D16=14),VLOOKUP(M16,'14 лет'!$R$4:$U$74,4),IF((D16=15),VLOOKUP(M16,'15 лет'!$P$4:$S$74,4),IF((D16=16),VLOOKUP(M16,'16 лет'!$P$4:$S$74,4),VLOOKUP(M16,'17 лет'!$P$4:$S$74,4)))))))</f>
        <v>35</v>
      </c>
      <c r="O16" s="59">
        <v>14</v>
      </c>
      <c r="P16" s="59">
        <f ca="1">IF((D16&lt;=11),VLOOKUP(O16,'11 лет'!$O$4:$S$74,5),IF((D16=12),VLOOKUP(O16,'12 лет'!$O$4:$S$74,5),IF((D16=13),VLOOKUP(O16,'13 лет'!$Q$4:$U$74,5),IF((D16=14),VLOOKUP(O16,'14 лет'!$Q$4:$U$74,5),IF((D16=15),VLOOKUP(O16,'15 лет'!$O$4:$S$74,5),IF((D16=16),VLOOKUP(O16,'16 лет'!$O$4:$S$74,5),VLOOKUP(O16,'17 лет'!$O$4:$S$74,5)))))))</f>
        <v>22</v>
      </c>
      <c r="Q16" s="59">
        <v>15</v>
      </c>
      <c r="R16" s="59">
        <f ca="1">IF((D16&lt;=11),VLOOKUP(Q16,'11 лет'!$R$4:$S$74,2),IF((D16=12),VLOOKUP(Q16,'12 лет'!$R$4:$S$74,2),IF((D16=13),VLOOKUP(Q16,'13 лет'!$T$4:$U$74,2),IF((D16=14),VLOOKUP(Q16,'14 лет'!$T$4:$U$74,2),IF((D16=15),VLOOKUP(Q16,'15 лет'!$R$4:$S$74,2),IF((D16=16),VLOOKUP(Q16,'16 лет'!$R$4:$S$74,2),VLOOKUP(Q16,'17 лет'!$R$4:$S$74,2)))))))</f>
        <v>38</v>
      </c>
      <c r="S16" s="59">
        <f t="shared" ca="1" si="1"/>
        <v>175</v>
      </c>
      <c r="T16" s="59">
        <v>6</v>
      </c>
    </row>
    <row r="17" spans="1:20" x14ac:dyDescent="0.2">
      <c r="A17" s="63">
        <v>7</v>
      </c>
      <c r="B17" s="96" t="s">
        <v>369</v>
      </c>
      <c r="C17" s="97">
        <v>38680</v>
      </c>
      <c r="D17" s="59">
        <f t="shared" ca="1" si="0"/>
        <v>13</v>
      </c>
      <c r="E17" s="59">
        <v>8.8000000000000007</v>
      </c>
      <c r="F17" s="59">
        <f ca="1">IF((D17&lt;=11),VLOOKUP(E17,'11 лет'!$L$3:$N$75,3),IF((D17=12),VLOOKUP(E17,'12 лет'!$L$3:$N$75,3),IF((D17=13),VLOOKUP(E17,'13 лет'!$M$3:$P$75,4),IF((D17=14),VLOOKUP(E17,'14 лет'!$M$3:$P$75,4),IF((D17=15),VLOOKUP(E17,'15 лет'!$L$3:$N$75,3),IF((D17=16),VLOOKUP(E17,'16 лет'!$L$3:$N$75,3),VLOOKUP(E17,'17 лет'!$L$3:$N$75,3)))))))</f>
        <v>22</v>
      </c>
      <c r="G17" s="59" t="s">
        <v>196</v>
      </c>
      <c r="H17" s="59">
        <f ca="1">IF((D17&lt;=11),VLOOKUP(G17,'11 лет'!$K$3:$N$75,4),IF((D17=12),VLOOKUP(G17,'12 лет'!$K$3:$N$75,4),IF((D17=13),VLOOKUP(G17,'13 лет'!$L$3:$P$75,5),IF((D17=14),VLOOKUP(G17,'14 лет'!$L$3:$P$75,5),IF((D17=15),VLOOKUP(G17,'15 лет'!$K$3:$N$75,4),IF((D17=16),VLOOKUP(G17,'16 лет'!$K$3:$N$75,4),VLOOKUP(G17,'17 лет'!$K$3:$N$75,4)))))))</f>
        <v>22</v>
      </c>
      <c r="I17" s="59">
        <v>10.9</v>
      </c>
      <c r="J17" s="59">
        <f ca="1">IF((D17&lt;=11),VLOOKUP(I17,'11 лет'!$M$3:$N$75,2),IF((D17=12),VLOOKUP(I17,'12 лет'!$M$3:$N$75,2),IF((D17=13),VLOOKUP(I17,'13 лет'!$O$3:$P$75,2),IF((D17=14),VLOOKUP(I17,'14 лет'!$O$3:$P$75,2),IF((D17=15),VLOOKUP(I17,'15 лет'!$M$3:$N$75,2),IF((D17=16),VLOOKUP(I17,'16 лет'!$M$3:$N$75,2),VLOOKUP(I17,'17 лет'!$M$3:$N$75,2)))))))</f>
        <v>19</v>
      </c>
      <c r="K17" s="59">
        <v>25</v>
      </c>
      <c r="L17" s="59">
        <f ca="1">IF((D17&lt;=11),VLOOKUP(K17,'11 лет'!$Q$4:$S$74,3),IF((D17=12),VLOOKUP(K17,'12 лет'!$Q$4:$S$74,3),IF((D17=13),VLOOKUP(K17,'13 лет'!$S$4:$U$74,3),IF((D17=14),VLOOKUP(K17,'14 лет'!$S$4:$U$74,3),IF((D17=15),VLOOKUP(K17,'15 лет'!$Q$4:$S$74,3),IF((D17=16),VLOOKUP(K17,'16 лет'!$Q$4:$S$74,3),VLOOKUP(K17,'17 лет'!$Q$4:$S$74,3)))))))</f>
        <v>29</v>
      </c>
      <c r="M17" s="59">
        <v>180</v>
      </c>
      <c r="N17" s="59">
        <f ca="1">IF((D17&lt;=11),VLOOKUP(M17,'11 лет'!$P$4:$S$74,4),IF((D17=12),VLOOKUP(M17,'12 лет'!$P$4:$S$74,4),IF((D17=13),VLOOKUP(M17,'13 лет'!$R$4:$U$74,4),IF((D17=14),VLOOKUP(M17,'14 лет'!$R$4:$U$74,4),IF((D17=15),VLOOKUP(M17,'15 лет'!$P$4:$S$74,4),IF((D17=16),VLOOKUP(M17,'16 лет'!$P$4:$S$74,4),VLOOKUP(M17,'17 лет'!$P$4:$S$74,4)))))))</f>
        <v>28</v>
      </c>
      <c r="O17" s="59">
        <v>10</v>
      </c>
      <c r="P17" s="59">
        <f ca="1">IF((D17&lt;=11),VLOOKUP(O17,'11 лет'!$O$4:$S$74,5),IF((D17=12),VLOOKUP(O17,'12 лет'!$O$4:$S$74,5),IF((D17=13),VLOOKUP(O17,'13 лет'!$Q$4:$U$74,5),IF((D17=14),VLOOKUP(O17,'14 лет'!$Q$4:$U$74,5),IF((D17=15),VLOOKUP(O17,'15 лет'!$O$4:$S$74,5),IF((D17=16),VLOOKUP(O17,'16 лет'!$O$4:$S$74,5),VLOOKUP(O17,'17 лет'!$O$4:$S$74,5)))))))</f>
        <v>9</v>
      </c>
      <c r="Q17" s="59">
        <v>10</v>
      </c>
      <c r="R17" s="59">
        <f ca="1">IF((D17&lt;=11),VLOOKUP(Q17,'11 лет'!$R$4:$S$74,2),IF((D17=12),VLOOKUP(Q17,'12 лет'!$R$4:$S$74,2),IF((D17=13),VLOOKUP(Q17,'13 лет'!$T$4:$U$74,2),IF((D17=14),VLOOKUP(Q17,'14 лет'!$T$4:$U$74,2),IF((D17=15),VLOOKUP(Q17,'15 лет'!$R$4:$S$74,2),IF((D17=16),VLOOKUP(Q17,'16 лет'!$R$4:$S$74,2),VLOOKUP(Q17,'17 лет'!$R$4:$S$74,2)))))))</f>
        <v>24</v>
      </c>
      <c r="S17" s="59">
        <f t="shared" ca="1" si="1"/>
        <v>153</v>
      </c>
      <c r="T17" s="59">
        <v>7</v>
      </c>
    </row>
    <row r="18" spans="1:20" x14ac:dyDescent="0.2">
      <c r="A18" s="63">
        <v>8</v>
      </c>
      <c r="B18" s="96" t="s">
        <v>370</v>
      </c>
      <c r="C18" s="97">
        <v>38532</v>
      </c>
      <c r="D18" s="59">
        <f t="shared" ca="1" si="0"/>
        <v>13</v>
      </c>
      <c r="E18" s="59">
        <v>8.9</v>
      </c>
      <c r="F18" s="59">
        <f ca="1">IF((D18&lt;=11),VLOOKUP(E18,'11 лет'!$L$3:$N$75,3),IF((D18=12),VLOOKUP(E18,'12 лет'!$L$3:$N$75,3),IF((D18=13),VLOOKUP(E18,'13 лет'!$M$3:$P$75,4),IF((D18=14),VLOOKUP(E18,'14 лет'!$M$3:$P$75,4),IF((D18=15),VLOOKUP(E18,'15 лет'!$L$3:$N$75,3),IF((D18=16),VLOOKUP(E18,'16 лет'!$L$3:$N$75,3),VLOOKUP(E18,'17 лет'!$L$3:$N$75,3)))))))</f>
        <v>20</v>
      </c>
      <c r="G18" s="59" t="s">
        <v>242</v>
      </c>
      <c r="H18" s="59">
        <f ca="1">IF((D18&lt;=11),VLOOKUP(G18,'11 лет'!$K$3:$N$75,4),IF((D18=12),VLOOKUP(G18,'12 лет'!$K$3:$N$75,4),IF((D18=13),VLOOKUP(G18,'13 лет'!$L$3:$P$75,5),IF((D18=14),VLOOKUP(G18,'14 лет'!$L$3:$P$75,5),IF((D18=15),VLOOKUP(G18,'15 лет'!$K$3:$N$75,4),IF((D18=16),VLOOKUP(G18,'16 лет'!$K$3:$N$75,4),VLOOKUP(G18,'17 лет'!$K$3:$N$75,4)))))))</f>
        <v>22</v>
      </c>
      <c r="I18" s="59">
        <v>11</v>
      </c>
      <c r="J18" s="59">
        <f ca="1">IF((D18&lt;=11),VLOOKUP(I18,'11 лет'!$M$3:$N$75,2),IF((D18=12),VLOOKUP(I18,'12 лет'!$M$3:$N$75,2),IF((D18=13),VLOOKUP(I18,'13 лет'!$O$3:$P$75,2),IF((D18=14),VLOOKUP(I18,'14 лет'!$O$3:$P$75,2),IF((D18=15),VLOOKUP(I18,'15 лет'!$M$3:$N$75,2),IF((D18=16),VLOOKUP(I18,'16 лет'!$M$3:$N$75,2),VLOOKUP(I18,'17 лет'!$M$3:$N$75,2)))))))</f>
        <v>18</v>
      </c>
      <c r="K18" s="59">
        <v>23</v>
      </c>
      <c r="L18" s="59">
        <f ca="1">IF((D18&lt;=11),VLOOKUP(K18,'11 лет'!$Q$4:$S$74,3),IF((D18=12),VLOOKUP(K18,'12 лет'!$Q$4:$S$74,3),IF((D18=13),VLOOKUP(K18,'13 лет'!$S$4:$U$74,3),IF((D18=14),VLOOKUP(K18,'14 лет'!$S$4:$U$74,3),IF((D18=15),VLOOKUP(K18,'15 лет'!$Q$4:$S$74,3),IF((D18=16),VLOOKUP(K18,'16 лет'!$Q$4:$S$74,3),VLOOKUP(K18,'17 лет'!$Q$4:$S$74,3)))))))</f>
        <v>25</v>
      </c>
      <c r="M18" s="59">
        <v>175</v>
      </c>
      <c r="N18" s="59">
        <f ca="1">IF((D18&lt;=11),VLOOKUP(M18,'11 лет'!$P$4:$S$74,4),IF((D18=12),VLOOKUP(M18,'12 лет'!$P$4:$S$74,4),IF((D18=13),VLOOKUP(M18,'13 лет'!$R$4:$U$74,4),IF((D18=14),VLOOKUP(M18,'14 лет'!$R$4:$U$74,4),IF((D18=15),VLOOKUP(M18,'15 лет'!$P$4:$S$74,4),IF((D18=16),VLOOKUP(M18,'16 лет'!$P$4:$S$74,4),VLOOKUP(M18,'17 лет'!$P$4:$S$74,4)))))))</f>
        <v>25</v>
      </c>
      <c r="O18" s="59">
        <v>10</v>
      </c>
      <c r="P18" s="59">
        <f ca="1">IF((D18&lt;=11),VLOOKUP(O18,'11 лет'!$O$4:$S$74,5),IF((D18=12),VLOOKUP(O18,'12 лет'!$O$4:$S$74,5),IF((D18=13),VLOOKUP(O18,'13 лет'!$Q$4:$U$74,5),IF((D18=14),VLOOKUP(O18,'14 лет'!$Q$4:$U$74,5),IF((D18=15),VLOOKUP(O18,'15 лет'!$O$4:$S$74,5),IF((D18=16),VLOOKUP(O18,'16 лет'!$O$4:$S$74,5),VLOOKUP(O18,'17 лет'!$O$4:$S$74,5)))))))</f>
        <v>9</v>
      </c>
      <c r="Q18" s="59">
        <v>8</v>
      </c>
      <c r="R18" s="59">
        <f ca="1">IF((D18&lt;=11),VLOOKUP(Q18,'11 лет'!$R$4:$S$74,2),IF((D18=12),VLOOKUP(Q18,'12 лет'!$R$4:$S$74,2),IF((D18=13),VLOOKUP(Q18,'13 лет'!$T$4:$U$74,2),IF((D18=14),VLOOKUP(Q18,'14 лет'!$T$4:$U$74,2),IF((D18=15),VLOOKUP(Q18,'15 лет'!$R$4:$S$74,2),IF((D18=16),VLOOKUP(Q18,'16 лет'!$R$4:$S$74,2),VLOOKUP(Q18,'17 лет'!$R$4:$S$74,2)))))))</f>
        <v>20</v>
      </c>
      <c r="S18" s="59">
        <f t="shared" ca="1" si="1"/>
        <v>139</v>
      </c>
      <c r="T18" s="59">
        <v>8</v>
      </c>
    </row>
    <row r="19" spans="1:20" x14ac:dyDescent="0.2">
      <c r="A19" s="63">
        <v>9</v>
      </c>
      <c r="B19" s="96" t="s">
        <v>371</v>
      </c>
      <c r="C19" s="97">
        <v>38454</v>
      </c>
      <c r="D19" s="59">
        <f t="shared" ca="1" si="0"/>
        <v>13</v>
      </c>
      <c r="E19" s="59">
        <v>9.1</v>
      </c>
      <c r="F19" s="59">
        <f ca="1">IF((D19&lt;=11),VLOOKUP(E19,'11 лет'!$L$3:$N$75,3),IF((D19=12),VLOOKUP(E19,'12 лет'!$L$3:$N$75,3),IF((D19=13),VLOOKUP(E19,'13 лет'!$M$3:$P$75,4),IF((D19=14),VLOOKUP(E19,'14 лет'!$M$3:$P$75,4),IF((D19=15),VLOOKUP(E19,'15 лет'!$L$3:$N$75,3),IF((D19=16),VLOOKUP(E19,'16 лет'!$L$3:$N$75,3),VLOOKUP(E19,'17 лет'!$L$3:$N$75,3)))))))</f>
        <v>16</v>
      </c>
      <c r="G19" s="59" t="s">
        <v>87</v>
      </c>
      <c r="H19" s="59">
        <f ca="1">IF((D19&lt;=11),VLOOKUP(G19,'11 лет'!$K$3:$N$75,4),IF((D19=12),VLOOKUP(G19,'12 лет'!$K$3:$N$75,4),IF((D19=13),VLOOKUP(G19,'13 лет'!$L$3:$P$75,5),IF((D19=14),VLOOKUP(G19,'14 лет'!$L$3:$P$75,5),IF((D19=15),VLOOKUP(G19,'15 лет'!$K$3:$N$75,4),IF((D19=16),VLOOKUP(G19,'16 лет'!$K$3:$N$75,4),VLOOKUP(G19,'17 лет'!$K$3:$N$75,4)))))))</f>
        <v>21</v>
      </c>
      <c r="I19" s="59">
        <v>11</v>
      </c>
      <c r="J19" s="59">
        <f ca="1">IF((D19&lt;=11),VLOOKUP(I19,'11 лет'!$M$3:$N$75,2),IF((D19=12),VLOOKUP(I19,'12 лет'!$M$3:$N$75,2),IF((D19=13),VLOOKUP(I19,'13 лет'!$O$3:$P$75,2),IF((D19=14),VLOOKUP(I19,'14 лет'!$O$3:$P$75,2),IF((D19=15),VLOOKUP(I19,'15 лет'!$M$3:$N$75,2),IF((D19=16),VLOOKUP(I19,'16 лет'!$M$3:$N$75,2),VLOOKUP(I19,'17 лет'!$M$3:$N$75,2)))))))</f>
        <v>18</v>
      </c>
      <c r="K19" s="59">
        <v>20</v>
      </c>
      <c r="L19" s="59">
        <f ca="1">IF((D19&lt;=11),VLOOKUP(K19,'11 лет'!$Q$4:$S$74,3),IF((D19=12),VLOOKUP(K19,'12 лет'!$Q$4:$S$74,3),IF((D19=13),VLOOKUP(K19,'13 лет'!$S$4:$U$74,3),IF((D19=14),VLOOKUP(K19,'14 лет'!$S$4:$U$74,3),IF((D19=15),VLOOKUP(K19,'15 лет'!$Q$4:$S$74,3),IF((D19=16),VLOOKUP(K19,'16 лет'!$Q$4:$S$74,3),VLOOKUP(K19,'17 лет'!$Q$4:$S$74,3)))))))</f>
        <v>19</v>
      </c>
      <c r="M19" s="59">
        <v>185</v>
      </c>
      <c r="N19" s="59">
        <f ca="1">IF((D19&lt;=11),VLOOKUP(M19,'11 лет'!$P$4:$S$74,4),IF((D19=12),VLOOKUP(M19,'12 лет'!$P$4:$S$74,4),IF((D19=13),VLOOKUP(M19,'13 лет'!$R$4:$U$74,4),IF((D19=14),VLOOKUP(M19,'14 лет'!$R$4:$U$74,4),IF((D19=15),VLOOKUP(M19,'15 лет'!$P$4:$S$74,4),IF((D19=16),VLOOKUP(M19,'16 лет'!$P$4:$S$74,4),VLOOKUP(M19,'17 лет'!$P$4:$S$74,4)))))))</f>
        <v>30</v>
      </c>
      <c r="O19" s="59">
        <v>15</v>
      </c>
      <c r="P19" s="59">
        <f ca="1">IF((D19&lt;=11),VLOOKUP(O19,'11 лет'!$O$4:$S$74,5),IF((D19=12),VLOOKUP(O19,'12 лет'!$O$4:$S$74,5),IF((D19=13),VLOOKUP(O19,'13 лет'!$Q$4:$U$74,5),IF((D19=14),VLOOKUP(O19,'14 лет'!$Q$4:$U$74,5),IF((D19=15),VLOOKUP(O19,'15 лет'!$O$4:$S$74,5),IF((D19=16),VLOOKUP(O19,'16 лет'!$O$4:$S$74,5),VLOOKUP(O19,'17 лет'!$O$4:$S$74,5)))))))</f>
        <v>18</v>
      </c>
      <c r="Q19" s="59">
        <v>15</v>
      </c>
      <c r="R19" s="59">
        <f ca="1">IF((D19&lt;=11),VLOOKUP(Q19,'11 лет'!$R$4:$S$74,2),IF((D19=12),VLOOKUP(Q19,'12 лет'!$R$4:$S$74,2),IF((D19=13),VLOOKUP(Q19,'13 лет'!$T$4:$U$74,2),IF((D19=14),VLOOKUP(Q19,'14 лет'!$T$4:$U$74,2),IF((D19=15),VLOOKUP(Q19,'15 лет'!$R$4:$S$74,2),IF((D19=16),VLOOKUP(Q19,'16 лет'!$R$4:$S$74,2),VLOOKUP(Q19,'17 лет'!$R$4:$S$74,2)))))))</f>
        <v>34</v>
      </c>
      <c r="S19" s="59">
        <f t="shared" ca="1" si="1"/>
        <v>156</v>
      </c>
      <c r="T19" s="59">
        <f ca="1">RANK(S19,S$11:S$20)</f>
        <v>6</v>
      </c>
    </row>
    <row r="20" spans="1:20" x14ac:dyDescent="0.2">
      <c r="A20" s="63">
        <v>10</v>
      </c>
      <c r="B20" s="96" t="s">
        <v>372</v>
      </c>
      <c r="C20" s="97">
        <v>38582</v>
      </c>
      <c r="D20" s="59">
        <f t="shared" ca="1" si="0"/>
        <v>13</v>
      </c>
      <c r="E20" s="59">
        <v>9</v>
      </c>
      <c r="F20" s="59">
        <f ca="1">IF((D20&lt;=11),VLOOKUP(E20,'11 лет'!$L$3:$N$75,3),IF((D20=12),VLOOKUP(E20,'12 лет'!$L$3:$N$75,3),IF((D20=13),VLOOKUP(E20,'13 лет'!$M$3:$P$75,4),IF((D20=14),VLOOKUP(E20,'14 лет'!$M$3:$P$75,4),IF((D20=15),VLOOKUP(E20,'15 лет'!$L$3:$N$75,3),IF((D20=16),VLOOKUP(E20,'16 лет'!$L$3:$N$75,3),VLOOKUP(E20,'17 лет'!$L$3:$N$75,3)))))))</f>
        <v>18</v>
      </c>
      <c r="G20" s="59" t="s">
        <v>239</v>
      </c>
      <c r="H20" s="59">
        <f ca="1">IF((D20&lt;=11),VLOOKUP(G20,'11 лет'!$K$3:$N$75,4),IF((D20=12),VLOOKUP(G20,'12 лет'!$K$3:$N$75,4),IF((D20=13),VLOOKUP(G20,'13 лет'!$L$3:$P$75,5),IF((D20=14),VLOOKUP(G20,'14 лет'!$L$3:$P$75,5),IF((D20=15),VLOOKUP(G20,'15 лет'!$K$3:$N$75,4),IF((D20=16),VLOOKUP(G20,'16 лет'!$K$3:$N$75,4),VLOOKUP(G20,'17 лет'!$K$3:$N$75,4)))))))</f>
        <v>22</v>
      </c>
      <c r="I20" s="59">
        <v>5.6</v>
      </c>
      <c r="J20" s="59">
        <f ca="1">IF((D20&lt;=11),VLOOKUP(I20,'11 лет'!$M$3:$N$75,2),IF((D20=12),VLOOKUP(I20,'12 лет'!$M$3:$N$75,2),IF((D20=13),VLOOKUP(I20,'13 лет'!$O$3:$P$75,2),IF((D20=14),VLOOKUP(I20,'14 лет'!$O$3:$P$75,2),IF((D20=15),VLOOKUP(I20,'15 лет'!$M$3:$N$75,2),IF((D20=16),VLOOKUP(I20,'16 лет'!$M$3:$N$75,2),VLOOKUP(I20,'17 лет'!$M$3:$N$75,2)))))))</f>
        <v>70</v>
      </c>
      <c r="K20" s="59">
        <v>21</v>
      </c>
      <c r="L20" s="59">
        <f ca="1">IF((D20&lt;=11),VLOOKUP(K20,'11 лет'!$Q$4:$S$74,3),IF((D20=12),VLOOKUP(K20,'12 лет'!$Q$4:$S$74,3),IF((D20=13),VLOOKUP(K20,'13 лет'!$S$4:$U$74,3),IF((D20=14),VLOOKUP(K20,'14 лет'!$S$4:$U$74,3),IF((D20=15),VLOOKUP(K20,'15 лет'!$Q$4:$S$74,3),IF((D20=16),VLOOKUP(K20,'16 лет'!$Q$4:$S$74,3),VLOOKUP(K20,'17 лет'!$Q$4:$S$74,3)))))))</f>
        <v>21</v>
      </c>
      <c r="M20" s="59">
        <v>180</v>
      </c>
      <c r="N20" s="59">
        <f ca="1">IF((D20&lt;=11),VLOOKUP(M20,'11 лет'!$P$4:$S$74,4),IF((D20=12),VLOOKUP(M20,'12 лет'!$P$4:$S$74,4),IF((D20=13),VLOOKUP(M20,'13 лет'!$R$4:$U$74,4),IF((D20=14),VLOOKUP(M20,'14 лет'!$R$4:$U$74,4),IF((D20=15),VLOOKUP(M20,'15 лет'!$P$4:$S$74,4),IF((D20=16),VLOOKUP(M20,'16 лет'!$P$4:$S$74,4),VLOOKUP(M20,'17 лет'!$P$4:$S$74,4)))))))</f>
        <v>28</v>
      </c>
      <c r="O20" s="59">
        <v>11</v>
      </c>
      <c r="P20" s="59">
        <f ca="1">IF((D20&lt;=11),VLOOKUP(O20,'11 лет'!$O$4:$S$74,5),IF((D20=12),VLOOKUP(O20,'12 лет'!$O$4:$S$74,5),IF((D20=13),VLOOKUP(O20,'13 лет'!$Q$4:$U$74,5),IF((D20=14),VLOOKUP(O20,'14 лет'!$Q$4:$U$74,5),IF((D20=15),VLOOKUP(O20,'15 лет'!$O$4:$S$74,5),IF((D20=16),VLOOKUP(O20,'16 лет'!$O$4:$S$74,5),VLOOKUP(O20,'17 лет'!$O$4:$S$74,5)))))))</f>
        <v>10</v>
      </c>
      <c r="Q20" s="59">
        <v>9</v>
      </c>
      <c r="R20" s="59">
        <f ca="1">IF((D20&lt;=11),VLOOKUP(Q20,'11 лет'!$R$4:$S$74,2),IF((D20=12),VLOOKUP(Q20,'12 лет'!$R$4:$S$74,2),IF((D20=13),VLOOKUP(Q20,'13 лет'!$T$4:$U$74,2),IF((D20=14),VLOOKUP(Q20,'14 лет'!$T$4:$U$74,2),IF((D20=15),VLOOKUP(Q20,'15 лет'!$R$4:$S$74,2),IF((D20=16),VLOOKUP(Q20,'16 лет'!$R$4:$S$74,2),VLOOKUP(Q20,'17 лет'!$R$4:$S$74,2)))))))</f>
        <v>22</v>
      </c>
      <c r="S20" s="59">
        <f t="shared" ca="1" si="1"/>
        <v>191</v>
      </c>
      <c r="T20" s="59">
        <f ca="1">RANK(S20,S$11:S$20)</f>
        <v>2</v>
      </c>
    </row>
    <row r="21" spans="1:20" x14ac:dyDescent="0.2">
      <c r="S21">
        <f ca="1">SUM(S11:S20)</f>
        <v>1654</v>
      </c>
    </row>
  </sheetData>
  <mergeCells count="3">
    <mergeCell ref="A8:D8"/>
    <mergeCell ref="E8:R8"/>
    <mergeCell ref="E7:R7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zoomScale="90" zoomScaleNormal="90" workbookViewId="0">
      <selection activeCell="A4" sqref="A4:XFD9"/>
    </sheetView>
  </sheetViews>
  <sheetFormatPr defaultRowHeight="12.75" x14ac:dyDescent="0.2"/>
  <cols>
    <col min="1" max="1" width="4.140625" customWidth="1"/>
    <col min="2" max="2" width="36.7109375" customWidth="1"/>
    <col min="3" max="3" width="12.7109375" customWidth="1"/>
    <col min="4" max="4" width="10.140625" bestFit="1" customWidth="1"/>
    <col min="5" max="5" width="7.42578125" customWidth="1"/>
  </cols>
  <sheetData>
    <row r="1" spans="1:20" ht="15" x14ac:dyDescent="0.25">
      <c r="A1" s="53"/>
      <c r="B1" s="53"/>
      <c r="C1" s="53"/>
      <c r="D1" s="53"/>
      <c r="E1" s="53"/>
      <c r="F1" s="53"/>
      <c r="G1" s="53"/>
      <c r="H1" s="54" t="s">
        <v>19</v>
      </c>
      <c r="I1" s="54"/>
      <c r="J1" s="54"/>
      <c r="K1" s="54"/>
      <c r="L1" s="54"/>
      <c r="M1" s="54"/>
      <c r="N1" s="54"/>
      <c r="O1" s="53"/>
    </row>
    <row r="2" spans="1:20" ht="15" x14ac:dyDescent="0.25">
      <c r="A2" s="53"/>
      <c r="B2" s="53"/>
      <c r="C2" s="53"/>
      <c r="D2" s="53"/>
      <c r="E2" s="53"/>
      <c r="F2" s="53"/>
      <c r="G2" s="53"/>
      <c r="H2" s="54" t="s">
        <v>20</v>
      </c>
      <c r="I2" s="54"/>
      <c r="J2" s="54"/>
      <c r="K2" s="54"/>
      <c r="L2" s="54"/>
      <c r="M2" s="54"/>
      <c r="N2" s="54"/>
      <c r="O2" s="53"/>
    </row>
    <row r="3" spans="1:20" ht="15" x14ac:dyDescent="0.25">
      <c r="A3" s="53"/>
      <c r="B3" s="53"/>
      <c r="C3" s="53"/>
      <c r="D3" s="53"/>
      <c r="E3" s="53"/>
      <c r="F3" s="53"/>
      <c r="G3" s="53"/>
      <c r="H3" s="54"/>
      <c r="I3" s="54"/>
      <c r="J3" s="54"/>
      <c r="K3" s="54"/>
      <c r="L3" s="54"/>
      <c r="M3" s="54"/>
      <c r="N3" s="54"/>
      <c r="O3" s="53"/>
    </row>
    <row r="4" spans="1:20" ht="15" x14ac:dyDescent="0.25">
      <c r="A4" s="53"/>
      <c r="B4" s="53"/>
      <c r="C4" s="53"/>
      <c r="D4" s="53"/>
      <c r="E4" s="53"/>
      <c r="F4" s="53"/>
      <c r="G4" s="53"/>
      <c r="H4" s="53"/>
      <c r="I4" s="98" t="s">
        <v>659</v>
      </c>
      <c r="J4" s="53"/>
      <c r="K4" s="53"/>
      <c r="L4" s="53"/>
      <c r="M4" s="53"/>
      <c r="N4" s="53"/>
      <c r="O4" s="53"/>
    </row>
    <row r="5" spans="1:20" ht="15" x14ac:dyDescent="0.25">
      <c r="A5" s="53"/>
      <c r="B5" s="53"/>
      <c r="C5" s="53"/>
      <c r="D5" s="53"/>
      <c r="E5" s="53"/>
      <c r="F5" s="53"/>
      <c r="G5" s="53"/>
      <c r="H5" s="53"/>
      <c r="I5" s="53" t="s">
        <v>24</v>
      </c>
      <c r="J5" s="53"/>
      <c r="K5" s="53"/>
      <c r="L5" s="53"/>
      <c r="M5" s="53"/>
      <c r="N5" s="53"/>
      <c r="O5" s="53"/>
    </row>
    <row r="6" spans="1:20" ht="15" x14ac:dyDescent="0.25">
      <c r="A6" s="53"/>
      <c r="B6" s="53"/>
      <c r="C6" s="53"/>
      <c r="D6" s="53"/>
      <c r="E6" s="53"/>
      <c r="F6" s="53"/>
      <c r="G6" s="53"/>
      <c r="H6" s="53"/>
      <c r="I6" s="98" t="s">
        <v>660</v>
      </c>
      <c r="J6" s="53"/>
      <c r="K6" s="53"/>
      <c r="L6" s="53"/>
      <c r="M6" s="53"/>
      <c r="N6" s="53"/>
      <c r="O6" s="53"/>
    </row>
    <row r="7" spans="1:20" ht="15" x14ac:dyDescent="0.25">
      <c r="A7" s="53"/>
      <c r="B7" s="53"/>
      <c r="C7" s="53"/>
      <c r="D7" s="53"/>
      <c r="E7" s="100" t="s">
        <v>27</v>
      </c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</row>
    <row r="8" spans="1:20" ht="15" x14ac:dyDescent="0.25">
      <c r="A8" s="99"/>
      <c r="B8" s="99"/>
      <c r="C8" s="99"/>
      <c r="D8" s="99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1"/>
    </row>
    <row r="10" spans="1:20" ht="38.25" x14ac:dyDescent="0.2">
      <c r="A10" s="55" t="s">
        <v>30</v>
      </c>
      <c r="B10" s="55" t="s">
        <v>0</v>
      </c>
      <c r="C10" s="55" t="s">
        <v>1</v>
      </c>
      <c r="D10" s="55" t="s">
        <v>31</v>
      </c>
      <c r="E10" s="55" t="s">
        <v>32</v>
      </c>
      <c r="F10" s="56" t="s">
        <v>3</v>
      </c>
      <c r="G10" s="57" t="s">
        <v>4</v>
      </c>
      <c r="H10" s="56" t="s">
        <v>3</v>
      </c>
      <c r="I10" s="57" t="s">
        <v>33</v>
      </c>
      <c r="J10" s="56" t="s">
        <v>3</v>
      </c>
      <c r="K10" s="55" t="s">
        <v>5</v>
      </c>
      <c r="L10" s="56" t="s">
        <v>3</v>
      </c>
      <c r="M10" s="55" t="s">
        <v>6</v>
      </c>
      <c r="N10" s="56" t="s">
        <v>3</v>
      </c>
      <c r="O10" s="55" t="s">
        <v>7</v>
      </c>
      <c r="P10" s="56" t="s">
        <v>3</v>
      </c>
      <c r="Q10" s="55" t="s">
        <v>8</v>
      </c>
      <c r="R10" s="56" t="s">
        <v>3</v>
      </c>
      <c r="S10" s="58" t="s">
        <v>9</v>
      </c>
      <c r="T10" s="55" t="s">
        <v>10</v>
      </c>
    </row>
    <row r="11" spans="1:20" x14ac:dyDescent="0.2">
      <c r="A11" s="63">
        <v>1</v>
      </c>
      <c r="B11" s="96" t="s">
        <v>373</v>
      </c>
      <c r="C11" s="97">
        <v>38122</v>
      </c>
      <c r="D11" s="59">
        <f t="shared" ref="D11:D20" ca="1" si="0">INT(DAYS360(C11,TODAY())/360)</f>
        <v>14</v>
      </c>
      <c r="E11" s="59">
        <v>7.5</v>
      </c>
      <c r="F11" s="59">
        <f ca="1">IF((D11&lt;=11),VLOOKUP(E11,'11 лет'!$B$3:$D$75,3),IF((D11=12),VLOOKUP(E11,'12 лет'!$B$3:$D$75,3),IF((D11=13),VLOOKUP(E11,'13 лет'!$B$3:$E$75,4),IF((D11=14),VLOOKUP(E11,'14 лет'!$B$3:$E$75,4),IF((D11=15),VLOOKUP(E11,'15 лет'!$B$3:$D$75,3),IF((D11=16),VLOOKUP(E11,'16 лет'!$B$3:$D$75,3),VLOOKUP(E11,'17 лет'!$B$3:$D$75,3)))))))</f>
        <v>42</v>
      </c>
      <c r="G11" s="59" t="s">
        <v>74</v>
      </c>
      <c r="H11" s="59">
        <f ca="1">IF((D11&lt;=11),VLOOKUP(G11,'11 лет'!$A$3:$D$75,4),IF((D11=12),VLOOKUP(G11,'12 лет'!$A$3:$D$75,4),IF((D11=13),VLOOKUP(G11,'13 лет'!$A$3:$E$75,5),IF((D11=14),VLOOKUP(G11,'14 лет'!$A$3:$E$75,5),IF((D11=15),VLOOKUP(G11,'15 лет'!$A$3:$D$75,4),IF((D11=16),VLOOKUP(G11,'16 лет'!$A$3:$D$75,4),VLOOKUP(G11,'17 лет'!$A$3:$D$75,4)))))))</f>
        <v>20</v>
      </c>
      <c r="I11" s="59">
        <v>9.3000000000000007</v>
      </c>
      <c r="J11" s="59">
        <f ca="1">IF((D11&lt;=11),VLOOKUP(I11,'11 лет'!$C$3:$D$75,2),IF((D11=12),VLOOKUP(I11,'12 лет'!$C$3:$D$75,2),IF((D11=13),VLOOKUP(I11,'13 лет'!$D$3:$E$75,2),IF((D11=14),VLOOKUP(I11,'14 лет'!$D$3:$E$75,2),IF((D11=15),VLOOKUP(I11,'15 лет'!$C$3:$D$75,2),IF((D11=16),VLOOKUP(I11,'16 лет'!$C$3:$D$75,2),VLOOKUP(I11,'17 лет'!$C$3:$D$75,2)))))))</f>
        <v>32</v>
      </c>
      <c r="K11" s="59">
        <v>25</v>
      </c>
      <c r="L11" s="59">
        <f ca="1">IF((D11&lt;=11),VLOOKUP(K11,'11 лет'!$G$4:$I$74,3),IF((D11=12),VLOOKUP(K11,'12 лет'!$G$4:$I$74,3),IF((D11=13),VLOOKUP(K11,'13 лет'!$H$4:$J$74,3),IF((D11=14),VLOOKUP(K11,'14 лет'!$H$4:$J$74,3),IF((D11=15),VLOOKUP(K11,'15 лет'!$G$4:$I$74,3),IF((D11=16),VLOOKUP(K11,'16 лет'!$G$4:$I$74,3),VLOOKUP(K11,'17 лет'!$G$4:$I$74,3)))))))</f>
        <v>24</v>
      </c>
      <c r="M11" s="59">
        <v>215</v>
      </c>
      <c r="N11" s="59">
        <f ca="1">IF((D11&lt;=11),VLOOKUP(M11,'11 лет'!$F$4:$I$74,4),IF((D11=12),VLOOKUP(M11,'12 лет'!$F$4:$I$74,4),IF((D11=13),VLOOKUP(M11,'13 лет'!$G$4:$J$74,4),IF((D11=14),VLOOKUP(M11,'14 лет'!$G$4:$J$74,4),IF((D11=15),VLOOKUP(M11,'15 лет'!$F$4:$I$74,4),IF((D11=16),VLOOKUP(M11,'16 лет'!$F$4:$I$74,4),VLOOKUP(M11,'17 лет'!$F$4:$I$74,4)))))))</f>
        <v>35</v>
      </c>
      <c r="O11" s="59">
        <v>11</v>
      </c>
      <c r="P11" s="59">
        <f ca="1">IF((D11&lt;=11),VLOOKUP(O11,'11 лет'!$E$4:$I$74,5),IF((D11=12),VLOOKUP(O11,'12 лет'!$E$4:$I$74,5),IF((D11=13),VLOOKUP(O11,'13 лет'!$F$4:$J$74,5),IF((D11=14),VLOOKUP(O11,'14 лет'!$F$4:$J$74,5),IF((D11=15),VLOOKUP(O11,'15 лет'!$E$4:$I$74,5),IF((D11=16),VLOOKUP(O11,'16 лет'!$E$4:$I$74,5),VLOOKUP(O11,'17 лет'!$E$4:$I$74,5)))))))</f>
        <v>38</v>
      </c>
      <c r="Q11" s="59">
        <v>7</v>
      </c>
      <c r="R11" s="59">
        <f ca="1">IF((D11&lt;=11),VLOOKUP(Q11,'11 лет'!$H$4:$I$74,2),IF((D11=12),VLOOKUP(Q11,'12 лет'!$H$4:$I$74,2),IF((D11=13),VLOOKUP(Q11,'13 лет'!$I$4:$J$74,2),IF((D11=14),VLOOKUP(Q11,'14 лет'!$I$4:$J$74,2),IF((D11=15),VLOOKUP(Q11,'15 лет'!$H$4:$I$74,2),IF((D11=16),VLOOKUP(Q11,'16 лет'!$H$4:$I$74,2),VLOOKUP(Q11,'17 лет'!$H$4:$I$74,2)))))))</f>
        <v>24</v>
      </c>
      <c r="S11" s="59">
        <f t="shared" ref="S11:S20" ca="1" si="1">SUM(F11,H11,J11,L11,N11,P11,R11)</f>
        <v>215</v>
      </c>
      <c r="T11" s="59">
        <f t="shared" ref="T11:T20" ca="1" si="2">RANK(S11,S$11:S$20)</f>
        <v>1</v>
      </c>
    </row>
    <row r="12" spans="1:20" ht="13.5" customHeight="1" x14ac:dyDescent="0.2">
      <c r="A12" s="63">
        <v>2</v>
      </c>
      <c r="B12" s="96" t="s">
        <v>374</v>
      </c>
      <c r="C12" s="97">
        <v>38278</v>
      </c>
      <c r="D12" s="59">
        <f t="shared" ca="1" si="0"/>
        <v>14</v>
      </c>
      <c r="E12" s="59">
        <v>7.9</v>
      </c>
      <c r="F12" s="59">
        <f ca="1">IF((D12&lt;=11),VLOOKUP(E12,'11 лет'!$B$3:$D$75,3),IF((D12=12),VLOOKUP(E12,'12 лет'!$B$3:$D$75,3),IF((D12=13),VLOOKUP(E12,'13 лет'!$B$3:$E$75,4),IF((D12=14),VLOOKUP(E12,'14 лет'!$B$3:$E$75,4),IF((D12=15),VLOOKUP(E12,'15 лет'!$B$3:$D$75,3),IF((D12=16),VLOOKUP(E12,'16 лет'!$B$3:$D$75,3),VLOOKUP(E12,'17 лет'!$B$3:$D$75,3)))))))</f>
        <v>29</v>
      </c>
      <c r="G12" s="59" t="s">
        <v>120</v>
      </c>
      <c r="H12" s="59">
        <f ca="1">IF((D12&lt;=11),VLOOKUP(G12,'11 лет'!$A$3:$D$75,4),IF((D12=12),VLOOKUP(G12,'12 лет'!$A$3:$D$75,4),IF((D12=13),VLOOKUP(G12,'13 лет'!$A$3:$E$75,5),IF((D12=14),VLOOKUP(G12,'14 лет'!$A$3:$E$75,5),IF((D12=15),VLOOKUP(G12,'15 лет'!$A$3:$D$75,4),IF((D12=16),VLOOKUP(G12,'16 лет'!$A$3:$D$75,4),VLOOKUP(G12,'17 лет'!$A$3:$D$75,4)))))))</f>
        <v>20</v>
      </c>
      <c r="I12" s="59">
        <v>9.6</v>
      </c>
      <c r="J12" s="59">
        <f ca="1">IF((D12&lt;=11),VLOOKUP(I12,'11 лет'!$C$3:$D$75,2),IF((D12=12),VLOOKUP(I12,'12 лет'!$C$3:$D$75,2),IF((D12=13),VLOOKUP(I12,'13 лет'!$D$3:$E$75,2),IF((D12=14),VLOOKUP(I12,'14 лет'!$D$3:$E$75,2),IF((D12=15),VLOOKUP(I12,'15 лет'!$C$3:$D$75,2),IF((D12=16),VLOOKUP(I12,'16 лет'!$C$3:$D$75,2),VLOOKUP(I12,'17 лет'!$C$3:$D$75,2)))))))</f>
        <v>26</v>
      </c>
      <c r="K12" s="59">
        <v>26</v>
      </c>
      <c r="L12" s="59">
        <f ca="1">IF((D12&lt;=11),VLOOKUP(K12,'11 лет'!$G$4:$I$74,3),IF((D12=12),VLOOKUP(K12,'12 лет'!$G$4:$I$74,3),IF((D12=13),VLOOKUP(K12,'13 лет'!$H$4:$J$74,3),IF((D12=14),VLOOKUP(K12,'14 лет'!$H$4:$J$74,3),IF((D12=15),VLOOKUP(K12,'15 лет'!$G$4:$I$74,3),IF((D12=16),VLOOKUP(K12,'16 лет'!$G$4:$I$74,3),VLOOKUP(K12,'17 лет'!$G$4:$I$74,3)))))))</f>
        <v>26</v>
      </c>
      <c r="M12" s="59">
        <v>210</v>
      </c>
      <c r="N12" s="59">
        <f ca="1">IF((D12&lt;=11),VLOOKUP(M12,'11 лет'!$F$4:$I$74,4),IF((D12=12),VLOOKUP(M12,'12 лет'!$F$4:$I$74,4),IF((D12=13),VLOOKUP(M12,'13 лет'!$G$4:$J$74,4),IF((D12=14),VLOOKUP(M12,'14 лет'!$G$4:$J$74,4),IF((D12=15),VLOOKUP(M12,'15 лет'!$F$4:$I$74,4),IF((D12=16),VLOOKUP(M12,'16 лет'!$F$4:$I$74,4),VLOOKUP(M12,'17 лет'!$F$4:$I$74,4)))))))</f>
        <v>30</v>
      </c>
      <c r="O12" s="59">
        <v>10</v>
      </c>
      <c r="P12" s="59">
        <f ca="1">IF((D12&lt;=11),VLOOKUP(O12,'11 лет'!$E$4:$I$74,5),IF((D12=12),VLOOKUP(O12,'12 лет'!$E$4:$I$74,5),IF((D12=13),VLOOKUP(O12,'13 лет'!$F$4:$J$74,5),IF((D12=14),VLOOKUP(O12,'14 лет'!$F$4:$J$74,5),IF((D12=15),VLOOKUP(O12,'15 лет'!$E$4:$I$74,5),IF((D12=16),VLOOKUP(O12,'16 лет'!$E$4:$I$74,5),VLOOKUP(O12,'17 лет'!$E$4:$I$74,5)))))))</f>
        <v>34</v>
      </c>
      <c r="Q12" s="59">
        <v>6</v>
      </c>
      <c r="R12" s="59">
        <f ca="1">IF((D12&lt;=11),VLOOKUP(Q12,'11 лет'!$H$4:$I$74,2),IF((D12=12),VLOOKUP(Q12,'12 лет'!$H$4:$I$74,2),IF((D12=13),VLOOKUP(Q12,'13 лет'!$I$4:$J$74,2),IF((D12=14),VLOOKUP(Q12,'14 лет'!$I$4:$J$74,2),IF((D12=15),VLOOKUP(Q12,'15 лет'!$H$4:$I$74,2),IF((D12=16),VLOOKUP(Q12,'16 лет'!$H$4:$I$74,2),VLOOKUP(Q12,'17 лет'!$H$4:$I$74,2)))))))</f>
        <v>22</v>
      </c>
      <c r="S12" s="59">
        <f t="shared" ca="1" si="1"/>
        <v>187</v>
      </c>
      <c r="T12" s="59">
        <f t="shared" ca="1" si="2"/>
        <v>2</v>
      </c>
    </row>
    <row r="13" spans="1:20" x14ac:dyDescent="0.2">
      <c r="A13" s="63">
        <v>3</v>
      </c>
      <c r="B13" s="96" t="s">
        <v>375</v>
      </c>
      <c r="C13" s="97">
        <v>38004</v>
      </c>
      <c r="D13" s="59">
        <f t="shared" ca="1" si="0"/>
        <v>14</v>
      </c>
      <c r="E13" s="59">
        <v>8</v>
      </c>
      <c r="F13" s="59">
        <f ca="1">IF((D13&lt;=11),VLOOKUP(E13,'11 лет'!$B$3:$D$75,3),IF((D13=12),VLOOKUP(E13,'12 лет'!$B$3:$D$75,3),IF((D13=13),VLOOKUP(E13,'13 лет'!$B$3:$E$75,4),IF((D13=14),VLOOKUP(E13,'14 лет'!$B$3:$E$75,4),IF((D13=15),VLOOKUP(E13,'15 лет'!$B$3:$D$75,3),IF((D13=16),VLOOKUP(E13,'16 лет'!$B$3:$D$75,3),VLOOKUP(E13,'17 лет'!$B$3:$D$75,3)))))))</f>
        <v>26</v>
      </c>
      <c r="G13" s="59" t="s">
        <v>223</v>
      </c>
      <c r="H13" s="59">
        <f ca="1">IF((D13&lt;=11),VLOOKUP(G13,'11 лет'!$A$3:$D$75,4),IF((D13=12),VLOOKUP(G13,'12 лет'!$A$3:$D$75,4),IF((D13=13),VLOOKUP(G13,'13 лет'!$A$3:$E$75,5),IF((D13=14),VLOOKUP(G13,'14 лет'!$A$3:$E$75,5),IF((D13=15),VLOOKUP(G13,'15 лет'!$A$3:$D$75,4),IF((D13=16),VLOOKUP(G13,'16 лет'!$A$3:$D$75,4),VLOOKUP(G13,'17 лет'!$A$3:$D$75,4)))))))</f>
        <v>19</v>
      </c>
      <c r="I13" s="59">
        <v>9.6999999999999993</v>
      </c>
      <c r="J13" s="59">
        <f ca="1">IF((D13&lt;=11),VLOOKUP(I13,'11 лет'!$C$3:$D$75,2),IF((D13=12),VLOOKUP(I13,'12 лет'!$C$3:$D$75,2),IF((D13=13),VLOOKUP(I13,'13 лет'!$D$3:$E$75,2),IF((D13=14),VLOOKUP(I13,'14 лет'!$D$3:$E$75,2),IF((D13=15),VLOOKUP(I13,'15 лет'!$C$3:$D$75,2),IF((D13=16),VLOOKUP(I13,'16 лет'!$C$3:$D$75,2),VLOOKUP(I13,'17 лет'!$C$3:$D$75,2)))))))</f>
        <v>24</v>
      </c>
      <c r="K13" s="59">
        <v>25</v>
      </c>
      <c r="L13" s="59">
        <f ca="1">IF((D13&lt;=11),VLOOKUP(K13,'11 лет'!$G$4:$I$74,3),IF((D13=12),VLOOKUP(K13,'12 лет'!$G$4:$I$74,3),IF((D13=13),VLOOKUP(K13,'13 лет'!$H$4:$J$74,3),IF((D13=14),VLOOKUP(K13,'14 лет'!$H$4:$J$74,3),IF((D13=15),VLOOKUP(K13,'15 лет'!$G$4:$I$74,3),IF((D13=16),VLOOKUP(K13,'16 лет'!$G$4:$I$74,3),VLOOKUP(K13,'17 лет'!$G$4:$I$74,3)))))))</f>
        <v>24</v>
      </c>
      <c r="M13" s="59">
        <v>200</v>
      </c>
      <c r="N13" s="59">
        <f ca="1">IF((D13&lt;=11),VLOOKUP(M13,'11 лет'!$F$4:$I$74,4),IF((D13=12),VLOOKUP(M13,'12 лет'!$F$4:$I$74,4),IF((D13=13),VLOOKUP(M13,'13 лет'!$G$4:$J$74,4),IF((D13=14),VLOOKUP(M13,'14 лет'!$G$4:$J$74,4),IF((D13=15),VLOOKUP(M13,'15 лет'!$F$4:$I$74,4),IF((D13=16),VLOOKUP(M13,'16 лет'!$F$4:$I$74,4),VLOOKUP(M13,'17 лет'!$F$4:$I$74,4)))))))</f>
        <v>23</v>
      </c>
      <c r="O13" s="59">
        <v>10</v>
      </c>
      <c r="P13" s="59">
        <f ca="1">IF((D13&lt;=11),VLOOKUP(O13,'11 лет'!$E$4:$I$74,5),IF((D13=12),VLOOKUP(O13,'12 лет'!$E$4:$I$74,5),IF((D13=13),VLOOKUP(O13,'13 лет'!$F$4:$J$74,5),IF((D13=14),VLOOKUP(O13,'14 лет'!$F$4:$J$74,5),IF((D13=15),VLOOKUP(O13,'15 лет'!$E$4:$I$74,5),IF((D13=16),VLOOKUP(O13,'16 лет'!$E$4:$I$74,5),VLOOKUP(O13,'17 лет'!$E$4:$I$74,5)))))))</f>
        <v>34</v>
      </c>
      <c r="Q13" s="59">
        <v>5</v>
      </c>
      <c r="R13" s="59">
        <f ca="1">IF((D13&lt;=11),VLOOKUP(Q13,'11 лет'!$H$4:$I$74,2),IF((D13=12),VLOOKUP(Q13,'12 лет'!$H$4:$I$74,2),IF((D13=13),VLOOKUP(Q13,'13 лет'!$I$4:$J$74,2),IF((D13=14),VLOOKUP(Q13,'14 лет'!$I$4:$J$74,2),IF((D13=15),VLOOKUP(Q13,'15 лет'!$H$4:$I$74,2),IF((D13=16),VLOOKUP(Q13,'16 лет'!$H$4:$I$74,2),VLOOKUP(Q13,'17 лет'!$H$4:$I$74,2)))))))</f>
        <v>20</v>
      </c>
      <c r="S13" s="59">
        <f t="shared" ca="1" si="1"/>
        <v>170</v>
      </c>
      <c r="T13" s="59">
        <f t="shared" ca="1" si="2"/>
        <v>4</v>
      </c>
    </row>
    <row r="14" spans="1:20" x14ac:dyDescent="0.2">
      <c r="A14" s="63">
        <v>4</v>
      </c>
      <c r="B14" s="96" t="s">
        <v>376</v>
      </c>
      <c r="C14" s="97">
        <v>38272</v>
      </c>
      <c r="D14" s="59">
        <f t="shared" ca="1" si="0"/>
        <v>14</v>
      </c>
      <c r="E14" s="59">
        <v>7.7</v>
      </c>
      <c r="F14" s="59">
        <f ca="1">IF((D14&lt;=11),VLOOKUP(E14,'11 лет'!$B$3:$D$75,3),IF((D14=12),VLOOKUP(E14,'12 лет'!$B$3:$D$75,3),IF((D14=13),VLOOKUP(E14,'13 лет'!$B$3:$E$75,4),IF((D14=14),VLOOKUP(E14,'14 лет'!$B$3:$E$75,4),IF((D14=15),VLOOKUP(E14,'15 лет'!$B$3:$D$75,3),IF((D14=16),VLOOKUP(E14,'16 лет'!$B$3:$D$75,3),VLOOKUP(E14,'17 лет'!$B$3:$D$75,3)))))))</f>
        <v>35</v>
      </c>
      <c r="G14" s="59" t="s">
        <v>74</v>
      </c>
      <c r="H14" s="59">
        <f ca="1">IF((D14&lt;=11),VLOOKUP(G14,'11 лет'!$A$3:$D$75,4),IF((D14=12),VLOOKUP(G14,'12 лет'!$A$3:$D$75,4),IF((D14=13),VLOOKUP(G14,'13 лет'!$A$3:$E$75,5),IF((D14=14),VLOOKUP(G14,'14 лет'!$A$3:$E$75,5),IF((D14=15),VLOOKUP(G14,'15 лет'!$A$3:$D$75,4),IF((D14=16),VLOOKUP(G14,'16 лет'!$A$3:$D$75,4),VLOOKUP(G14,'17 лет'!$A$3:$D$75,4)))))))</f>
        <v>20</v>
      </c>
      <c r="I14" s="59">
        <v>9.5</v>
      </c>
      <c r="J14" s="59">
        <f ca="1">IF((D14&lt;=11),VLOOKUP(I14,'11 лет'!$C$3:$D$75,2),IF((D14=12),VLOOKUP(I14,'12 лет'!$C$3:$D$75,2),IF((D14=13),VLOOKUP(I14,'13 лет'!$D$3:$E$75,2),IF((D14=14),VLOOKUP(I14,'14 лет'!$D$3:$E$75,2),IF((D14=15),VLOOKUP(I14,'15 лет'!$C$3:$D$75,2),IF((D14=16),VLOOKUP(I14,'16 лет'!$C$3:$D$75,2),VLOOKUP(I14,'17 лет'!$C$3:$D$75,2)))))))</f>
        <v>28</v>
      </c>
      <c r="K14" s="59">
        <v>25</v>
      </c>
      <c r="L14" s="59">
        <f ca="1">IF((D14&lt;=11),VLOOKUP(K14,'11 лет'!$G$4:$I$74,3),IF((D14=12),VLOOKUP(K14,'12 лет'!$G$4:$I$74,3),IF((D14=13),VLOOKUP(K14,'13 лет'!$H$4:$J$74,3),IF((D14=14),VLOOKUP(K14,'14 лет'!$H$4:$J$74,3),IF((D14=15),VLOOKUP(K14,'15 лет'!$G$4:$I$74,3),IF((D14=16),VLOOKUP(K14,'16 лет'!$G$4:$I$74,3),VLOOKUP(K14,'17 лет'!$G$4:$I$74,3)))))))</f>
        <v>24</v>
      </c>
      <c r="M14" s="59">
        <v>210</v>
      </c>
      <c r="N14" s="59">
        <f ca="1">IF((D14&lt;=11),VLOOKUP(M14,'11 лет'!$F$4:$I$74,4),IF((D14=12),VLOOKUP(M14,'12 лет'!$F$4:$I$74,4),IF((D14=13),VLOOKUP(M14,'13 лет'!$G$4:$J$74,4),IF((D14=14),VLOOKUP(M14,'14 лет'!$G$4:$J$74,4),IF((D14=15),VLOOKUP(M14,'15 лет'!$F$4:$I$74,4),IF((D14=16),VLOOKUP(M14,'16 лет'!$F$4:$I$74,4),VLOOKUP(M14,'17 лет'!$F$4:$I$74,4)))))))</f>
        <v>30</v>
      </c>
      <c r="O14" s="59">
        <v>9</v>
      </c>
      <c r="P14" s="59">
        <f ca="1">IF((D14&lt;=11),VLOOKUP(O14,'11 лет'!$E$4:$I$74,5),IF((D14=12),VLOOKUP(O14,'12 лет'!$E$4:$I$74,5),IF((D14=13),VLOOKUP(O14,'13 лет'!$F$4:$J$74,5),IF((D14=14),VLOOKUP(O14,'14 лет'!$F$4:$J$74,5),IF((D14=15),VLOOKUP(O14,'15 лет'!$E$4:$I$74,5),IF((D14=16),VLOOKUP(O14,'16 лет'!$E$4:$I$74,5),VLOOKUP(O14,'17 лет'!$E$4:$I$74,5)))))))</f>
        <v>30</v>
      </c>
      <c r="Q14" s="59">
        <v>0</v>
      </c>
      <c r="R14" s="59">
        <f ca="1">IF((D14&lt;=11),VLOOKUP(Q14,'11 лет'!$H$4:$I$74,2),IF((D14=12),VLOOKUP(Q14,'12 лет'!$H$4:$I$74,2),IF((D14=13),VLOOKUP(Q14,'13 лет'!$I$4:$J$74,2),IF((D14=14),VLOOKUP(Q14,'14 лет'!$I$4:$J$74,2),IF((D14=15),VLOOKUP(Q14,'15 лет'!$H$4:$I$74,2),IF((D14=16),VLOOKUP(Q14,'16 лет'!$H$4:$I$74,2),VLOOKUP(Q14,'17 лет'!$H$4:$I$74,2)))))))</f>
        <v>10</v>
      </c>
      <c r="S14" s="59">
        <f t="shared" ca="1" si="1"/>
        <v>177</v>
      </c>
      <c r="T14" s="59">
        <f t="shared" ca="1" si="2"/>
        <v>3</v>
      </c>
    </row>
    <row r="15" spans="1:20" x14ac:dyDescent="0.2">
      <c r="A15" s="63">
        <v>5</v>
      </c>
      <c r="B15" s="96" t="s">
        <v>377</v>
      </c>
      <c r="C15" s="97">
        <v>38162</v>
      </c>
      <c r="D15" s="59">
        <f t="shared" ca="1" si="0"/>
        <v>14</v>
      </c>
      <c r="E15" s="59">
        <v>8</v>
      </c>
      <c r="F15" s="59">
        <f ca="1">IF((D15&lt;=11),VLOOKUP(E15,'11 лет'!$B$3:$D$75,3),IF((D15=12),VLOOKUP(E15,'12 лет'!$B$3:$D$75,3),IF((D15=13),VLOOKUP(E15,'13 лет'!$B$3:$E$75,4),IF((D15=14),VLOOKUP(E15,'14 лет'!$B$3:$E$75,4),IF((D15=15),VLOOKUP(E15,'15 лет'!$B$3:$D$75,3),IF((D15=16),VLOOKUP(E15,'16 лет'!$B$3:$D$75,3),VLOOKUP(E15,'17 лет'!$B$3:$D$75,3)))))))</f>
        <v>26</v>
      </c>
      <c r="G15" s="59" t="s">
        <v>84</v>
      </c>
      <c r="H15" s="59">
        <f ca="1">IF((D15&lt;=11),VLOOKUP(G15,'11 лет'!$A$3:$D$75,4),IF((D15=12),VLOOKUP(G15,'12 лет'!$A$3:$D$75,4),IF((D15=13),VLOOKUP(G15,'13 лет'!$A$3:$E$75,5),IF((D15=14),VLOOKUP(G15,'14 лет'!$A$3:$E$75,5),IF((D15=15),VLOOKUP(G15,'15 лет'!$A$3:$D$75,4),IF((D15=16),VLOOKUP(G15,'16 лет'!$A$3:$D$75,4),VLOOKUP(G15,'17 лет'!$A$3:$D$75,4)))))))</f>
        <v>13</v>
      </c>
      <c r="I15" s="59">
        <v>9.6999999999999993</v>
      </c>
      <c r="J15" s="59">
        <f ca="1">IF((D15&lt;=11),VLOOKUP(I15,'11 лет'!$C$3:$D$75,2),IF((D15=12),VLOOKUP(I15,'12 лет'!$C$3:$D$75,2),IF((D15=13),VLOOKUP(I15,'13 лет'!$D$3:$E$75,2),IF((D15=14),VLOOKUP(I15,'14 лет'!$D$3:$E$75,2),IF((D15=15),VLOOKUP(I15,'15 лет'!$C$3:$D$75,2),IF((D15=16),VLOOKUP(I15,'16 лет'!$C$3:$D$75,2),VLOOKUP(I15,'17 лет'!$C$3:$D$75,2)))))))</f>
        <v>24</v>
      </c>
      <c r="K15" s="59">
        <v>24</v>
      </c>
      <c r="L15" s="59">
        <f ca="1">IF((D15&lt;=11),VLOOKUP(K15,'11 лет'!$G$4:$I$74,3),IF((D15=12),VLOOKUP(K15,'12 лет'!$G$4:$I$74,3),IF((D15=13),VLOOKUP(K15,'13 лет'!$H$4:$J$74,3),IF((D15=14),VLOOKUP(K15,'14 лет'!$H$4:$J$74,3),IF((D15=15),VLOOKUP(K15,'15 лет'!$G$4:$I$74,3),IF((D15=16),VLOOKUP(K15,'16 лет'!$G$4:$I$74,3),VLOOKUP(K15,'17 лет'!$G$4:$I$74,3)))))))</f>
        <v>22</v>
      </c>
      <c r="M15" s="59">
        <v>205</v>
      </c>
      <c r="N15" s="59">
        <f ca="1">IF((D15&lt;=11),VLOOKUP(M15,'11 лет'!$F$4:$I$74,4),IF((D15=12),VLOOKUP(M15,'12 лет'!$F$4:$I$74,4),IF((D15=13),VLOOKUP(M15,'13 лет'!$G$4:$J$74,4),IF((D15=14),VLOOKUP(M15,'14 лет'!$G$4:$J$74,4),IF((D15=15),VLOOKUP(M15,'15 лет'!$F$4:$I$74,4),IF((D15=16),VLOOKUP(M15,'16 лет'!$F$4:$I$74,4),VLOOKUP(M15,'17 лет'!$F$4:$I$74,4)))))))</f>
        <v>25</v>
      </c>
      <c r="O15" s="59">
        <v>9</v>
      </c>
      <c r="P15" s="59">
        <f ca="1">IF((D15&lt;=11),VLOOKUP(O15,'11 лет'!$E$4:$I$74,5),IF((D15=12),VLOOKUP(O15,'12 лет'!$E$4:$I$74,5),IF((D15=13),VLOOKUP(O15,'13 лет'!$F$4:$J$74,5),IF((D15=14),VLOOKUP(O15,'14 лет'!$F$4:$J$74,5),IF((D15=15),VLOOKUP(O15,'15 лет'!$E$4:$I$74,5),IF((D15=16),VLOOKUP(O15,'16 лет'!$E$4:$I$74,5),VLOOKUP(O15,'17 лет'!$E$4:$I$74,5)))))))</f>
        <v>30</v>
      </c>
      <c r="Q15" s="59">
        <v>1</v>
      </c>
      <c r="R15" s="59">
        <f ca="1">IF((D15&lt;=11),VLOOKUP(Q15,'11 лет'!$H$4:$I$74,2),IF((D15=12),VLOOKUP(Q15,'12 лет'!$H$4:$I$74,2),IF((D15=13),VLOOKUP(Q15,'13 лет'!$I$4:$J$74,2),IF((D15=14),VLOOKUP(Q15,'14 лет'!$I$4:$J$74,2),IF((D15=15),VLOOKUP(Q15,'15 лет'!$H$4:$I$74,2),IF((D15=16),VLOOKUP(Q15,'16 лет'!$H$4:$I$74,2),VLOOKUP(Q15,'17 лет'!$H$4:$I$74,2)))))))</f>
        <v>12</v>
      </c>
      <c r="S15" s="59">
        <f t="shared" ca="1" si="1"/>
        <v>152</v>
      </c>
      <c r="T15" s="59">
        <f t="shared" ca="1" si="2"/>
        <v>5</v>
      </c>
    </row>
    <row r="16" spans="1:20" x14ac:dyDescent="0.2">
      <c r="A16" s="63">
        <v>6</v>
      </c>
      <c r="B16" s="96" t="s">
        <v>378</v>
      </c>
      <c r="C16" s="97">
        <v>38190</v>
      </c>
      <c r="D16" s="59">
        <f t="shared" ca="1" si="0"/>
        <v>14</v>
      </c>
      <c r="E16" s="59">
        <v>8.1999999999999993</v>
      </c>
      <c r="F16" s="59">
        <f ca="1">IF((D16&lt;=11),VLOOKUP(E16,'11 лет'!$B$3:$D$75,3),IF((D16=12),VLOOKUP(E16,'12 лет'!$B$3:$D$75,3),IF((D16=13),VLOOKUP(E16,'13 лет'!$B$3:$E$75,4),IF((D16=14),VLOOKUP(E16,'14 лет'!$B$3:$E$75,4),IF((D16=15),VLOOKUP(E16,'15 лет'!$B$3:$D$75,3),IF((D16=16),VLOOKUP(E16,'16 лет'!$B$3:$D$75,3),VLOOKUP(E16,'17 лет'!$B$3:$D$75,3)))))))</f>
        <v>20</v>
      </c>
      <c r="G16" s="59" t="s">
        <v>200</v>
      </c>
      <c r="H16" s="59">
        <f ca="1">IF((D16&lt;=11),VLOOKUP(G16,'11 лет'!$A$3:$D$75,4),IF((D16=12),VLOOKUP(G16,'12 лет'!$A$3:$D$75,4),IF((D16=13),VLOOKUP(G16,'13 лет'!$A$3:$E$75,5),IF((D16=14),VLOOKUP(G16,'14 лет'!$A$3:$E$75,5),IF((D16=15),VLOOKUP(G16,'15 лет'!$A$3:$D$75,4),IF((D16=16),VLOOKUP(G16,'16 лет'!$A$3:$D$75,4),VLOOKUP(G16,'17 лет'!$A$3:$D$75,4)))))))</f>
        <v>18</v>
      </c>
      <c r="I16" s="59">
        <v>10</v>
      </c>
      <c r="J16" s="59">
        <f ca="1">IF((D16&lt;=11),VLOOKUP(I16,'11 лет'!$C$3:$D$75,2),IF((D16=12),VLOOKUP(I16,'12 лет'!$C$3:$D$75,2),IF((D16=13),VLOOKUP(I16,'13 лет'!$D$3:$E$75,2),IF((D16=14),VLOOKUP(I16,'14 лет'!$D$3:$E$75,2),IF((D16=15),VLOOKUP(I16,'15 лет'!$C$3:$D$75,2),IF((D16=16),VLOOKUP(I16,'16 лет'!$C$3:$D$75,2),VLOOKUP(I16,'17 лет'!$C$3:$D$75,2)))))))</f>
        <v>18</v>
      </c>
      <c r="K16" s="59">
        <v>23</v>
      </c>
      <c r="L16" s="59">
        <f ca="1">IF((D16&lt;=11),VLOOKUP(K16,'11 лет'!$G$4:$I$74,3),IF((D16=12),VLOOKUP(K16,'12 лет'!$G$4:$I$74,3),IF((D16=13),VLOOKUP(K16,'13 лет'!$H$4:$J$74,3),IF((D16=14),VLOOKUP(K16,'14 лет'!$H$4:$J$74,3),IF((D16=15),VLOOKUP(K16,'15 лет'!$G$4:$I$74,3),IF((D16=16),VLOOKUP(K16,'16 лет'!$G$4:$I$74,3),VLOOKUP(K16,'17 лет'!$G$4:$I$74,3)))))))</f>
        <v>20</v>
      </c>
      <c r="M16" s="59">
        <v>200</v>
      </c>
      <c r="N16" s="59">
        <f ca="1">IF((D16&lt;=11),VLOOKUP(M16,'11 лет'!$F$4:$I$74,4),IF((D16=12),VLOOKUP(M16,'12 лет'!$F$4:$I$74,4),IF((D16=13),VLOOKUP(M16,'13 лет'!$G$4:$J$74,4),IF((D16=14),VLOOKUP(M16,'14 лет'!$G$4:$J$74,4),IF((D16=15),VLOOKUP(M16,'15 лет'!$F$4:$I$74,4),IF((D16=16),VLOOKUP(M16,'16 лет'!$F$4:$I$74,4),VLOOKUP(M16,'17 лет'!$F$4:$I$74,4)))))))</f>
        <v>23</v>
      </c>
      <c r="O16" s="59">
        <v>8</v>
      </c>
      <c r="P16" s="59">
        <f ca="1">IF((D16&lt;=11),VLOOKUP(O16,'11 лет'!$E$4:$I$74,5),IF((D16=12),VLOOKUP(O16,'12 лет'!$E$4:$I$74,5),IF((D16=13),VLOOKUP(O16,'13 лет'!$F$4:$J$74,5),IF((D16=14),VLOOKUP(O16,'14 лет'!$F$4:$J$74,5),IF((D16=15),VLOOKUP(O16,'15 лет'!$E$4:$I$74,5),IF((D16=16),VLOOKUP(O16,'16 лет'!$E$4:$I$74,5),VLOOKUP(O16,'17 лет'!$E$4:$I$74,5)))))))</f>
        <v>26</v>
      </c>
      <c r="Q16" s="59">
        <v>6</v>
      </c>
      <c r="R16" s="59">
        <f ca="1">IF((D16&lt;=11),VLOOKUP(Q16,'11 лет'!$H$4:$I$74,2),IF((D16=12),VLOOKUP(Q16,'12 лет'!$H$4:$I$74,2),IF((D16=13),VLOOKUP(Q16,'13 лет'!$I$4:$J$74,2),IF((D16=14),VLOOKUP(Q16,'14 лет'!$I$4:$J$74,2),IF((D16=15),VLOOKUP(Q16,'15 лет'!$H$4:$I$74,2),IF((D16=16),VLOOKUP(Q16,'16 лет'!$H$4:$I$74,2),VLOOKUP(Q16,'17 лет'!$H$4:$I$74,2)))))))</f>
        <v>22</v>
      </c>
      <c r="S16" s="59">
        <f t="shared" ca="1" si="1"/>
        <v>147</v>
      </c>
      <c r="T16" s="59">
        <f t="shared" ca="1" si="2"/>
        <v>6</v>
      </c>
    </row>
    <row r="17" spans="1:20" x14ac:dyDescent="0.2">
      <c r="A17" s="63">
        <v>7</v>
      </c>
      <c r="B17" s="96" t="s">
        <v>379</v>
      </c>
      <c r="C17" s="97">
        <v>38225</v>
      </c>
      <c r="D17" s="59">
        <f t="shared" ca="1" si="0"/>
        <v>14</v>
      </c>
      <c r="E17" s="59">
        <v>8</v>
      </c>
      <c r="F17" s="59">
        <f ca="1">IF((D17&lt;=11),VLOOKUP(E17,'11 лет'!$B$3:$D$75,3),IF((D17=12),VLOOKUP(E17,'12 лет'!$B$3:$D$75,3),IF((D17=13),VLOOKUP(E17,'13 лет'!$B$3:$E$75,4),IF((D17=14),VLOOKUP(E17,'14 лет'!$B$3:$E$75,4),IF((D17=15),VLOOKUP(E17,'15 лет'!$B$3:$D$75,3),IF((D17=16),VLOOKUP(E17,'16 лет'!$B$3:$D$75,3),VLOOKUP(E17,'17 лет'!$B$3:$D$75,3)))))))</f>
        <v>26</v>
      </c>
      <c r="G17" s="59" t="s">
        <v>196</v>
      </c>
      <c r="H17" s="59">
        <f ca="1">IF((D17&lt;=11),VLOOKUP(G17,'11 лет'!$A$3:$D$75,4),IF((D17=12),VLOOKUP(G17,'12 лет'!$A$3:$D$75,4),IF((D17=13),VLOOKUP(G17,'13 лет'!$A$3:$E$75,5),IF((D17=14),VLOOKUP(G17,'14 лет'!$A$3:$E$75,5),IF((D17=15),VLOOKUP(G17,'15 лет'!$A$3:$D$75,4),IF((D17=16),VLOOKUP(G17,'16 лет'!$A$3:$D$75,4),VLOOKUP(G17,'17 лет'!$A$3:$D$75,4)))))))</f>
        <v>10</v>
      </c>
      <c r="I17" s="59">
        <v>9.9</v>
      </c>
      <c r="J17" s="59">
        <f ca="1">IF((D17&lt;=11),VLOOKUP(I17,'11 лет'!$C$3:$D$75,2),IF((D17=12),VLOOKUP(I17,'12 лет'!$C$3:$D$75,2),IF((D17=13),VLOOKUP(I17,'13 лет'!$D$3:$E$75,2),IF((D17=14),VLOOKUP(I17,'14 лет'!$D$3:$E$75,2),IF((D17=15),VLOOKUP(I17,'15 лет'!$C$3:$D$75,2),IF((D17=16),VLOOKUP(I17,'16 лет'!$C$3:$D$75,2),VLOOKUP(I17,'17 лет'!$C$3:$D$75,2)))))))</f>
        <v>20</v>
      </c>
      <c r="K17" s="59">
        <v>20</v>
      </c>
      <c r="L17" s="59">
        <f ca="1">IF((D17&lt;=11),VLOOKUP(K17,'11 лет'!$G$4:$I$74,3),IF((D17=12),VLOOKUP(K17,'12 лет'!$G$4:$I$74,3),IF((D17=13),VLOOKUP(K17,'13 лет'!$H$4:$J$74,3),IF((D17=14),VLOOKUP(K17,'14 лет'!$H$4:$J$74,3),IF((D17=15),VLOOKUP(K17,'15 лет'!$G$4:$I$74,3),IF((D17=16),VLOOKUP(K17,'16 лет'!$G$4:$I$74,3),VLOOKUP(K17,'17 лет'!$G$4:$I$74,3)))))))</f>
        <v>16</v>
      </c>
      <c r="M17" s="59">
        <v>205</v>
      </c>
      <c r="N17" s="59">
        <f ca="1">IF((D17&lt;=11),VLOOKUP(M17,'11 лет'!$F$4:$I$74,4),IF((D17=12),VLOOKUP(M17,'12 лет'!$F$4:$I$74,4),IF((D17=13),VLOOKUP(M17,'13 лет'!$G$4:$J$74,4),IF((D17=14),VLOOKUP(M17,'14 лет'!$G$4:$J$74,4),IF((D17=15),VLOOKUP(M17,'15 лет'!$F$4:$I$74,4),IF((D17=16),VLOOKUP(M17,'16 лет'!$F$4:$I$74,4),VLOOKUP(M17,'17 лет'!$F$4:$I$74,4)))))))</f>
        <v>25</v>
      </c>
      <c r="O17" s="59">
        <v>8</v>
      </c>
      <c r="P17" s="59">
        <f ca="1">IF((D17&lt;=11),VLOOKUP(O17,'11 лет'!$E$4:$I$74,5),IF((D17=12),VLOOKUP(O17,'12 лет'!$E$4:$I$74,5),IF((D17=13),VLOOKUP(O17,'13 лет'!$F$4:$J$74,5),IF((D17=14),VLOOKUP(O17,'14 лет'!$F$4:$J$74,5),IF((D17=15),VLOOKUP(O17,'15 лет'!$E$4:$I$74,5),IF((D17=16),VLOOKUP(O17,'16 лет'!$E$4:$I$74,5),VLOOKUP(O17,'17 лет'!$E$4:$I$74,5)))))))</f>
        <v>26</v>
      </c>
      <c r="Q17" s="59">
        <v>3</v>
      </c>
      <c r="R17" s="59">
        <f ca="1">IF((D17&lt;=11),VLOOKUP(Q17,'11 лет'!$H$4:$I$74,2),IF((D17=12),VLOOKUP(Q17,'12 лет'!$H$4:$I$74,2),IF((D17=13),VLOOKUP(Q17,'13 лет'!$I$4:$J$74,2),IF((D17=14),VLOOKUP(Q17,'14 лет'!$I$4:$J$74,2),IF((D17=15),VLOOKUP(Q17,'15 лет'!$H$4:$I$74,2),IF((D17=16),VLOOKUP(Q17,'16 лет'!$H$4:$I$74,2),VLOOKUP(Q17,'17 лет'!$H$4:$I$74,2)))))))</f>
        <v>16</v>
      </c>
      <c r="S17" s="59">
        <f t="shared" ca="1" si="1"/>
        <v>139</v>
      </c>
      <c r="T17" s="59">
        <f t="shared" ca="1" si="2"/>
        <v>7</v>
      </c>
    </row>
    <row r="18" spans="1:20" x14ac:dyDescent="0.2">
      <c r="A18" s="63">
        <v>8</v>
      </c>
      <c r="B18" s="96" t="s">
        <v>380</v>
      </c>
      <c r="C18" s="97">
        <v>38107</v>
      </c>
      <c r="D18" s="59">
        <f t="shared" ca="1" si="0"/>
        <v>14</v>
      </c>
      <c r="E18" s="59">
        <v>8.1</v>
      </c>
      <c r="F18" s="59">
        <f ca="1">IF((D18&lt;=11),VLOOKUP(E18,'11 лет'!$B$3:$D$75,3),IF((D18=12),VLOOKUP(E18,'12 лет'!$B$3:$D$75,3),IF((D18=13),VLOOKUP(E18,'13 лет'!$B$3:$E$75,4),IF((D18=14),VLOOKUP(E18,'14 лет'!$B$3:$E$75,4),IF((D18=15),VLOOKUP(E18,'15 лет'!$B$3:$D$75,3),IF((D18=16),VLOOKUP(E18,'16 лет'!$B$3:$D$75,3),VLOOKUP(E18,'17 лет'!$B$3:$D$75,3)))))))</f>
        <v>23</v>
      </c>
      <c r="G18" s="59" t="s">
        <v>239</v>
      </c>
      <c r="H18" s="59">
        <f ca="1">IF((D18&lt;=11),VLOOKUP(G18,'11 лет'!$A$3:$D$75,4),IF((D18=12),VLOOKUP(G18,'12 лет'!$A$3:$D$75,4),IF((D18=13),VLOOKUP(G18,'13 лет'!$A$3:$E$75,5),IF((D18=14),VLOOKUP(G18,'14 лет'!$A$3:$E$75,5),IF((D18=15),VLOOKUP(G18,'15 лет'!$A$3:$D$75,4),IF((D18=16),VLOOKUP(G18,'16 лет'!$A$3:$D$75,4),VLOOKUP(G18,'17 лет'!$A$3:$D$75,4)))))))</f>
        <v>10</v>
      </c>
      <c r="I18" s="59">
        <v>10</v>
      </c>
      <c r="J18" s="59">
        <f ca="1">IF((D18&lt;=11),VLOOKUP(I18,'11 лет'!$C$3:$D$75,2),IF((D18=12),VLOOKUP(I18,'12 лет'!$C$3:$D$75,2),IF((D18=13),VLOOKUP(I18,'13 лет'!$D$3:$E$75,2),IF((D18=14),VLOOKUP(I18,'14 лет'!$D$3:$E$75,2),IF((D18=15),VLOOKUP(I18,'15 лет'!$C$3:$D$75,2),IF((D18=16),VLOOKUP(I18,'16 лет'!$C$3:$D$75,2),VLOOKUP(I18,'17 лет'!$C$3:$D$75,2)))))))</f>
        <v>18</v>
      </c>
      <c r="K18" s="59">
        <v>22</v>
      </c>
      <c r="L18" s="59">
        <f ca="1">IF((D18&lt;=11),VLOOKUP(K18,'11 лет'!$G$4:$I$74,3),IF((D18=12),VLOOKUP(K18,'12 лет'!$G$4:$I$74,3),IF((D18=13),VLOOKUP(K18,'13 лет'!$H$4:$J$74,3),IF((D18=14),VLOOKUP(K18,'14 лет'!$H$4:$J$74,3),IF((D18=15),VLOOKUP(K18,'15 лет'!$G$4:$I$74,3),IF((D18=16),VLOOKUP(K18,'16 лет'!$G$4:$I$74,3),VLOOKUP(K18,'17 лет'!$G$4:$I$74,3)))))))</f>
        <v>18</v>
      </c>
      <c r="M18" s="59">
        <v>190</v>
      </c>
      <c r="N18" s="59">
        <f ca="1">IF((D18&lt;=11),VLOOKUP(M18,'11 лет'!$F$4:$I$74,4),IF((D18=12),VLOOKUP(M18,'12 лет'!$F$4:$I$74,4),IF((D18=13),VLOOKUP(M18,'13 лет'!$G$4:$J$74,4),IF((D18=14),VLOOKUP(M18,'14 лет'!$G$4:$J$74,4),IF((D18=15),VLOOKUP(M18,'15 лет'!$F$4:$I$74,4),IF((D18=16),VLOOKUP(M18,'16 лет'!$F$4:$I$74,4),VLOOKUP(M18,'17 лет'!$F$4:$I$74,4)))))))</f>
        <v>18</v>
      </c>
      <c r="O18" s="59">
        <v>4</v>
      </c>
      <c r="P18" s="59">
        <f ca="1">IF((D18&lt;=11),VLOOKUP(O18,'11 лет'!$E$4:$I$74,5),IF((D18=12),VLOOKUP(O18,'12 лет'!$E$4:$I$74,5),IF((D18=13),VLOOKUP(O18,'13 лет'!$F$4:$J$74,5),IF((D18=14),VLOOKUP(O18,'14 лет'!$F$4:$J$74,5),IF((D18=15),VLOOKUP(O18,'15 лет'!$E$4:$I$74,5),IF((D18=16),VLOOKUP(O18,'16 лет'!$E$4:$I$74,5),VLOOKUP(O18,'17 лет'!$E$4:$I$74,5)))))))</f>
        <v>13</v>
      </c>
      <c r="Q18" s="59">
        <v>4</v>
      </c>
      <c r="R18" s="59">
        <f ca="1">IF((D18&lt;=11),VLOOKUP(Q18,'11 лет'!$H$4:$I$74,2),IF((D18=12),VLOOKUP(Q18,'12 лет'!$H$4:$I$74,2),IF((D18=13),VLOOKUP(Q18,'13 лет'!$I$4:$J$74,2),IF((D18=14),VLOOKUP(Q18,'14 лет'!$I$4:$J$74,2),IF((D18=15),VLOOKUP(Q18,'15 лет'!$H$4:$I$74,2),IF((D18=16),VLOOKUP(Q18,'16 лет'!$H$4:$I$74,2),VLOOKUP(Q18,'17 лет'!$H$4:$I$74,2)))))))</f>
        <v>18</v>
      </c>
      <c r="S18" s="59">
        <f t="shared" ca="1" si="1"/>
        <v>118</v>
      </c>
      <c r="T18" s="59">
        <f t="shared" ca="1" si="2"/>
        <v>8</v>
      </c>
    </row>
    <row r="19" spans="1:20" ht="13.5" customHeight="1" x14ac:dyDescent="0.2">
      <c r="A19" s="63">
        <v>9</v>
      </c>
      <c r="B19" s="96" t="s">
        <v>381</v>
      </c>
      <c r="C19" s="97">
        <v>38044</v>
      </c>
      <c r="D19" s="59">
        <f t="shared" ca="1" si="0"/>
        <v>14</v>
      </c>
      <c r="E19" s="59">
        <v>8.3000000000000007</v>
      </c>
      <c r="F19" s="59">
        <f ca="1">IF((D19&lt;=11),VLOOKUP(E19,'11 лет'!$B$3:$D$75,3),IF((D19=12),VLOOKUP(E19,'12 лет'!$B$3:$D$75,3),IF((D19=13),VLOOKUP(E19,'13 лет'!$B$3:$E$75,4),IF((D19=14),VLOOKUP(E19,'14 лет'!$B$3:$E$75,4),IF((D19=15),VLOOKUP(E19,'15 лет'!$B$3:$D$75,3),IF((D19=16),VLOOKUP(E19,'16 лет'!$B$3:$D$75,3),VLOOKUP(E19,'17 лет'!$B$3:$D$75,3)))))))</f>
        <v>17</v>
      </c>
      <c r="G19" s="59" t="s">
        <v>196</v>
      </c>
      <c r="H19" s="59">
        <f ca="1">IF((D19&lt;=11),VLOOKUP(G19,'11 лет'!$A$3:$D$75,4),IF((D19=12),VLOOKUP(G19,'12 лет'!$A$3:$D$75,4),IF((D19=13),VLOOKUP(G19,'13 лет'!$A$3:$E$75,5),IF((D19=14),VLOOKUP(G19,'14 лет'!$A$3:$E$75,5),IF((D19=15),VLOOKUP(G19,'15 лет'!$A$3:$D$75,4),IF((D19=16),VLOOKUP(G19,'16 лет'!$A$3:$D$75,4),VLOOKUP(G19,'17 лет'!$A$3:$D$75,4)))))))</f>
        <v>10</v>
      </c>
      <c r="I19" s="59">
        <v>10.5</v>
      </c>
      <c r="J19" s="59">
        <f ca="1">IF((D19&lt;=11),VLOOKUP(I19,'11 лет'!$C$3:$D$75,2),IF((D19=12),VLOOKUP(I19,'12 лет'!$C$3:$D$75,2),IF((D19=13),VLOOKUP(I19,'13 лет'!$D$3:$E$75,2),IF((D19=14),VLOOKUP(I19,'14 лет'!$D$3:$E$75,2),IF((D19=15),VLOOKUP(I19,'15 лет'!$C$3:$D$75,2),IF((D19=16),VLOOKUP(I19,'16 лет'!$C$3:$D$75,2),VLOOKUP(I19,'17 лет'!$C$3:$D$75,2)))))))</f>
        <v>12</v>
      </c>
      <c r="K19" s="59">
        <v>19</v>
      </c>
      <c r="L19" s="59">
        <f ca="1">IF((D19&lt;=11),VLOOKUP(K19,'11 лет'!$G$4:$I$74,3),IF((D19=12),VLOOKUP(K19,'12 лет'!$G$4:$I$74,3),IF((D19=13),VLOOKUP(K19,'13 лет'!$H$4:$J$74,3),IF((D19=14),VLOOKUP(K19,'14 лет'!$H$4:$J$74,3),IF((D19=15),VLOOKUP(K19,'15 лет'!$G$4:$I$74,3),IF((D19=16),VLOOKUP(K19,'16 лет'!$G$4:$I$74,3),VLOOKUP(K19,'17 лет'!$G$4:$I$74,3)))))))</f>
        <v>15</v>
      </c>
      <c r="M19" s="59">
        <v>190</v>
      </c>
      <c r="N19" s="59">
        <f ca="1">IF((D19&lt;=11),VLOOKUP(M19,'11 лет'!$F$4:$I$74,4),IF((D19=12),VLOOKUP(M19,'12 лет'!$F$4:$I$74,4),IF((D19=13),VLOOKUP(M19,'13 лет'!$G$4:$J$74,4),IF((D19=14),VLOOKUP(M19,'14 лет'!$G$4:$J$74,4),IF((D19=15),VLOOKUP(M19,'15 лет'!$F$4:$I$74,4),IF((D19=16),VLOOKUP(M19,'16 лет'!$F$4:$I$74,4),VLOOKUP(M19,'17 лет'!$F$4:$I$74,4)))))))</f>
        <v>18</v>
      </c>
      <c r="O19" s="59">
        <v>5</v>
      </c>
      <c r="P19" s="59">
        <f ca="1">IF((D19&lt;=11),VLOOKUP(O19,'11 лет'!$E$4:$I$74,5),IF((D19=12),VLOOKUP(O19,'12 лет'!$E$4:$I$74,5),IF((D19=13),VLOOKUP(O19,'13 лет'!$F$4:$J$74,5),IF((D19=14),VLOOKUP(O19,'14 лет'!$F$4:$J$74,5),IF((D19=15),VLOOKUP(O19,'15 лет'!$E$4:$I$74,5),IF((D19=16),VLOOKUP(O19,'16 лет'!$E$4:$I$74,5),VLOOKUP(O19,'17 лет'!$E$4:$I$74,5)))))))</f>
        <v>16</v>
      </c>
      <c r="Q19" s="59">
        <v>8</v>
      </c>
      <c r="R19" s="59">
        <f ca="1">IF((D19&lt;=11),VLOOKUP(Q19,'11 лет'!$H$4:$I$74,2),IF((D19=12),VLOOKUP(Q19,'12 лет'!$H$4:$I$74,2),IF((D19=13),VLOOKUP(Q19,'13 лет'!$I$4:$J$74,2),IF((D19=14),VLOOKUP(Q19,'14 лет'!$I$4:$J$74,2),IF((D19=15),VLOOKUP(Q19,'15 лет'!$H$4:$I$74,2),IF((D19=16),VLOOKUP(Q19,'16 лет'!$H$4:$I$74,2),VLOOKUP(Q19,'17 лет'!$H$4:$I$74,2)))))))</f>
        <v>26</v>
      </c>
      <c r="S19" s="59">
        <f t="shared" ca="1" si="1"/>
        <v>114</v>
      </c>
      <c r="T19" s="59">
        <f t="shared" ca="1" si="2"/>
        <v>9</v>
      </c>
    </row>
    <row r="20" spans="1:20" ht="13.5" customHeight="1" x14ac:dyDescent="0.2">
      <c r="A20" s="63">
        <v>10</v>
      </c>
      <c r="B20" s="96" t="s">
        <v>382</v>
      </c>
      <c r="C20" s="97">
        <v>38118</v>
      </c>
      <c r="D20" s="59">
        <f t="shared" ca="1" si="0"/>
        <v>14</v>
      </c>
      <c r="E20" s="59">
        <v>8.5</v>
      </c>
      <c r="F20" s="59">
        <f ca="1">IF((D20&lt;=11),VLOOKUP(E20,'11 лет'!$B$3:$D$75,3),IF((D20=12),VLOOKUP(E20,'12 лет'!$B$3:$D$75,3),IF((D20=13),VLOOKUP(E20,'13 лет'!$B$3:$E$75,4),IF((D20=14),VLOOKUP(E20,'14 лет'!$B$3:$E$75,4),IF((D20=15),VLOOKUP(E20,'15 лет'!$B$3:$D$75,3),IF((D20=16),VLOOKUP(E20,'16 лет'!$B$3:$D$75,3),VLOOKUP(E20,'17 лет'!$B$3:$D$75,3)))))))</f>
        <v>12</v>
      </c>
      <c r="G20" s="59" t="s">
        <v>84</v>
      </c>
      <c r="H20" s="59">
        <f ca="1">IF((D20&lt;=11),VLOOKUP(G20,'11 лет'!$A$3:$D$75,4),IF((D20=12),VLOOKUP(G20,'12 лет'!$A$3:$D$75,4),IF((D20=13),VLOOKUP(G20,'13 лет'!$A$3:$E$75,5),IF((D20=14),VLOOKUP(G20,'14 лет'!$A$3:$E$75,5),IF((D20=15),VLOOKUP(G20,'15 лет'!$A$3:$D$75,4),IF((D20=16),VLOOKUP(G20,'16 лет'!$A$3:$D$75,4),VLOOKUP(G20,'17 лет'!$A$3:$D$75,4)))))))</f>
        <v>13</v>
      </c>
      <c r="I20" s="59">
        <v>10.1</v>
      </c>
      <c r="J20" s="59">
        <f ca="1">IF((D20&lt;=11),VLOOKUP(I20,'11 лет'!$C$3:$D$75,2),IF((D20=12),VLOOKUP(I20,'12 лет'!$C$3:$D$75,2),IF((D20=13),VLOOKUP(I20,'13 лет'!$D$3:$E$75,2),IF((D20=14),VLOOKUP(I20,'14 лет'!$D$3:$E$75,2),IF((D20=15),VLOOKUP(I20,'15 лет'!$C$3:$D$75,2),IF((D20=16),VLOOKUP(I20,'16 лет'!$C$3:$D$75,2),VLOOKUP(I20,'17 лет'!$C$3:$D$75,2)))))))</f>
        <v>16</v>
      </c>
      <c r="K20" s="59">
        <v>20</v>
      </c>
      <c r="L20" s="59">
        <f ca="1">IF((D20&lt;=11),VLOOKUP(K20,'11 лет'!$G$4:$I$74,3),IF((D20=12),VLOOKUP(K20,'12 лет'!$G$4:$I$74,3),IF((D20=13),VLOOKUP(K20,'13 лет'!$H$4:$J$74,3),IF((D20=14),VLOOKUP(K20,'14 лет'!$H$4:$J$74,3),IF((D20=15),VLOOKUP(K20,'15 лет'!$G$4:$I$74,3),IF((D20=16),VLOOKUP(K20,'16 лет'!$G$4:$I$74,3),VLOOKUP(K20,'17 лет'!$G$4:$I$74,3)))))))</f>
        <v>16</v>
      </c>
      <c r="M20" s="59">
        <v>190</v>
      </c>
      <c r="N20" s="59">
        <f ca="1">IF((D20&lt;=11),VLOOKUP(M20,'11 лет'!$F$4:$I$74,4),IF((D20=12),VLOOKUP(M20,'12 лет'!$F$4:$I$74,4),IF((D20=13),VLOOKUP(M20,'13 лет'!$G$4:$J$74,4),IF((D20=14),VLOOKUP(M20,'14 лет'!$G$4:$J$74,4),IF((D20=15),VLOOKUP(M20,'15 лет'!$F$4:$I$74,4),IF((D20=16),VLOOKUP(M20,'16 лет'!$F$4:$I$74,4),VLOOKUP(M20,'17 лет'!$F$4:$I$74,4)))))))</f>
        <v>18</v>
      </c>
      <c r="O20" s="59">
        <v>5</v>
      </c>
      <c r="P20" s="59">
        <f ca="1">IF((D20&lt;=11),VLOOKUP(O20,'11 лет'!$E$4:$I$74,5),IF((D20=12),VLOOKUP(O20,'12 лет'!$E$4:$I$74,5),IF((D20=13),VLOOKUP(O20,'13 лет'!$F$4:$J$74,5),IF((D20=14),VLOOKUP(O20,'14 лет'!$F$4:$J$74,5),IF((D20=15),VLOOKUP(O20,'15 лет'!$E$4:$I$74,5),IF((D20=16),VLOOKUP(O20,'16 лет'!$E$4:$I$74,5),VLOOKUP(O20,'17 лет'!$E$4:$I$74,5)))))))</f>
        <v>16</v>
      </c>
      <c r="Q20" s="59">
        <v>6</v>
      </c>
      <c r="R20" s="59">
        <f ca="1">IF((D20&lt;=11),VLOOKUP(Q20,'11 лет'!$H$4:$I$74,2),IF((D20=12),VLOOKUP(Q20,'12 лет'!$H$4:$I$74,2),IF((D20=13),VLOOKUP(Q20,'13 лет'!$I$4:$J$74,2),IF((D20=14),VLOOKUP(Q20,'14 лет'!$I$4:$J$74,2),IF((D20=15),VLOOKUP(Q20,'15 лет'!$H$4:$I$74,2),IF((D20=16),VLOOKUP(Q20,'16 лет'!$H$4:$I$74,2),VLOOKUP(Q20,'17 лет'!$H$4:$I$74,2)))))))</f>
        <v>22</v>
      </c>
      <c r="S20" s="59">
        <f t="shared" ca="1" si="1"/>
        <v>113</v>
      </c>
      <c r="T20" s="59">
        <f t="shared" ca="1" si="2"/>
        <v>10</v>
      </c>
    </row>
    <row r="21" spans="1:20" x14ac:dyDescent="0.2">
      <c r="S21">
        <f ca="1">SUM(S11:S20)</f>
        <v>1532</v>
      </c>
    </row>
  </sheetData>
  <mergeCells count="3">
    <mergeCell ref="A8:D8"/>
    <mergeCell ref="E8:R8"/>
    <mergeCell ref="E7:R7"/>
  </mergeCells>
  <phoneticPr fontId="14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zoomScale="90" zoomScaleNormal="90" workbookViewId="0">
      <selection activeCell="A4" sqref="A4:XFD9"/>
    </sheetView>
  </sheetViews>
  <sheetFormatPr defaultRowHeight="12.75" x14ac:dyDescent="0.2"/>
  <cols>
    <col min="1" max="1" width="4.140625" customWidth="1"/>
    <col min="2" max="2" width="36.28515625" customWidth="1"/>
    <col min="3" max="3" width="12.7109375" customWidth="1"/>
    <col min="4" max="4" width="10.140625" bestFit="1" customWidth="1"/>
    <col min="5" max="5" width="7.42578125" customWidth="1"/>
  </cols>
  <sheetData>
    <row r="1" spans="1:20" ht="15" x14ac:dyDescent="0.25">
      <c r="A1" s="53"/>
      <c r="B1" s="53"/>
      <c r="C1" s="53"/>
      <c r="D1" s="53"/>
      <c r="E1" s="53"/>
      <c r="F1" s="53"/>
      <c r="G1" s="53"/>
      <c r="H1" s="54" t="s">
        <v>19</v>
      </c>
      <c r="I1" s="54"/>
      <c r="J1" s="54"/>
      <c r="K1" s="54"/>
      <c r="L1" s="54"/>
      <c r="M1" s="54"/>
      <c r="N1" s="54"/>
      <c r="O1" s="53"/>
    </row>
    <row r="2" spans="1:20" ht="15" x14ac:dyDescent="0.25">
      <c r="A2" s="53"/>
      <c r="B2" s="53"/>
      <c r="C2" s="53"/>
      <c r="D2" s="53"/>
      <c r="E2" s="53"/>
      <c r="F2" s="53"/>
      <c r="G2" s="53"/>
      <c r="H2" s="54" t="s">
        <v>20</v>
      </c>
      <c r="I2" s="54"/>
      <c r="J2" s="54"/>
      <c r="K2" s="54"/>
      <c r="L2" s="54"/>
      <c r="M2" s="54"/>
      <c r="N2" s="54"/>
      <c r="O2" s="53"/>
    </row>
    <row r="3" spans="1:20" ht="15" x14ac:dyDescent="0.25">
      <c r="A3" s="53"/>
      <c r="B3" s="53"/>
      <c r="C3" s="53"/>
      <c r="D3" s="53"/>
      <c r="E3" s="53"/>
      <c r="F3" s="53"/>
      <c r="G3" s="53"/>
      <c r="H3" s="54"/>
      <c r="I3" s="54"/>
      <c r="J3" s="54"/>
      <c r="K3" s="54"/>
      <c r="L3" s="54"/>
      <c r="M3" s="54"/>
      <c r="N3" s="54"/>
      <c r="O3" s="53"/>
    </row>
    <row r="4" spans="1:20" ht="15" x14ac:dyDescent="0.25">
      <c r="A4" s="53"/>
      <c r="B4" s="53"/>
      <c r="C4" s="53"/>
      <c r="D4" s="53"/>
      <c r="E4" s="53"/>
      <c r="F4" s="53"/>
      <c r="G4" s="53"/>
      <c r="H4" s="53"/>
      <c r="I4" s="98" t="s">
        <v>659</v>
      </c>
      <c r="J4" s="53"/>
      <c r="K4" s="53"/>
      <c r="L4" s="53"/>
      <c r="M4" s="53"/>
      <c r="N4" s="53"/>
      <c r="O4" s="53"/>
    </row>
    <row r="5" spans="1:20" ht="15" x14ac:dyDescent="0.25">
      <c r="A5" s="53"/>
      <c r="B5" s="53"/>
      <c r="C5" s="53"/>
      <c r="D5" s="53"/>
      <c r="E5" s="53"/>
      <c r="F5" s="53"/>
      <c r="G5" s="53"/>
      <c r="H5" s="53"/>
      <c r="I5" s="53" t="s">
        <v>24</v>
      </c>
      <c r="J5" s="53"/>
      <c r="K5" s="53"/>
      <c r="L5" s="53"/>
      <c r="M5" s="53"/>
      <c r="N5" s="53"/>
      <c r="O5" s="53"/>
    </row>
    <row r="6" spans="1:20" ht="15" x14ac:dyDescent="0.25">
      <c r="A6" s="53"/>
      <c r="B6" s="53"/>
      <c r="C6" s="53"/>
      <c r="D6" s="53"/>
      <c r="E6" s="53"/>
      <c r="F6" s="53"/>
      <c r="G6" s="53"/>
      <c r="H6" s="53"/>
      <c r="I6" s="98" t="s">
        <v>660</v>
      </c>
      <c r="J6" s="53"/>
      <c r="K6" s="53"/>
      <c r="L6" s="53"/>
      <c r="M6" s="53"/>
      <c r="N6" s="53"/>
      <c r="O6" s="53"/>
    </row>
    <row r="7" spans="1:20" ht="15" x14ac:dyDescent="0.25">
      <c r="A7" s="53"/>
      <c r="B7" s="53"/>
      <c r="C7" s="53"/>
      <c r="D7" s="53"/>
      <c r="E7" s="100" t="s">
        <v>27</v>
      </c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</row>
    <row r="8" spans="1:20" ht="15" x14ac:dyDescent="0.25">
      <c r="A8" s="99"/>
      <c r="B8" s="99"/>
      <c r="C8" s="99"/>
      <c r="D8" s="99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1"/>
    </row>
    <row r="10" spans="1:20" ht="38.25" x14ac:dyDescent="0.2">
      <c r="A10" s="55" t="s">
        <v>30</v>
      </c>
      <c r="B10" s="55" t="s">
        <v>0</v>
      </c>
      <c r="C10" s="55" t="s">
        <v>1</v>
      </c>
      <c r="D10" s="55" t="s">
        <v>31</v>
      </c>
      <c r="E10" s="55" t="s">
        <v>32</v>
      </c>
      <c r="F10" s="56" t="s">
        <v>3</v>
      </c>
      <c r="G10" s="57" t="s">
        <v>4</v>
      </c>
      <c r="H10" s="56" t="s">
        <v>3</v>
      </c>
      <c r="I10" s="57" t="s">
        <v>33</v>
      </c>
      <c r="J10" s="56" t="s">
        <v>3</v>
      </c>
      <c r="K10" s="55" t="s">
        <v>5</v>
      </c>
      <c r="L10" s="56" t="s">
        <v>3</v>
      </c>
      <c r="M10" s="55" t="s">
        <v>6</v>
      </c>
      <c r="N10" s="56" t="s">
        <v>3</v>
      </c>
      <c r="O10" s="55" t="s">
        <v>146</v>
      </c>
      <c r="P10" s="56" t="s">
        <v>3</v>
      </c>
      <c r="Q10" s="55" t="s">
        <v>8</v>
      </c>
      <c r="R10" s="56" t="s">
        <v>3</v>
      </c>
      <c r="S10" s="58" t="s">
        <v>9</v>
      </c>
      <c r="T10" s="55" t="s">
        <v>10</v>
      </c>
    </row>
    <row r="11" spans="1:20" ht="14.25" customHeight="1" x14ac:dyDescent="0.2">
      <c r="A11" s="63">
        <v>1</v>
      </c>
      <c r="B11" s="96" t="s">
        <v>502</v>
      </c>
      <c r="C11" s="97">
        <v>37978</v>
      </c>
      <c r="D11" s="59">
        <f t="shared" ref="D11:D20" ca="1" si="0">INT(DAYS360(C11,TODAY())/360)</f>
        <v>14</v>
      </c>
      <c r="E11" s="59">
        <v>8.1</v>
      </c>
      <c r="F11" s="59">
        <f ca="1">IF((D11&lt;=11),VLOOKUP(E11,'11 лет'!$L$3:$N$75,3),IF((D11=12),VLOOKUP(E11,'12 лет'!$L$3:$N$75,3),IF((D11=13),VLOOKUP(E11,'13 лет'!$M$3:$P$75,4),IF((D11=14),VLOOKUP(E11,'14 лет'!$M$3:$P$75,4),IF((D11=15),VLOOKUP(E11,'15 лет'!$L$3:$N$75,3),IF((D11=16),VLOOKUP(E11,'16 лет'!$L$3:$N$75,3),VLOOKUP(E11,'17 лет'!$L$3:$N$75,3)))))))</f>
        <v>36</v>
      </c>
      <c r="G11" s="61" t="s">
        <v>84</v>
      </c>
      <c r="H11" s="59">
        <f ca="1">IF((D11&lt;=11),VLOOKUP(G11,'11 лет'!$K$3:$N$75,4),IF((D11=12),VLOOKUP(G11,'12 лет'!$K$3:$N$75,4),IF((D11=13),VLOOKUP(G11,'13 лет'!$L$3:$P$75,5),IF((D11=14),VLOOKUP(G11,'14 лет'!$L$3:$P$75,5),IF((D11=15),VLOOKUP(G11,'15 лет'!$K$3:$N$75,4),IF((D11=16),VLOOKUP(G11,'16 лет'!$K$3:$N$75,4),VLOOKUP(G11,'17 лет'!$K$3:$N$75,4)))))))</f>
        <v>24</v>
      </c>
      <c r="I11" s="59">
        <v>10.4</v>
      </c>
      <c r="J11" s="59">
        <f ca="1">IF((D11&lt;=11),VLOOKUP(I11,'11 лет'!$M$3:$N$75,2),IF((D11=12),VLOOKUP(I11,'12 лет'!$M$3:$N$75,2),IF((D11=13),VLOOKUP(I11,'13 лет'!$O$3:$P$75,2),IF((D11=14),VLOOKUP(I11,'14 лет'!$O$3:$P$75,2),IF((D11=15),VLOOKUP(I11,'15 лет'!$M$3:$N$75,2),IF((D11=16),VLOOKUP(I11,'16 лет'!$M$3:$N$75,2),VLOOKUP(I11,'17 лет'!$M$3:$N$75,2)))))))</f>
        <v>23</v>
      </c>
      <c r="K11" s="59">
        <v>25</v>
      </c>
      <c r="L11" s="59">
        <f ca="1">IF((D11&lt;=11),VLOOKUP(K11,'11 лет'!$Q$4:$S$74,3),IF((D11=12),VLOOKUP(K11,'12 лет'!$Q$4:$S$74,3),IF((D11=13),VLOOKUP(K11,'13 лет'!$S$4:$U$74,3),IF((D11=14),VLOOKUP(K11,'14 лет'!$S$4:$U$74,3),IF((D11=15),VLOOKUP(K11,'15 лет'!$Q$4:$S$74,3),IF((D11=16),VLOOKUP(K11,'16 лет'!$Q$4:$S$74,3),VLOOKUP(K11,'17 лет'!$Q$4:$S$74,3)))))))</f>
        <v>29</v>
      </c>
      <c r="M11" s="59">
        <v>180</v>
      </c>
      <c r="N11" s="59">
        <f ca="1">IF((D11&lt;=11),VLOOKUP(M11,'11 лет'!$P$4:$S$74,4),IF((D11=12),VLOOKUP(M11,'12 лет'!$P$4:$S$74,4),IF((D11=13),VLOOKUP(M11,'13 лет'!$R$4:$U$74,4),IF((D11=14),VLOOKUP(M11,'14 лет'!$R$4:$U$74,4),IF((D11=15),VLOOKUP(M11,'15 лет'!$P$4:$S$74,4),IF((D11=16),VLOOKUP(M11,'16 лет'!$P$4:$S$74,4),VLOOKUP(M11,'17 лет'!$P$4:$S$74,4)))))))</f>
        <v>28</v>
      </c>
      <c r="O11" s="59">
        <v>20</v>
      </c>
      <c r="P11" s="59">
        <f ca="1">IF((D11&lt;=11),VLOOKUP(O11,'11 лет'!$O$4:$S$74,5),IF((D11=12),VLOOKUP(O11,'12 лет'!$O$4:$S$74,5),IF((D11=13),VLOOKUP(O11,'13 лет'!$Q$4:$U$74,5),IF((D11=14),VLOOKUP(O11,'14 лет'!$Q$4:$U$74,5),IF((D11=15),VLOOKUP(O11,'15 лет'!$O$4:$S$74,5),IF((D11=16),VLOOKUP(O11,'16 лет'!$O$4:$S$74,5),VLOOKUP(O11,'17 лет'!$O$4:$S$74,5)))))))</f>
        <v>26</v>
      </c>
      <c r="Q11" s="59">
        <v>10</v>
      </c>
      <c r="R11" s="59">
        <f ca="1">IF((D11&lt;=11),VLOOKUP(Q11,'11 лет'!$R$4:$S$74,2),IF((D11=12),VLOOKUP(Q11,'12 лет'!$R$4:$S$74,2),IF((D11=13),VLOOKUP(Q11,'13 лет'!$T$4:$U$74,2),IF((D11=14),VLOOKUP(Q11,'14 лет'!$T$4:$U$74,2),IF((D11=15),VLOOKUP(Q11,'15 лет'!$R$4:$S$74,2),IF((D11=16),VLOOKUP(Q11,'16 лет'!$R$4:$S$74,2),VLOOKUP(Q11,'17 лет'!$R$4:$S$74,2)))))))</f>
        <v>24</v>
      </c>
      <c r="S11" s="59">
        <f t="shared" ref="S11:S20" ca="1" si="1">SUM(F11,H11,J11,L11,N11,P11,R11)</f>
        <v>190</v>
      </c>
      <c r="T11" s="59">
        <f t="shared" ref="T11:T20" ca="1" si="2">RANK(S11,S$11:S$20)</f>
        <v>1</v>
      </c>
    </row>
    <row r="12" spans="1:20" x14ac:dyDescent="0.2">
      <c r="A12" s="63">
        <v>2</v>
      </c>
      <c r="B12" s="96" t="s">
        <v>503</v>
      </c>
      <c r="C12" s="97">
        <v>38206</v>
      </c>
      <c r="D12" s="59">
        <f t="shared" ca="1" si="0"/>
        <v>14</v>
      </c>
      <c r="E12" s="59">
        <v>8.9</v>
      </c>
      <c r="F12" s="59">
        <f ca="1">IF((D12&lt;=11),VLOOKUP(E12,'11 лет'!$L$3:$N$75,3),IF((D12=12),VLOOKUP(E12,'12 лет'!$L$3:$N$75,3),IF((D12=13),VLOOKUP(E12,'13 лет'!$M$3:$P$75,4),IF((D12=14),VLOOKUP(E12,'14 лет'!$M$3:$P$75,4),IF((D12=15),VLOOKUP(E12,'15 лет'!$L$3:$N$75,3),IF((D12=16),VLOOKUP(E12,'16 лет'!$L$3:$N$75,3),VLOOKUP(E12,'17 лет'!$L$3:$N$75,3)))))))</f>
        <v>17</v>
      </c>
      <c r="G12" s="59" t="s">
        <v>207</v>
      </c>
      <c r="H12" s="59">
        <f ca="1">IF((D12&lt;=11),VLOOKUP(G12,'11 лет'!$K$3:$N$75,4),IF((D12=12),VLOOKUP(G12,'12 лет'!$K$3:$N$75,4),IF((D12=13),VLOOKUP(G12,'13 лет'!$L$3:$P$75,5),IF((D12=14),VLOOKUP(G12,'14 лет'!$L$3:$P$75,5),IF((D12=15),VLOOKUP(G12,'15 лет'!$K$3:$N$75,4),IF((D12=16),VLOOKUP(G12,'16 лет'!$K$3:$N$75,4),VLOOKUP(G12,'17 лет'!$K$3:$N$75,4)))))))</f>
        <v>19</v>
      </c>
      <c r="I12" s="59">
        <v>11.2</v>
      </c>
      <c r="J12" s="59">
        <f ca="1">IF((D12&lt;=11),VLOOKUP(I12,'11 лет'!$M$3:$N$75,2),IF((D12=12),VLOOKUP(I12,'12 лет'!$M$3:$N$75,2),IF((D12=13),VLOOKUP(I12,'13 лет'!$O$3:$P$75,2),IF((D12=14),VLOOKUP(I12,'14 лет'!$O$3:$P$75,2),IF((D12=15),VLOOKUP(I12,'15 лет'!$M$3:$N$75,2),IF((D12=16),VLOOKUP(I12,'16 лет'!$M$3:$N$75,2),VLOOKUP(I12,'17 лет'!$M$3:$N$75,2)))))))</f>
        <v>14</v>
      </c>
      <c r="K12" s="59">
        <v>18</v>
      </c>
      <c r="L12" s="59">
        <f ca="1">IF((D12&lt;=11),VLOOKUP(K12,'11 лет'!$Q$4:$S$74,3),IF((D12=12),VLOOKUP(K12,'12 лет'!$Q$4:$S$74,3),IF((D12=13),VLOOKUP(K12,'13 лет'!$S$4:$U$74,3),IF((D12=14),VLOOKUP(K12,'14 лет'!$S$4:$U$74,3),IF((D12=15),VLOOKUP(K12,'15 лет'!$Q$4:$S$74,3),IF((D12=16),VLOOKUP(K12,'16 лет'!$Q$4:$S$74,3),VLOOKUP(K12,'17 лет'!$Q$4:$S$74,3)))))))</f>
        <v>16</v>
      </c>
      <c r="M12" s="59">
        <v>160</v>
      </c>
      <c r="N12" s="59">
        <f ca="1">IF((D12&lt;=11),VLOOKUP(M12,'11 лет'!$P$4:$S$74,4),IF((D12=12),VLOOKUP(M12,'12 лет'!$P$4:$S$74,4),IF((D12=13),VLOOKUP(M12,'13 лет'!$R$4:$U$74,4),IF((D12=14),VLOOKUP(M12,'14 лет'!$R$4:$U$74,4),IF((D12=15),VLOOKUP(M12,'15 лет'!$P$4:$S$74,4),IF((D12=16),VLOOKUP(M12,'16 лет'!$P$4:$S$74,4),VLOOKUP(M12,'17 лет'!$P$4:$S$74,4)))))))</f>
        <v>18</v>
      </c>
      <c r="O12" s="59">
        <v>8</v>
      </c>
      <c r="P12" s="59">
        <f ca="1">IF((D12&lt;=11),VLOOKUP(O12,'11 лет'!$O$4:$S$74,5),IF((D12=12),VLOOKUP(O12,'12 лет'!$O$4:$S$74,5),IF((D12=13),VLOOKUP(O12,'13 лет'!$Q$4:$U$74,5),IF((D12=14),VLOOKUP(O12,'14 лет'!$Q$4:$U$74,5),IF((D12=15),VLOOKUP(O12,'15 лет'!$O$4:$S$74,5),IF((D12=16),VLOOKUP(O12,'16 лет'!$O$4:$S$74,5),VLOOKUP(O12,'17 лет'!$O$4:$S$74,5)))))))</f>
        <v>6</v>
      </c>
      <c r="Q12" s="59">
        <v>8</v>
      </c>
      <c r="R12" s="59">
        <f ca="1">IF((D12&lt;=11),VLOOKUP(Q12,'11 лет'!$R$4:$S$74,2),IF((D12=12),VLOOKUP(Q12,'12 лет'!$R$4:$S$74,2),IF((D12=13),VLOOKUP(Q12,'13 лет'!$T$4:$U$74,2),IF((D12=14),VLOOKUP(Q12,'14 лет'!$T$4:$U$74,2),IF((D12=15),VLOOKUP(Q12,'15 лет'!$R$4:$S$74,2),IF((D12=16),VLOOKUP(Q12,'16 лет'!$R$4:$S$74,2),VLOOKUP(Q12,'17 лет'!$R$4:$S$74,2)))))))</f>
        <v>20</v>
      </c>
      <c r="S12" s="59">
        <f t="shared" ca="1" si="1"/>
        <v>110</v>
      </c>
      <c r="T12" s="59">
        <f t="shared" ca="1" si="2"/>
        <v>5</v>
      </c>
    </row>
    <row r="13" spans="1:20" x14ac:dyDescent="0.2">
      <c r="A13" s="63">
        <v>3</v>
      </c>
      <c r="B13" s="96" t="s">
        <v>504</v>
      </c>
      <c r="C13" s="97">
        <v>38144</v>
      </c>
      <c r="D13" s="59">
        <f t="shared" ca="1" si="0"/>
        <v>14</v>
      </c>
      <c r="E13" s="59">
        <v>8.8000000000000007</v>
      </c>
      <c r="F13" s="59">
        <f ca="1">IF((D13&lt;=11),VLOOKUP(E13,'11 лет'!$L$3:$N$75,3),IF((D13=12),VLOOKUP(E13,'12 лет'!$L$3:$N$75,3),IF((D13=13),VLOOKUP(E13,'13 лет'!$M$3:$P$75,4),IF((D13=14),VLOOKUP(E13,'14 лет'!$M$3:$P$75,4),IF((D13=15),VLOOKUP(E13,'15 лет'!$L$3:$N$75,3),IF((D13=16),VLOOKUP(E13,'16 лет'!$L$3:$N$75,3),VLOOKUP(E13,'17 лет'!$L$3:$N$75,3)))))))</f>
        <v>19</v>
      </c>
      <c r="G13" s="59" t="s">
        <v>196</v>
      </c>
      <c r="H13" s="59">
        <f ca="1">IF((D13&lt;=11),VLOOKUP(G13,'11 лет'!$K$3:$N$75,4),IF((D13=12),VLOOKUP(G13,'12 лет'!$K$3:$N$75,4),IF((D13=13),VLOOKUP(G13,'13 лет'!$L$3:$P$75,5),IF((D13=14),VLOOKUP(G13,'14 лет'!$L$3:$P$75,5),IF((D13=15),VLOOKUP(G13,'15 лет'!$K$3:$N$75,4),IF((D13=16),VLOOKUP(G13,'16 лет'!$K$3:$N$75,4),VLOOKUP(G13,'17 лет'!$K$3:$N$75,4)))))))</f>
        <v>20</v>
      </c>
      <c r="I13" s="59">
        <v>10.9</v>
      </c>
      <c r="J13" s="59">
        <f ca="1">IF((D13&lt;=11),VLOOKUP(I13,'11 лет'!$M$3:$N$75,2),IF((D13=12),VLOOKUP(I13,'12 лет'!$M$3:$N$75,2),IF((D13=13),VLOOKUP(I13,'13 лет'!$O$3:$P$75,2),IF((D13=14),VLOOKUP(I13,'14 лет'!$O$3:$P$75,2),IF((D13=15),VLOOKUP(I13,'15 лет'!$M$3:$N$75,2),IF((D13=16),VLOOKUP(I13,'16 лет'!$M$3:$N$75,2),VLOOKUP(I13,'17 лет'!$M$3:$N$75,2)))))))</f>
        <v>17</v>
      </c>
      <c r="K13" s="59">
        <v>18</v>
      </c>
      <c r="L13" s="59">
        <f ca="1">IF((D13&lt;=11),VLOOKUP(K13,'11 лет'!$Q$4:$S$74,3),IF((D13=12),VLOOKUP(K13,'12 лет'!$Q$4:$S$74,3),IF((D13=13),VLOOKUP(K13,'13 лет'!$S$4:$U$74,3),IF((D13=14),VLOOKUP(K13,'14 лет'!$S$4:$U$74,3),IF((D13=15),VLOOKUP(K13,'15 лет'!$Q$4:$S$74,3),IF((D13=16),VLOOKUP(K13,'16 лет'!$Q$4:$S$74,3),VLOOKUP(K13,'17 лет'!$Q$4:$S$74,3)))))))</f>
        <v>16</v>
      </c>
      <c r="M13" s="59">
        <v>150</v>
      </c>
      <c r="N13" s="59">
        <f ca="1">IF((D13&lt;=11),VLOOKUP(M13,'11 лет'!$P$4:$S$74,4),IF((D13=12),VLOOKUP(M13,'12 лет'!$P$4:$S$74,4),IF((D13=13),VLOOKUP(M13,'13 лет'!$R$4:$U$74,4),IF((D13=14),VLOOKUP(M13,'14 лет'!$R$4:$U$74,4),IF((D13=15),VLOOKUP(M13,'15 лет'!$P$4:$S$74,4),IF((D13=16),VLOOKUP(M13,'16 лет'!$P$4:$S$74,4),VLOOKUP(M13,'17 лет'!$P$4:$S$74,4)))))))</f>
        <v>13</v>
      </c>
      <c r="O13" s="59">
        <v>10</v>
      </c>
      <c r="P13" s="59">
        <f ca="1">IF((D13&lt;=11),VLOOKUP(O13,'11 лет'!$O$4:$S$74,5),IF((D13=12),VLOOKUP(O13,'12 лет'!$O$4:$S$74,5),IF((D13=13),VLOOKUP(O13,'13 лет'!$Q$4:$U$74,5),IF((D13=14),VLOOKUP(O13,'14 лет'!$Q$4:$U$74,5),IF((D13=15),VLOOKUP(O13,'15 лет'!$O$4:$S$74,5),IF((D13=16),VLOOKUP(O13,'16 лет'!$O$4:$S$74,5),VLOOKUP(O13,'17 лет'!$O$4:$S$74,5)))))))</f>
        <v>8</v>
      </c>
      <c r="Q13" s="59">
        <v>10</v>
      </c>
      <c r="R13" s="59">
        <f ca="1">IF((D13&lt;=11),VLOOKUP(Q13,'11 лет'!$R$4:$S$74,2),IF((D13=12),VLOOKUP(Q13,'12 лет'!$R$4:$S$74,2),IF((D13=13),VLOOKUP(Q13,'13 лет'!$T$4:$U$74,2),IF((D13=14),VLOOKUP(Q13,'14 лет'!$T$4:$U$74,2),IF((D13=15),VLOOKUP(Q13,'15 лет'!$R$4:$S$74,2),IF((D13=16),VLOOKUP(Q13,'16 лет'!$R$4:$S$74,2),VLOOKUP(Q13,'17 лет'!$R$4:$S$74,2)))))))</f>
        <v>24</v>
      </c>
      <c r="S13" s="59">
        <f t="shared" ca="1" si="1"/>
        <v>117</v>
      </c>
      <c r="T13" s="59">
        <f t="shared" ca="1" si="2"/>
        <v>2</v>
      </c>
    </row>
    <row r="14" spans="1:20" x14ac:dyDescent="0.2">
      <c r="A14" s="63">
        <v>4</v>
      </c>
      <c r="B14" s="96" t="s">
        <v>505</v>
      </c>
      <c r="C14" s="97">
        <v>38161</v>
      </c>
      <c r="D14" s="59">
        <f t="shared" ca="1" si="0"/>
        <v>14</v>
      </c>
      <c r="E14" s="59">
        <v>8.8000000000000007</v>
      </c>
      <c r="F14" s="59">
        <f ca="1">IF((D14&lt;=11),VLOOKUP(E14,'11 лет'!$L$3:$N$75,3),IF((D14=12),VLOOKUP(E14,'12 лет'!$L$3:$N$75,3),IF((D14=13),VLOOKUP(E14,'13 лет'!$M$3:$P$75,4),IF((D14=14),VLOOKUP(E14,'14 лет'!$M$3:$P$75,4),IF((D14=15),VLOOKUP(E14,'15 лет'!$L$3:$N$75,3),IF((D14=16),VLOOKUP(E14,'16 лет'!$L$3:$N$75,3),VLOOKUP(E14,'17 лет'!$L$3:$N$75,3)))))))</f>
        <v>19</v>
      </c>
      <c r="G14" s="59" t="s">
        <v>89</v>
      </c>
      <c r="H14" s="59">
        <f ca="1">IF((D14&lt;=11),VLOOKUP(G14,'11 лет'!$K$3:$N$75,4),IF((D14=12),VLOOKUP(G14,'12 лет'!$K$3:$N$75,4),IF((D14=13),VLOOKUP(G14,'13 лет'!$L$3:$P$75,5),IF((D14=14),VLOOKUP(G14,'14 лет'!$L$3:$P$75,5),IF((D14=15),VLOOKUP(G14,'15 лет'!$K$3:$N$75,4),IF((D14=16),VLOOKUP(G14,'16 лет'!$K$3:$N$75,4),VLOOKUP(G14,'17 лет'!$K$3:$N$75,4)))))))</f>
        <v>17</v>
      </c>
      <c r="I14" s="59">
        <v>10.9</v>
      </c>
      <c r="J14" s="59">
        <f ca="1">IF((D14&lt;=11),VLOOKUP(I14,'11 лет'!$M$3:$N$75,2),IF((D14=12),VLOOKUP(I14,'12 лет'!$M$3:$N$75,2),IF((D14=13),VLOOKUP(I14,'13 лет'!$O$3:$P$75,2),IF((D14=14),VLOOKUP(I14,'14 лет'!$O$3:$P$75,2),IF((D14=15),VLOOKUP(I14,'15 лет'!$M$3:$N$75,2),IF((D14=16),VLOOKUP(I14,'16 лет'!$M$3:$N$75,2),VLOOKUP(I14,'17 лет'!$M$3:$N$75,2)))))))</f>
        <v>17</v>
      </c>
      <c r="K14" s="59">
        <v>16</v>
      </c>
      <c r="L14" s="59">
        <f ca="1">IF((D14&lt;=11),VLOOKUP(K14,'11 лет'!$Q$4:$S$74,3),IF((D14=12),VLOOKUP(K14,'12 лет'!$Q$4:$S$74,3),IF((D14=13),VLOOKUP(K14,'13 лет'!$S$4:$U$74,3),IF((D14=14),VLOOKUP(K14,'14 лет'!$S$4:$U$74,3),IF((D14=15),VLOOKUP(K14,'15 лет'!$Q$4:$S$74,3),IF((D14=16),VLOOKUP(K14,'16 лет'!$Q$4:$S$74,3),VLOOKUP(K14,'17 лет'!$Q$4:$S$74,3)))))))</f>
        <v>14</v>
      </c>
      <c r="M14" s="59">
        <v>160</v>
      </c>
      <c r="N14" s="59">
        <f ca="1">IF((D14&lt;=11),VLOOKUP(M14,'11 лет'!$P$4:$S$74,4),IF((D14=12),VLOOKUP(M14,'12 лет'!$P$4:$S$74,4),IF((D14=13),VLOOKUP(M14,'13 лет'!$R$4:$U$74,4),IF((D14=14),VLOOKUP(M14,'14 лет'!$R$4:$U$74,4),IF((D14=15),VLOOKUP(M14,'15 лет'!$P$4:$S$74,4),IF((D14=16),VLOOKUP(M14,'16 лет'!$P$4:$S$74,4),VLOOKUP(M14,'17 лет'!$P$4:$S$74,4)))))))</f>
        <v>18</v>
      </c>
      <c r="O14" s="59">
        <v>10</v>
      </c>
      <c r="P14" s="59">
        <f ca="1">IF((D14&lt;=11),VLOOKUP(O14,'11 лет'!$O$4:$S$74,5),IF((D14=12),VLOOKUP(O14,'12 лет'!$O$4:$S$74,5),IF((D14=13),VLOOKUP(O14,'13 лет'!$Q$4:$U$74,5),IF((D14=14),VLOOKUP(O14,'14 лет'!$Q$4:$U$74,5),IF((D14=15),VLOOKUP(O14,'15 лет'!$O$4:$S$74,5),IF((D14=16),VLOOKUP(O14,'16 лет'!$O$4:$S$74,5),VLOOKUP(O14,'17 лет'!$O$4:$S$74,5)))))))</f>
        <v>8</v>
      </c>
      <c r="Q14" s="59">
        <v>9</v>
      </c>
      <c r="R14" s="59">
        <f ca="1">IF((D14&lt;=11),VLOOKUP(Q14,'11 лет'!$R$4:$S$74,2),IF((D14=12),VLOOKUP(Q14,'12 лет'!$R$4:$S$74,2),IF((D14=13),VLOOKUP(Q14,'13 лет'!$T$4:$U$74,2),IF((D14=14),VLOOKUP(Q14,'14 лет'!$T$4:$U$74,2),IF((D14=15),VLOOKUP(Q14,'15 лет'!$R$4:$S$74,2),IF((D14=16),VLOOKUP(Q14,'16 лет'!$R$4:$S$74,2),VLOOKUP(Q14,'17 лет'!$R$4:$S$74,2)))))))</f>
        <v>22</v>
      </c>
      <c r="S14" s="59">
        <f t="shared" ca="1" si="1"/>
        <v>115</v>
      </c>
      <c r="T14" s="59">
        <f t="shared" ca="1" si="2"/>
        <v>3</v>
      </c>
    </row>
    <row r="15" spans="1:20" x14ac:dyDescent="0.2">
      <c r="A15" s="63">
        <v>5</v>
      </c>
      <c r="B15" s="96" t="s">
        <v>506</v>
      </c>
      <c r="C15" s="97">
        <v>38243</v>
      </c>
      <c r="D15" s="59">
        <f t="shared" ca="1" si="0"/>
        <v>14</v>
      </c>
      <c r="E15" s="59">
        <v>9</v>
      </c>
      <c r="F15" s="59">
        <f ca="1">IF((D15&lt;=11),VLOOKUP(E15,'11 лет'!$L$3:$N$75,3),IF((D15=12),VLOOKUP(E15,'12 лет'!$L$3:$N$75,3),IF((D15=13),VLOOKUP(E15,'13 лет'!$M$3:$P$75,4),IF((D15=14),VLOOKUP(E15,'14 лет'!$M$3:$P$75,4),IF((D15=15),VLOOKUP(E15,'15 лет'!$L$3:$N$75,3),IF((D15=16),VLOOKUP(E15,'16 лет'!$L$3:$N$75,3),VLOOKUP(E15,'17 лет'!$L$3:$N$75,3)))))))</f>
        <v>15</v>
      </c>
      <c r="G15" s="59" t="s">
        <v>124</v>
      </c>
      <c r="H15" s="59">
        <f ca="1">IF((D15&lt;=11),VLOOKUP(G15,'11 лет'!$K$3:$N$75,4),IF((D15=12),VLOOKUP(G15,'12 лет'!$K$3:$N$75,4),IF((D15=13),VLOOKUP(G15,'13 лет'!$L$3:$P$75,5),IF((D15=14),VLOOKUP(G15,'14 лет'!$L$3:$P$75,5),IF((D15=15),VLOOKUP(G15,'15 лет'!$K$3:$N$75,4),IF((D15=16),VLOOKUP(G15,'16 лет'!$K$3:$N$75,4),VLOOKUP(G15,'17 лет'!$K$3:$N$75,4)))))))</f>
        <v>21</v>
      </c>
      <c r="I15" s="59">
        <v>11.1</v>
      </c>
      <c r="J15" s="59">
        <f ca="1">IF((D15&lt;=11),VLOOKUP(I15,'11 лет'!$M$3:$N$75,2),IF((D15=12),VLOOKUP(I15,'12 лет'!$M$3:$N$75,2),IF((D15=13),VLOOKUP(I15,'13 лет'!$O$3:$P$75,2),IF((D15=14),VLOOKUP(I15,'14 лет'!$O$3:$P$75,2),IF((D15=15),VLOOKUP(I15,'15 лет'!$M$3:$N$75,2),IF((D15=16),VLOOKUP(I15,'16 лет'!$M$3:$N$75,2),VLOOKUP(I15,'17 лет'!$M$3:$N$75,2)))))))</f>
        <v>15</v>
      </c>
      <c r="K15" s="59">
        <v>17</v>
      </c>
      <c r="L15" s="59">
        <f ca="1">IF((D15&lt;=11),VLOOKUP(K15,'11 лет'!$Q$4:$S$74,3),IF((D15=12),VLOOKUP(K15,'12 лет'!$Q$4:$S$74,3),IF((D15=13),VLOOKUP(K15,'13 лет'!$S$4:$U$74,3),IF((D15=14),VLOOKUP(K15,'14 лет'!$S$4:$U$74,3),IF((D15=15),VLOOKUP(K15,'15 лет'!$Q$4:$S$74,3),IF((D15=16),VLOOKUP(K15,'16 лет'!$Q$4:$S$74,3),VLOOKUP(K15,'17 лет'!$Q$4:$S$74,3)))))))</f>
        <v>15</v>
      </c>
      <c r="M15" s="59">
        <v>165</v>
      </c>
      <c r="N15" s="59">
        <f ca="1">IF((D15&lt;=11),VLOOKUP(M15,'11 лет'!$P$4:$S$74,4),IF((D15=12),VLOOKUP(M15,'12 лет'!$P$4:$S$74,4),IF((D15=13),VLOOKUP(M15,'13 лет'!$R$4:$U$74,4),IF((D15=14),VLOOKUP(M15,'14 лет'!$R$4:$U$74,4),IF((D15=15),VLOOKUP(M15,'15 лет'!$P$4:$S$74,4),IF((D15=16),VLOOKUP(M15,'16 лет'!$P$4:$S$74,4),VLOOKUP(M15,'17 лет'!$P$4:$S$74,4)))))))</f>
        <v>20</v>
      </c>
      <c r="O15" s="59">
        <v>8</v>
      </c>
      <c r="P15" s="59">
        <f ca="1">IF((D15&lt;=11),VLOOKUP(O15,'11 лет'!$O$4:$S$74,5),IF((D15=12),VLOOKUP(O15,'12 лет'!$O$4:$S$74,5),IF((D15=13),VLOOKUP(O15,'13 лет'!$Q$4:$U$74,5),IF((D15=14),VLOOKUP(O15,'14 лет'!$Q$4:$U$74,5),IF((D15=15),VLOOKUP(O15,'15 лет'!$O$4:$S$74,5),IF((D15=16),VLOOKUP(O15,'16 лет'!$O$4:$S$74,5),VLOOKUP(O15,'17 лет'!$O$4:$S$74,5)))))))</f>
        <v>6</v>
      </c>
      <c r="Q15" s="59">
        <v>9</v>
      </c>
      <c r="R15" s="59">
        <f ca="1">IF((D15&lt;=11),VLOOKUP(Q15,'11 лет'!$R$4:$S$74,2),IF((D15=12),VLOOKUP(Q15,'12 лет'!$R$4:$S$74,2),IF((D15=13),VLOOKUP(Q15,'13 лет'!$T$4:$U$74,2),IF((D15=14),VLOOKUP(Q15,'14 лет'!$T$4:$U$74,2),IF((D15=15),VLOOKUP(Q15,'15 лет'!$R$4:$S$74,2),IF((D15=16),VLOOKUP(Q15,'16 лет'!$R$4:$S$74,2),VLOOKUP(Q15,'17 лет'!$R$4:$S$74,2)))))))</f>
        <v>22</v>
      </c>
      <c r="S15" s="59">
        <f t="shared" ca="1" si="1"/>
        <v>114</v>
      </c>
      <c r="T15" s="59">
        <f t="shared" ca="1" si="2"/>
        <v>4</v>
      </c>
    </row>
    <row r="16" spans="1:20" ht="11.25" customHeight="1" x14ac:dyDescent="0.2">
      <c r="A16" s="63">
        <v>6</v>
      </c>
      <c r="B16" s="96" t="s">
        <v>507</v>
      </c>
      <c r="C16" s="97">
        <v>37963</v>
      </c>
      <c r="D16" s="59">
        <f t="shared" ca="1" si="0"/>
        <v>15</v>
      </c>
      <c r="E16" s="59">
        <v>8.6999999999999993</v>
      </c>
      <c r="F16" s="59">
        <f ca="1">IF((D16&lt;=11),VLOOKUP(E16,'11 лет'!$L$3:$N$75,3),IF((D16=12),VLOOKUP(E16,'12 лет'!$L$3:$N$75,3),IF((D16=13),VLOOKUP(E16,'13 лет'!$M$3:$P$75,4),IF((D16=14),VLOOKUP(E16,'14 лет'!$M$3:$P$75,4),IF((D16=15),VLOOKUP(E16,'15 лет'!$L$3:$N$75,3),IF((D16=16),VLOOKUP(E16,'16 лет'!$L$3:$N$75,3),VLOOKUP(E16,'17 лет'!$L$3:$N$75,3)))))))</f>
        <v>13</v>
      </c>
      <c r="G16" s="59" t="s">
        <v>129</v>
      </c>
      <c r="H16" s="59">
        <f ca="1">IF((D16&lt;=11),VLOOKUP(G16,'11 лет'!$K$3:$N$75,4),IF((D16=12),VLOOKUP(G16,'12 лет'!$K$3:$N$75,4),IF((D16=13),VLOOKUP(G16,'13 лет'!$L$3:$P$75,5),IF((D16=14),VLOOKUP(G16,'14 лет'!$L$3:$P$75,5),IF((D16=15),VLOOKUP(G16,'15 лет'!$K$3:$N$75,4),IF((D16=16),VLOOKUP(G16,'16 лет'!$K$3:$N$75,4),VLOOKUP(G16,'17 лет'!$K$3:$N$75,4)))))))</f>
        <v>14</v>
      </c>
      <c r="I16" s="59">
        <v>10.8</v>
      </c>
      <c r="J16" s="59">
        <f ca="1">IF((D16&lt;=11),VLOOKUP(I16,'11 лет'!$M$3:$N$75,2),IF((D16=12),VLOOKUP(I16,'12 лет'!$M$3:$N$75,2),IF((D16=13),VLOOKUP(I16,'13 лет'!$O$3:$P$75,2),IF((D16=14),VLOOKUP(I16,'14 лет'!$O$3:$P$75,2),IF((D16=15),VLOOKUP(I16,'15 лет'!$M$3:$N$75,2),IF((D16=16),VLOOKUP(I16,'16 лет'!$M$3:$N$75,2),VLOOKUP(I16,'17 лет'!$M$3:$N$75,2)))))))</f>
        <v>18</v>
      </c>
      <c r="K16" s="59">
        <v>17</v>
      </c>
      <c r="L16" s="59">
        <f ca="1">IF((D16&lt;=11),VLOOKUP(K16,'11 лет'!$Q$4:$S$74,3),IF((D16=12),VLOOKUP(K16,'12 лет'!$Q$4:$S$74,3),IF((D16=13),VLOOKUP(K16,'13 лет'!$S$4:$U$74,3),IF((D16=14),VLOOKUP(K16,'14 лет'!$S$4:$U$74,3),IF((D16=15),VLOOKUP(K16,'15 лет'!$Q$4:$S$74,3),IF((D16=16),VLOOKUP(K16,'16 лет'!$Q$4:$S$74,3),VLOOKUP(K16,'17 лет'!$Q$4:$S$74,3)))))))</f>
        <v>14</v>
      </c>
      <c r="M16" s="59">
        <v>165</v>
      </c>
      <c r="N16" s="59">
        <f ca="1">IF((D16&lt;=11),VLOOKUP(M16,'11 лет'!$P$4:$S$74,4),IF((D16=12),VLOOKUP(M16,'12 лет'!$P$4:$S$74,4),IF((D16=13),VLOOKUP(M16,'13 лет'!$R$4:$U$74,4),IF((D16=14),VLOOKUP(M16,'14 лет'!$R$4:$U$74,4),IF((D16=15),VLOOKUP(M16,'15 лет'!$P$4:$S$74,4),IF((D16=16),VLOOKUP(M16,'16 лет'!$P$4:$S$74,4),VLOOKUP(M16,'17 лет'!$P$4:$S$74,4)))))))</f>
        <v>20</v>
      </c>
      <c r="O16" s="59">
        <v>6</v>
      </c>
      <c r="P16" s="59">
        <f ca="1">IF((D16&lt;=11),VLOOKUP(O16,'11 лет'!$O$4:$S$74,5),IF((D16=12),VLOOKUP(O16,'12 лет'!$O$4:$S$74,5),IF((D16=13),VLOOKUP(O16,'13 лет'!$Q$4:$U$74,5),IF((D16=14),VLOOKUP(O16,'14 лет'!$Q$4:$U$74,5),IF((D16=15),VLOOKUP(O16,'15 лет'!$O$4:$S$74,5),IF((D16=16),VLOOKUP(O16,'16 лет'!$O$4:$S$74,5),VLOOKUP(O16,'17 лет'!$O$4:$S$74,5)))))))</f>
        <v>4</v>
      </c>
      <c r="Q16" s="59">
        <v>8</v>
      </c>
      <c r="R16" s="59">
        <f ca="1">IF((D16&lt;=11),VLOOKUP(Q16,'11 лет'!$R$4:$S$74,2),IF((D16=12),VLOOKUP(Q16,'12 лет'!$R$4:$S$74,2),IF((D16=13),VLOOKUP(Q16,'13 лет'!$T$4:$U$74,2),IF((D16=14),VLOOKUP(Q16,'14 лет'!$T$4:$U$74,2),IF((D16=15),VLOOKUP(Q16,'15 лет'!$R$4:$S$74,2),IF((D16=16),VLOOKUP(Q16,'16 лет'!$R$4:$S$74,2),VLOOKUP(Q16,'17 лет'!$R$4:$S$74,2)))))))</f>
        <v>16</v>
      </c>
      <c r="S16" s="59">
        <f t="shared" ca="1" si="1"/>
        <v>99</v>
      </c>
      <c r="T16" s="59">
        <f t="shared" ca="1" si="2"/>
        <v>7</v>
      </c>
    </row>
    <row r="17" spans="1:20" x14ac:dyDescent="0.2">
      <c r="A17" s="63">
        <v>7</v>
      </c>
      <c r="B17" s="96" t="s">
        <v>508</v>
      </c>
      <c r="C17" s="97">
        <v>38174</v>
      </c>
      <c r="D17" s="59">
        <f t="shared" ca="1" si="0"/>
        <v>14</v>
      </c>
      <c r="E17" s="59">
        <v>8.9</v>
      </c>
      <c r="F17" s="59">
        <f ca="1">IF((D17&lt;=11),VLOOKUP(E17,'11 лет'!$L$3:$N$75,3),IF((D17=12),VLOOKUP(E17,'12 лет'!$L$3:$N$75,3),IF((D17=13),VLOOKUP(E17,'13 лет'!$M$3:$P$75,4),IF((D17=14),VLOOKUP(E17,'14 лет'!$M$3:$P$75,4),IF((D17=15),VLOOKUP(E17,'15 лет'!$L$3:$N$75,3),IF((D17=16),VLOOKUP(E17,'16 лет'!$L$3:$N$75,3),VLOOKUP(E17,'17 лет'!$L$3:$N$75,3)))))))</f>
        <v>17</v>
      </c>
      <c r="G17" s="59" t="s">
        <v>98</v>
      </c>
      <c r="H17" s="59">
        <f ca="1">IF((D17&lt;=11),VLOOKUP(G17,'11 лет'!$K$3:$N$75,4),IF((D17=12),VLOOKUP(G17,'12 лет'!$K$3:$N$75,4),IF((D17=13),VLOOKUP(G17,'13 лет'!$L$3:$P$75,5),IF((D17=14),VLOOKUP(G17,'14 лет'!$L$3:$P$75,5),IF((D17=15),VLOOKUP(G17,'15 лет'!$K$3:$N$75,4),IF((D17=16),VLOOKUP(G17,'16 лет'!$K$3:$N$75,4),VLOOKUP(G17,'17 лет'!$K$3:$N$75,4)))))))</f>
        <v>7</v>
      </c>
      <c r="I17" s="59">
        <v>11</v>
      </c>
      <c r="J17" s="59">
        <f ca="1">IF((D17&lt;=11),VLOOKUP(I17,'11 лет'!$M$3:$N$75,2),IF((D17=12),VLOOKUP(I17,'12 лет'!$M$3:$N$75,2),IF((D17=13),VLOOKUP(I17,'13 лет'!$O$3:$P$75,2),IF((D17=14),VLOOKUP(I17,'14 лет'!$O$3:$P$75,2),IF((D17=15),VLOOKUP(I17,'15 лет'!$M$3:$N$75,2),IF((D17=16),VLOOKUP(I17,'16 лет'!$M$3:$N$75,2),VLOOKUP(I17,'17 лет'!$M$3:$N$75,2)))))))</f>
        <v>16</v>
      </c>
      <c r="K17" s="59">
        <v>18</v>
      </c>
      <c r="L17" s="59">
        <f ca="1">IF((D17&lt;=11),VLOOKUP(K17,'11 лет'!$Q$4:$S$74,3),IF((D17=12),VLOOKUP(K17,'12 лет'!$Q$4:$S$74,3),IF((D17=13),VLOOKUP(K17,'13 лет'!$S$4:$U$74,3),IF((D17=14),VLOOKUP(K17,'14 лет'!$S$4:$U$74,3),IF((D17=15),VLOOKUP(K17,'15 лет'!$Q$4:$S$74,3),IF((D17=16),VLOOKUP(K17,'16 лет'!$Q$4:$S$74,3),VLOOKUP(K17,'17 лет'!$Q$4:$S$74,3)))))))</f>
        <v>16</v>
      </c>
      <c r="M17" s="59">
        <v>150</v>
      </c>
      <c r="N17" s="59">
        <f ca="1">IF((D17&lt;=11),VLOOKUP(M17,'11 лет'!$P$4:$S$74,4),IF((D17=12),VLOOKUP(M17,'12 лет'!$P$4:$S$74,4),IF((D17=13),VLOOKUP(M17,'13 лет'!$R$4:$U$74,4),IF((D17=14),VLOOKUP(M17,'14 лет'!$R$4:$U$74,4),IF((D17=15),VLOOKUP(M17,'15 лет'!$P$4:$S$74,4),IF((D17=16),VLOOKUP(M17,'16 лет'!$P$4:$S$74,4),VLOOKUP(M17,'17 лет'!$P$4:$S$74,4)))))))</f>
        <v>13</v>
      </c>
      <c r="O17" s="59">
        <v>8</v>
      </c>
      <c r="P17" s="59">
        <f ca="1">IF((D17&lt;=11),VLOOKUP(O17,'11 лет'!$O$4:$S$74,5),IF((D17=12),VLOOKUP(O17,'12 лет'!$O$4:$S$74,5),IF((D17=13),VLOOKUP(O17,'13 лет'!$Q$4:$U$74,5),IF((D17=14),VLOOKUP(O17,'14 лет'!$Q$4:$U$74,5),IF((D17=15),VLOOKUP(O17,'15 лет'!$O$4:$S$74,5),IF((D17=16),VLOOKUP(O17,'16 лет'!$O$4:$S$74,5),VLOOKUP(O17,'17 лет'!$O$4:$S$74,5)))))))</f>
        <v>6</v>
      </c>
      <c r="Q17" s="59">
        <v>10</v>
      </c>
      <c r="R17" s="59">
        <f ca="1">IF((D17&lt;=11),VLOOKUP(Q17,'11 лет'!$R$4:$S$74,2),IF((D17=12),VLOOKUP(Q17,'12 лет'!$R$4:$S$74,2),IF((D17=13),VLOOKUP(Q17,'13 лет'!$T$4:$U$74,2),IF((D17=14),VLOOKUP(Q17,'14 лет'!$T$4:$U$74,2),IF((D17=15),VLOOKUP(Q17,'15 лет'!$R$4:$S$74,2),IF((D17=16),VLOOKUP(Q17,'16 лет'!$R$4:$S$74,2),VLOOKUP(Q17,'17 лет'!$R$4:$S$74,2)))))))</f>
        <v>24</v>
      </c>
      <c r="S17" s="59">
        <f t="shared" ca="1" si="1"/>
        <v>99</v>
      </c>
      <c r="T17" s="59">
        <f t="shared" ca="1" si="2"/>
        <v>7</v>
      </c>
    </row>
    <row r="18" spans="1:20" x14ac:dyDescent="0.2">
      <c r="A18" s="63">
        <v>8</v>
      </c>
      <c r="B18" s="96" t="s">
        <v>509</v>
      </c>
      <c r="C18" s="97">
        <v>38394</v>
      </c>
      <c r="D18" s="59">
        <f t="shared" ca="1" si="0"/>
        <v>13</v>
      </c>
      <c r="E18" s="59">
        <v>8.9</v>
      </c>
      <c r="F18" s="59">
        <f ca="1">IF((D18&lt;=11),VLOOKUP(E18,'11 лет'!$L$3:$N$75,3),IF((D18=12),VLOOKUP(E18,'12 лет'!$L$3:$N$75,3),IF((D18=13),VLOOKUP(E18,'13 лет'!$M$3:$P$75,4),IF((D18=14),VLOOKUP(E18,'14 лет'!$M$3:$P$75,4),IF((D18=15),VLOOKUP(E18,'15 лет'!$L$3:$N$75,3),IF((D18=16),VLOOKUP(E18,'16 лет'!$L$3:$N$75,3),VLOOKUP(E18,'17 лет'!$L$3:$N$75,3)))))))</f>
        <v>20</v>
      </c>
      <c r="G18" s="59" t="s">
        <v>172</v>
      </c>
      <c r="H18" s="59">
        <f ca="1">IF((D18&lt;=11),VLOOKUP(G18,'11 лет'!$K$3:$N$75,4),IF((D18=12),VLOOKUP(G18,'12 лет'!$K$3:$N$75,4),IF((D18=13),VLOOKUP(G18,'13 лет'!$L$3:$P$75,5),IF((D18=14),VLOOKUP(G18,'14 лет'!$L$3:$P$75,5),IF((D18=15),VLOOKUP(G18,'15 лет'!$K$3:$N$75,4),IF((D18=16),VLOOKUP(G18,'16 лет'!$K$3:$N$75,4),VLOOKUP(G18,'17 лет'!$K$3:$N$75,4)))))))</f>
        <v>18</v>
      </c>
      <c r="I18" s="59">
        <v>11.4</v>
      </c>
      <c r="J18" s="59">
        <f ca="1">IF((D18&lt;=11),VLOOKUP(I18,'11 лет'!$M$3:$N$75,2),IF((D18=12),VLOOKUP(I18,'12 лет'!$M$3:$N$75,2),IF((D18=13),VLOOKUP(I18,'13 лет'!$O$3:$P$75,2),IF((D18=14),VLOOKUP(I18,'14 лет'!$O$3:$P$75,2),IF((D18=15),VLOOKUP(I18,'15 лет'!$M$3:$N$75,2),IF((D18=16),VLOOKUP(I18,'16 лет'!$M$3:$N$75,2),VLOOKUP(I18,'17 лет'!$M$3:$N$75,2)))))))</f>
        <v>14</v>
      </c>
      <c r="K18" s="59">
        <v>16</v>
      </c>
      <c r="L18" s="59">
        <f ca="1">IF((D18&lt;=11),VLOOKUP(K18,'11 лет'!$Q$4:$S$74,3),IF((D18=12),VLOOKUP(K18,'12 лет'!$Q$4:$S$74,3),IF((D18=13),VLOOKUP(K18,'13 лет'!$S$4:$U$74,3),IF((D18=14),VLOOKUP(K18,'14 лет'!$S$4:$U$74,3),IF((D18=15),VLOOKUP(K18,'15 лет'!$Q$4:$S$74,3),IF((D18=16),VLOOKUP(K18,'16 лет'!$Q$4:$S$74,3),VLOOKUP(K18,'17 лет'!$Q$4:$S$74,3)))))))</f>
        <v>14</v>
      </c>
      <c r="M18" s="59">
        <v>160</v>
      </c>
      <c r="N18" s="59">
        <f ca="1">IF((D18&lt;=11),VLOOKUP(M18,'11 лет'!$P$4:$S$74,4),IF((D18=12),VLOOKUP(M18,'12 лет'!$P$4:$S$74,4),IF((D18=13),VLOOKUP(M18,'13 лет'!$R$4:$U$74,4),IF((D18=14),VLOOKUP(M18,'14 лет'!$R$4:$U$74,4),IF((D18=15),VLOOKUP(M18,'15 лет'!$P$4:$S$74,4),IF((D18=16),VLOOKUP(M18,'16 лет'!$P$4:$S$74,4),VLOOKUP(M18,'17 лет'!$P$4:$S$74,4)))))))</f>
        <v>18</v>
      </c>
      <c r="O18" s="59">
        <v>7</v>
      </c>
      <c r="P18" s="59">
        <f ca="1">IF((D18&lt;=11),VLOOKUP(O18,'11 лет'!$O$4:$S$74,5),IF((D18=12),VLOOKUP(O18,'12 лет'!$O$4:$S$74,5),IF((D18=13),VLOOKUP(O18,'13 лет'!$Q$4:$U$74,5),IF((D18=14),VLOOKUP(O18,'14 лет'!$Q$4:$U$74,5),IF((D18=15),VLOOKUP(O18,'15 лет'!$O$4:$S$74,5),IF((D18=16),VLOOKUP(O18,'16 лет'!$O$4:$S$74,5),VLOOKUP(O18,'17 лет'!$O$4:$S$74,5)))))))</f>
        <v>6</v>
      </c>
      <c r="Q18" s="59">
        <v>6</v>
      </c>
      <c r="R18" s="59">
        <f ca="1">IF((D18&lt;=11),VLOOKUP(Q18,'11 лет'!$R$4:$S$74,2),IF((D18=12),VLOOKUP(Q18,'12 лет'!$R$4:$S$74,2),IF((D18=13),VLOOKUP(Q18,'13 лет'!$T$4:$U$74,2),IF((D18=14),VLOOKUP(Q18,'14 лет'!$T$4:$U$74,2),IF((D18=15),VLOOKUP(Q18,'15 лет'!$R$4:$S$74,2),IF((D18=16),VLOOKUP(Q18,'16 лет'!$R$4:$S$74,2),VLOOKUP(Q18,'17 лет'!$R$4:$S$74,2)))))))</f>
        <v>16</v>
      </c>
      <c r="S18" s="59">
        <f t="shared" ca="1" si="1"/>
        <v>106</v>
      </c>
      <c r="T18" s="59">
        <f t="shared" ca="1" si="2"/>
        <v>6</v>
      </c>
    </row>
    <row r="19" spans="1:20" x14ac:dyDescent="0.2">
      <c r="A19" s="63">
        <v>9</v>
      </c>
      <c r="B19" s="96" t="s">
        <v>510</v>
      </c>
      <c r="C19" s="97">
        <v>38273</v>
      </c>
      <c r="D19" s="59">
        <f t="shared" ca="1" si="0"/>
        <v>14</v>
      </c>
      <c r="E19" s="59">
        <v>9</v>
      </c>
      <c r="F19" s="59">
        <f ca="1">IF((D19&lt;=11),VLOOKUP(E19,'11 лет'!$L$3:$N$75,3),IF((D19=12),VLOOKUP(E19,'12 лет'!$L$3:$N$75,3),IF((D19=13),VLOOKUP(E19,'13 лет'!$M$3:$P$75,4),IF((D19=14),VLOOKUP(E19,'14 лет'!$M$3:$P$75,4),IF((D19=15),VLOOKUP(E19,'15 лет'!$L$3:$N$75,3),IF((D19=16),VLOOKUP(E19,'16 лет'!$L$3:$N$75,3),VLOOKUP(E19,'17 лет'!$L$3:$N$75,3)))))))</f>
        <v>15</v>
      </c>
      <c r="G19" s="59" t="s">
        <v>94</v>
      </c>
      <c r="H19" s="59">
        <f ca="1">IF((D19&lt;=11),VLOOKUP(G19,'11 лет'!$K$3:$N$75,4),IF((D19=12),VLOOKUP(G19,'12 лет'!$K$3:$N$75,4),IF((D19=13),VLOOKUP(G19,'13 лет'!$L$3:$P$75,5),IF((D19=14),VLOOKUP(G19,'14 лет'!$L$3:$P$75,5),IF((D19=15),VLOOKUP(G19,'15 лет'!$K$3:$N$75,4),IF((D19=16),VLOOKUP(G19,'16 лет'!$K$3:$N$75,4),VLOOKUP(G19,'17 лет'!$K$3:$N$75,4)))))))</f>
        <v>12</v>
      </c>
      <c r="I19" s="59">
        <v>11.3</v>
      </c>
      <c r="J19" s="59">
        <f ca="1">IF((D19&lt;=11),VLOOKUP(I19,'11 лет'!$M$3:$N$75,2),IF((D19=12),VLOOKUP(I19,'12 лет'!$M$3:$N$75,2),IF((D19=13),VLOOKUP(I19,'13 лет'!$O$3:$P$75,2),IF((D19=14),VLOOKUP(I19,'14 лет'!$O$3:$P$75,2),IF((D19=15),VLOOKUP(I19,'15 лет'!$M$3:$N$75,2),IF((D19=16),VLOOKUP(I19,'16 лет'!$M$3:$N$75,2),VLOOKUP(I19,'17 лет'!$M$3:$N$75,2)))))))</f>
        <v>13</v>
      </c>
      <c r="K19" s="59">
        <v>17</v>
      </c>
      <c r="L19" s="59">
        <f ca="1">IF((D19&lt;=11),VLOOKUP(K19,'11 лет'!$Q$4:$S$74,3),IF((D19=12),VLOOKUP(K19,'12 лет'!$Q$4:$S$74,3),IF((D19=13),VLOOKUP(K19,'13 лет'!$S$4:$U$74,3),IF((D19=14),VLOOKUP(K19,'14 лет'!$S$4:$U$74,3),IF((D19=15),VLOOKUP(K19,'15 лет'!$Q$4:$S$74,3),IF((D19=16),VLOOKUP(K19,'16 лет'!$Q$4:$S$74,3),VLOOKUP(K19,'17 лет'!$Q$4:$S$74,3)))))))</f>
        <v>15</v>
      </c>
      <c r="M19" s="59">
        <v>155</v>
      </c>
      <c r="N19" s="59">
        <f ca="1">IF((D19&lt;=11),VLOOKUP(M19,'11 лет'!$P$4:$S$74,4),IF((D19=12),VLOOKUP(M19,'12 лет'!$P$4:$S$74,4),IF((D19=13),VLOOKUP(M19,'13 лет'!$R$4:$U$74,4),IF((D19=14),VLOOKUP(M19,'14 лет'!$R$4:$U$74,4),IF((D19=15),VLOOKUP(M19,'15 лет'!$P$4:$S$74,4),IF((D19=16),VLOOKUP(M19,'16 лет'!$P$4:$S$74,4),VLOOKUP(M19,'17 лет'!$P$4:$S$74,4)))))))</f>
        <v>15</v>
      </c>
      <c r="O19" s="59">
        <v>6</v>
      </c>
      <c r="P19" s="59">
        <f ca="1">IF((D19&lt;=11),VLOOKUP(O19,'11 лет'!$O$4:$S$74,5),IF((D19=12),VLOOKUP(O19,'12 лет'!$O$4:$S$74,5),IF((D19=13),VLOOKUP(O19,'13 лет'!$Q$4:$U$74,5),IF((D19=14),VLOOKUP(O19,'14 лет'!$Q$4:$U$74,5),IF((D19=15),VLOOKUP(O19,'15 лет'!$O$4:$S$74,5),IF((D19=16),VLOOKUP(O19,'16 лет'!$O$4:$S$74,5),VLOOKUP(O19,'17 лет'!$O$4:$S$74,5)))))))</f>
        <v>4</v>
      </c>
      <c r="Q19" s="59">
        <v>8</v>
      </c>
      <c r="R19" s="59">
        <f ca="1">IF((D19&lt;=11),VLOOKUP(Q19,'11 лет'!$R$4:$S$74,2),IF((D19=12),VLOOKUP(Q19,'12 лет'!$R$4:$S$74,2),IF((D19=13),VLOOKUP(Q19,'13 лет'!$T$4:$U$74,2),IF((D19=14),VLOOKUP(Q19,'14 лет'!$T$4:$U$74,2),IF((D19=15),VLOOKUP(Q19,'15 лет'!$R$4:$S$74,2),IF((D19=16),VLOOKUP(Q19,'16 лет'!$R$4:$S$74,2),VLOOKUP(Q19,'17 лет'!$R$4:$S$74,2)))))))</f>
        <v>20</v>
      </c>
      <c r="S19" s="59">
        <f t="shared" ca="1" si="1"/>
        <v>94</v>
      </c>
      <c r="T19" s="59">
        <f t="shared" ca="1" si="2"/>
        <v>9</v>
      </c>
    </row>
    <row r="20" spans="1:20" x14ac:dyDescent="0.2">
      <c r="A20" s="63">
        <v>10</v>
      </c>
      <c r="B20" s="96" t="s">
        <v>511</v>
      </c>
      <c r="C20" s="97">
        <v>38301</v>
      </c>
      <c r="D20" s="59">
        <f t="shared" ca="1" si="0"/>
        <v>14</v>
      </c>
      <c r="E20" s="59">
        <v>9</v>
      </c>
      <c r="F20" s="59">
        <f ca="1">IF((D20&lt;=11),VLOOKUP(E20,'11 лет'!$L$3:$N$75,3),IF((D20=12),VLOOKUP(E20,'12 лет'!$L$3:$N$75,3),IF((D20=13),VLOOKUP(E20,'13 лет'!$M$3:$P$75,4),IF((D20=14),VLOOKUP(E20,'14 лет'!$M$3:$P$75,4),IF((D20=15),VLOOKUP(E20,'15 лет'!$L$3:$N$75,3),IF((D20=16),VLOOKUP(E20,'16 лет'!$L$3:$N$75,3),VLOOKUP(E20,'17 лет'!$L$3:$N$75,3)))))))</f>
        <v>15</v>
      </c>
      <c r="G20" s="59" t="s">
        <v>214</v>
      </c>
      <c r="H20" s="59">
        <f ca="1">IF((D20&lt;=11),VLOOKUP(G20,'11 лет'!$K$3:$N$75,4),IF((D20=12),VLOOKUP(G20,'12 лет'!$K$3:$N$75,4),IF((D20=13),VLOOKUP(G20,'13 лет'!$L$3:$P$75,5),IF((D20=14),VLOOKUP(G20,'14 лет'!$L$3:$P$75,5),IF((D20=15),VLOOKUP(G20,'15 лет'!$K$3:$N$75,4),IF((D20=16),VLOOKUP(G20,'16 лет'!$K$3:$N$75,4),VLOOKUP(G20,'17 лет'!$K$3:$N$75,4)))))))</f>
        <v>8</v>
      </c>
      <c r="I20" s="59">
        <v>11.5</v>
      </c>
      <c r="J20" s="59">
        <f ca="1">IF((D20&lt;=11),VLOOKUP(I20,'11 лет'!$M$3:$N$75,2),IF((D20=12),VLOOKUP(I20,'12 лет'!$M$3:$N$75,2),IF((D20=13),VLOOKUP(I20,'13 лет'!$O$3:$P$75,2),IF((D20=14),VLOOKUP(I20,'14 лет'!$O$3:$P$75,2),IF((D20=15),VLOOKUP(I20,'15 лет'!$M$3:$N$75,2),IF((D20=16),VLOOKUP(I20,'16 лет'!$M$3:$N$75,2),VLOOKUP(I20,'17 лет'!$M$3:$N$75,2)))))))</f>
        <v>11</v>
      </c>
      <c r="K20" s="59">
        <v>16</v>
      </c>
      <c r="L20" s="59">
        <f ca="1">IF((D20&lt;=11),VLOOKUP(K20,'11 лет'!$Q$4:$S$74,3),IF((D20=12),VLOOKUP(K20,'12 лет'!$Q$4:$S$74,3),IF((D20=13),VLOOKUP(K20,'13 лет'!$S$4:$U$74,3),IF((D20=14),VLOOKUP(K20,'14 лет'!$S$4:$U$74,3),IF((D20=15),VLOOKUP(K20,'15 лет'!$Q$4:$S$74,3),IF((D20=16),VLOOKUP(K20,'16 лет'!$Q$4:$S$74,3),VLOOKUP(K20,'17 лет'!$Q$4:$S$74,3)))))))</f>
        <v>14</v>
      </c>
      <c r="M20" s="59">
        <v>165</v>
      </c>
      <c r="N20" s="59">
        <f ca="1">IF((D20&lt;=11),VLOOKUP(M20,'11 лет'!$P$4:$S$74,4),IF((D20=12),VLOOKUP(M20,'12 лет'!$P$4:$S$74,4),IF((D20=13),VLOOKUP(M20,'13 лет'!$R$4:$U$74,4),IF((D20=14),VLOOKUP(M20,'14 лет'!$R$4:$U$74,4),IF((D20=15),VLOOKUP(M20,'15 лет'!$P$4:$S$74,4),IF((D20=16),VLOOKUP(M20,'16 лет'!$P$4:$S$74,4),VLOOKUP(M20,'17 лет'!$P$4:$S$74,4)))))))</f>
        <v>20</v>
      </c>
      <c r="O20" s="59">
        <v>6</v>
      </c>
      <c r="P20" s="59">
        <f ca="1">IF((D20&lt;=11),VLOOKUP(O20,'11 лет'!$O$4:$S$74,5),IF((D20=12),VLOOKUP(O20,'12 лет'!$O$4:$S$74,5),IF((D20=13),VLOOKUP(O20,'13 лет'!$Q$4:$U$74,5),IF((D20=14),VLOOKUP(O20,'14 лет'!$Q$4:$U$74,5),IF((D20=15),VLOOKUP(O20,'15 лет'!$O$4:$S$74,5),IF((D20=16),VLOOKUP(O20,'16 лет'!$O$4:$S$74,5),VLOOKUP(O20,'17 лет'!$O$4:$S$74,5)))))))</f>
        <v>4</v>
      </c>
      <c r="Q20" s="59">
        <v>5</v>
      </c>
      <c r="R20" s="59">
        <f ca="1">IF((D20&lt;=11),VLOOKUP(Q20,'11 лет'!$R$4:$S$74,2),IF((D20=12),VLOOKUP(Q20,'12 лет'!$R$4:$S$74,2),IF((D20=13),VLOOKUP(Q20,'13 лет'!$T$4:$U$74,2),IF((D20=14),VLOOKUP(Q20,'14 лет'!$T$4:$U$74,2),IF((D20=15),VLOOKUP(Q20,'15 лет'!$R$4:$S$74,2),IF((D20=16),VLOOKUP(Q20,'16 лет'!$R$4:$S$74,2),VLOOKUP(Q20,'17 лет'!$R$4:$S$74,2)))))))</f>
        <v>14</v>
      </c>
      <c r="S20" s="59">
        <f t="shared" ca="1" si="1"/>
        <v>86</v>
      </c>
      <c r="T20" s="59">
        <f t="shared" ca="1" si="2"/>
        <v>10</v>
      </c>
    </row>
    <row r="21" spans="1:20" hidden="1" x14ac:dyDescent="0.2">
      <c r="B21" s="88"/>
      <c r="C21" s="89"/>
    </row>
    <row r="22" spans="1:20" x14ac:dyDescent="0.2">
      <c r="S22">
        <f ca="1">SUM(S11:S21)</f>
        <v>1130</v>
      </c>
    </row>
  </sheetData>
  <mergeCells count="3">
    <mergeCell ref="A8:D8"/>
    <mergeCell ref="E8:R8"/>
    <mergeCell ref="E7:R7"/>
  </mergeCells>
  <phoneticPr fontId="14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zoomScale="90" zoomScaleNormal="90" workbookViewId="0">
      <selection activeCell="A6" sqref="A6:XFD6"/>
    </sheetView>
  </sheetViews>
  <sheetFormatPr defaultRowHeight="12.75" x14ac:dyDescent="0.2"/>
  <cols>
    <col min="1" max="1" width="4.140625" customWidth="1"/>
    <col min="2" max="2" width="36.7109375" customWidth="1"/>
    <col min="3" max="3" width="12.7109375" customWidth="1"/>
    <col min="4" max="4" width="10.140625" bestFit="1" customWidth="1"/>
    <col min="5" max="5" width="7.42578125" customWidth="1"/>
  </cols>
  <sheetData>
    <row r="1" spans="1:20" ht="15" x14ac:dyDescent="0.25">
      <c r="A1" s="53"/>
      <c r="B1" s="53"/>
      <c r="C1" s="53"/>
      <c r="D1" s="53"/>
      <c r="E1" s="53"/>
      <c r="F1" s="53"/>
      <c r="G1" s="53"/>
      <c r="H1" s="54" t="s">
        <v>19</v>
      </c>
      <c r="I1" s="54"/>
      <c r="J1" s="54"/>
      <c r="K1" s="54"/>
      <c r="L1" s="54"/>
      <c r="M1" s="54"/>
      <c r="N1" s="54"/>
      <c r="O1" s="53"/>
    </row>
    <row r="2" spans="1:20" ht="15" x14ac:dyDescent="0.25">
      <c r="A2" s="53"/>
      <c r="B2" s="53"/>
      <c r="C2" s="53"/>
      <c r="D2" s="53"/>
      <c r="E2" s="53"/>
      <c r="F2" s="53"/>
      <c r="G2" s="53"/>
      <c r="H2" s="54" t="s">
        <v>20</v>
      </c>
      <c r="I2" s="54"/>
      <c r="J2" s="54"/>
      <c r="K2" s="54"/>
      <c r="L2" s="54"/>
      <c r="M2" s="54"/>
      <c r="N2" s="54"/>
      <c r="O2" s="53"/>
    </row>
    <row r="3" spans="1:20" ht="15" x14ac:dyDescent="0.25">
      <c r="A3" s="53"/>
      <c r="B3" s="53"/>
      <c r="C3" s="53"/>
      <c r="D3" s="53"/>
      <c r="E3" s="53"/>
      <c r="F3" s="53"/>
      <c r="G3" s="53"/>
      <c r="H3" s="54"/>
      <c r="I3" s="54"/>
      <c r="J3" s="54"/>
      <c r="K3" s="54"/>
      <c r="L3" s="54"/>
      <c r="M3" s="54"/>
      <c r="N3" s="54"/>
      <c r="O3" s="53"/>
    </row>
    <row r="4" spans="1:20" ht="15" x14ac:dyDescent="0.25">
      <c r="A4" s="53"/>
      <c r="B4" s="53"/>
      <c r="C4" s="53"/>
      <c r="D4" s="53"/>
      <c r="E4" s="53"/>
      <c r="F4" s="53"/>
      <c r="G4" s="53"/>
      <c r="H4" s="53"/>
      <c r="I4" s="98" t="s">
        <v>659</v>
      </c>
      <c r="J4" s="53"/>
      <c r="K4" s="53"/>
      <c r="L4" s="53"/>
      <c r="M4" s="53"/>
      <c r="N4" s="53"/>
      <c r="O4" s="53"/>
    </row>
    <row r="5" spans="1:20" ht="15" x14ac:dyDescent="0.25">
      <c r="A5" s="53"/>
      <c r="B5" s="53"/>
      <c r="C5" s="53"/>
      <c r="D5" s="53"/>
      <c r="E5" s="53"/>
      <c r="F5" s="53"/>
      <c r="G5" s="53"/>
      <c r="H5" s="53"/>
      <c r="I5" s="53" t="s">
        <v>24</v>
      </c>
      <c r="J5" s="53"/>
      <c r="K5" s="53"/>
      <c r="L5" s="53"/>
      <c r="M5" s="53"/>
      <c r="N5" s="53"/>
      <c r="O5" s="53"/>
    </row>
    <row r="6" spans="1:20" ht="15" x14ac:dyDescent="0.25">
      <c r="A6" s="53"/>
      <c r="B6" s="53"/>
      <c r="C6" s="53"/>
      <c r="D6" s="53"/>
      <c r="E6" s="53"/>
      <c r="F6" s="53"/>
      <c r="G6" s="53"/>
      <c r="H6" s="53"/>
      <c r="I6" s="98" t="s">
        <v>663</v>
      </c>
      <c r="J6" s="53"/>
      <c r="K6" s="53"/>
      <c r="L6" s="53"/>
      <c r="M6" s="53"/>
      <c r="N6" s="53"/>
      <c r="O6" s="53"/>
    </row>
    <row r="7" spans="1:20" ht="15" x14ac:dyDescent="0.25">
      <c r="A7" s="53"/>
      <c r="B7" s="53"/>
      <c r="C7" s="53"/>
      <c r="D7" s="53"/>
      <c r="E7" s="100" t="s">
        <v>27</v>
      </c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</row>
    <row r="8" spans="1:20" ht="15" x14ac:dyDescent="0.25">
      <c r="A8" s="99"/>
      <c r="B8" s="99"/>
      <c r="C8" s="99"/>
      <c r="D8" s="99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1"/>
    </row>
    <row r="10" spans="1:20" ht="38.25" x14ac:dyDescent="0.2">
      <c r="A10" s="55" t="s">
        <v>30</v>
      </c>
      <c r="B10" s="55" t="s">
        <v>0</v>
      </c>
      <c r="C10" s="55" t="s">
        <v>1</v>
      </c>
      <c r="D10" s="55" t="s">
        <v>31</v>
      </c>
      <c r="E10" s="55" t="s">
        <v>32</v>
      </c>
      <c r="F10" s="56" t="s">
        <v>3</v>
      </c>
      <c r="G10" s="57" t="s">
        <v>4</v>
      </c>
      <c r="H10" s="56" t="s">
        <v>3</v>
      </c>
      <c r="I10" s="57" t="s">
        <v>33</v>
      </c>
      <c r="J10" s="56" t="s">
        <v>3</v>
      </c>
      <c r="K10" s="55" t="s">
        <v>5</v>
      </c>
      <c r="L10" s="56" t="s">
        <v>3</v>
      </c>
      <c r="M10" s="55" t="s">
        <v>6</v>
      </c>
      <c r="N10" s="56" t="s">
        <v>3</v>
      </c>
      <c r="O10" s="55" t="s">
        <v>7</v>
      </c>
      <c r="P10" s="56" t="s">
        <v>3</v>
      </c>
      <c r="Q10" s="55" t="s">
        <v>8</v>
      </c>
      <c r="R10" s="56" t="s">
        <v>3</v>
      </c>
      <c r="S10" s="58" t="s">
        <v>9</v>
      </c>
      <c r="T10" s="55" t="s">
        <v>10</v>
      </c>
    </row>
    <row r="11" spans="1:20" x14ac:dyDescent="0.2">
      <c r="A11" s="82">
        <v>1</v>
      </c>
      <c r="B11" s="96" t="s">
        <v>383</v>
      </c>
      <c r="C11" s="97">
        <v>38078</v>
      </c>
      <c r="D11" s="59">
        <f t="shared" ref="D11:D21" ca="1" si="0">INT(DAYS360(C11,TODAY())/360)</f>
        <v>14</v>
      </c>
      <c r="E11" s="90">
        <v>5.2</v>
      </c>
      <c r="F11" s="90">
        <v>70</v>
      </c>
      <c r="G11" s="90">
        <v>4.5</v>
      </c>
      <c r="H11" s="90">
        <v>70</v>
      </c>
      <c r="I11" s="90">
        <v>9</v>
      </c>
      <c r="J11" s="90">
        <v>54</v>
      </c>
      <c r="K11" s="90">
        <v>36</v>
      </c>
      <c r="L11" s="90">
        <v>58</v>
      </c>
      <c r="M11" s="90">
        <v>195</v>
      </c>
      <c r="N11" s="90">
        <v>35</v>
      </c>
      <c r="O11" s="90">
        <v>30</v>
      </c>
      <c r="P11" s="90">
        <v>47</v>
      </c>
      <c r="Q11" s="90">
        <v>12</v>
      </c>
      <c r="R11" s="90">
        <v>28</v>
      </c>
      <c r="S11" s="90">
        <v>362</v>
      </c>
      <c r="T11" s="59">
        <v>1</v>
      </c>
    </row>
    <row r="12" spans="1:20" ht="13.5" customHeight="1" x14ac:dyDescent="0.2">
      <c r="A12" s="81">
        <v>2</v>
      </c>
      <c r="B12" s="96" t="s">
        <v>384</v>
      </c>
      <c r="C12" s="97">
        <v>38173</v>
      </c>
      <c r="D12" s="59">
        <f t="shared" ca="1" si="0"/>
        <v>14</v>
      </c>
      <c r="E12" s="59">
        <v>4.5</v>
      </c>
      <c r="F12" s="59">
        <v>70</v>
      </c>
      <c r="G12" s="59">
        <v>4.5</v>
      </c>
      <c r="H12" s="59">
        <v>70</v>
      </c>
      <c r="I12" s="59">
        <v>8.6</v>
      </c>
      <c r="J12" s="59">
        <v>62</v>
      </c>
      <c r="K12" s="59">
        <v>25</v>
      </c>
      <c r="L12" s="59">
        <v>52</v>
      </c>
      <c r="M12" s="59">
        <v>170</v>
      </c>
      <c r="N12" s="59">
        <v>23</v>
      </c>
      <c r="O12" s="59">
        <v>34</v>
      </c>
      <c r="P12" s="59">
        <v>56</v>
      </c>
      <c r="Q12" s="59">
        <v>12</v>
      </c>
      <c r="R12" s="59">
        <v>28</v>
      </c>
      <c r="S12" s="59">
        <v>361</v>
      </c>
      <c r="T12" s="59">
        <v>2</v>
      </c>
    </row>
    <row r="13" spans="1:20" x14ac:dyDescent="0.2">
      <c r="A13" s="82">
        <v>3</v>
      </c>
      <c r="B13" s="96" t="s">
        <v>385</v>
      </c>
      <c r="C13" s="97">
        <v>38164</v>
      </c>
      <c r="D13" s="59">
        <f t="shared" ca="1" si="0"/>
        <v>14</v>
      </c>
      <c r="E13" s="90">
        <v>4.5</v>
      </c>
      <c r="F13" s="90">
        <v>70</v>
      </c>
      <c r="G13" s="90">
        <v>4.5</v>
      </c>
      <c r="H13" s="90">
        <v>70</v>
      </c>
      <c r="I13" s="90">
        <v>7.1</v>
      </c>
      <c r="J13" s="90">
        <v>70</v>
      </c>
      <c r="K13" s="90">
        <v>34</v>
      </c>
      <c r="L13" s="90">
        <v>58</v>
      </c>
      <c r="M13" s="90">
        <v>195</v>
      </c>
      <c r="N13" s="90">
        <v>35</v>
      </c>
      <c r="O13" s="90">
        <v>18</v>
      </c>
      <c r="P13" s="90">
        <v>22</v>
      </c>
      <c r="Q13" s="90">
        <v>14</v>
      </c>
      <c r="R13" s="90">
        <v>32</v>
      </c>
      <c r="S13" s="90">
        <v>357</v>
      </c>
      <c r="T13" s="59">
        <f ca="1">RANK(S13,S$11:S$21)</f>
        <v>3</v>
      </c>
    </row>
    <row r="14" spans="1:20" x14ac:dyDescent="0.2">
      <c r="A14" s="81">
        <v>4</v>
      </c>
      <c r="B14" s="96" t="s">
        <v>386</v>
      </c>
      <c r="C14" s="97">
        <v>38118</v>
      </c>
      <c r="D14" s="59">
        <f t="shared" ca="1" si="0"/>
        <v>14</v>
      </c>
      <c r="E14" s="59">
        <v>5.5</v>
      </c>
      <c r="F14" s="59">
        <v>70</v>
      </c>
      <c r="G14" s="59">
        <v>6.2</v>
      </c>
      <c r="H14" s="59">
        <v>70</v>
      </c>
      <c r="I14" s="59">
        <v>7.6</v>
      </c>
      <c r="J14" s="59">
        <v>70</v>
      </c>
      <c r="K14" s="59">
        <v>26</v>
      </c>
      <c r="L14" s="59">
        <v>58</v>
      </c>
      <c r="M14" s="59">
        <v>195</v>
      </c>
      <c r="N14" s="59">
        <v>35</v>
      </c>
      <c r="O14" s="59">
        <v>15</v>
      </c>
      <c r="P14" s="59">
        <v>16</v>
      </c>
      <c r="Q14" s="59">
        <v>13</v>
      </c>
      <c r="R14" s="59">
        <v>30</v>
      </c>
      <c r="S14" s="59">
        <v>349</v>
      </c>
      <c r="T14" s="59">
        <f ca="1">RANK(S14,S$11:S$21)</f>
        <v>4</v>
      </c>
    </row>
    <row r="15" spans="1:20" x14ac:dyDescent="0.2">
      <c r="A15" s="82">
        <v>5</v>
      </c>
      <c r="B15" s="96" t="s">
        <v>387</v>
      </c>
      <c r="C15" s="97">
        <v>38100</v>
      </c>
      <c r="D15" s="59">
        <f t="shared" ca="1" si="0"/>
        <v>14</v>
      </c>
      <c r="E15" s="59">
        <v>4.4000000000000004</v>
      </c>
      <c r="F15" s="59">
        <v>70</v>
      </c>
      <c r="G15" s="59">
        <v>4.4000000000000004</v>
      </c>
      <c r="H15" s="59">
        <v>70</v>
      </c>
      <c r="I15" s="59">
        <v>8.8000000000000007</v>
      </c>
      <c r="J15" s="59">
        <v>58</v>
      </c>
      <c r="K15" s="59">
        <v>46</v>
      </c>
      <c r="L15" s="59">
        <v>70</v>
      </c>
      <c r="M15" s="59">
        <v>165</v>
      </c>
      <c r="N15" s="59">
        <v>20</v>
      </c>
      <c r="O15" s="59">
        <v>20</v>
      </c>
      <c r="P15" s="59">
        <v>26</v>
      </c>
      <c r="Q15" s="59">
        <v>13</v>
      </c>
      <c r="R15" s="59">
        <v>30</v>
      </c>
      <c r="S15" s="59">
        <v>344</v>
      </c>
      <c r="T15" s="59">
        <f ca="1">RANK(S15,S$11:S$21)</f>
        <v>5</v>
      </c>
    </row>
    <row r="16" spans="1:20" x14ac:dyDescent="0.2">
      <c r="A16" s="81">
        <v>6</v>
      </c>
      <c r="B16" s="96" t="s">
        <v>388</v>
      </c>
      <c r="C16" s="97">
        <v>38137</v>
      </c>
      <c r="D16" s="59">
        <f t="shared" ca="1" si="0"/>
        <v>14</v>
      </c>
      <c r="E16" s="59">
        <v>4.7</v>
      </c>
      <c r="F16" s="59">
        <v>70</v>
      </c>
      <c r="G16" s="59">
        <v>4.7</v>
      </c>
      <c r="H16" s="59">
        <v>70</v>
      </c>
      <c r="I16" s="59">
        <v>7.5</v>
      </c>
      <c r="J16" s="59">
        <v>70</v>
      </c>
      <c r="K16" s="59">
        <v>36</v>
      </c>
      <c r="L16" s="59">
        <v>70</v>
      </c>
      <c r="M16" s="59">
        <v>150</v>
      </c>
      <c r="N16" s="59">
        <v>13</v>
      </c>
      <c r="O16" s="59">
        <v>18</v>
      </c>
      <c r="P16" s="59">
        <v>22</v>
      </c>
      <c r="Q16" s="59">
        <v>12</v>
      </c>
      <c r="R16" s="59">
        <v>28</v>
      </c>
      <c r="S16" s="59">
        <v>343</v>
      </c>
      <c r="T16" s="59">
        <f ca="1">RANK(S16,S$11:S$21)</f>
        <v>6</v>
      </c>
    </row>
    <row r="17" spans="1:20" x14ac:dyDescent="0.2">
      <c r="A17" s="82">
        <v>7</v>
      </c>
      <c r="B17" s="96" t="s">
        <v>389</v>
      </c>
      <c r="C17" s="97">
        <v>38261</v>
      </c>
      <c r="D17" s="59">
        <f t="shared" ca="1" si="0"/>
        <v>14</v>
      </c>
      <c r="E17" s="90">
        <v>5.6</v>
      </c>
      <c r="F17" s="90">
        <v>70</v>
      </c>
      <c r="G17" s="90">
        <v>5.6</v>
      </c>
      <c r="H17" s="90">
        <v>70</v>
      </c>
      <c r="I17" s="90">
        <v>8.3000000000000007</v>
      </c>
      <c r="J17" s="90">
        <v>65</v>
      </c>
      <c r="K17" s="90">
        <v>31</v>
      </c>
      <c r="L17" s="90">
        <v>38</v>
      </c>
      <c r="M17" s="90">
        <v>195</v>
      </c>
      <c r="N17" s="90">
        <v>35</v>
      </c>
      <c r="O17" s="90">
        <v>30</v>
      </c>
      <c r="P17" s="90">
        <v>47</v>
      </c>
      <c r="Q17" s="90">
        <v>3</v>
      </c>
      <c r="R17" s="90">
        <v>10</v>
      </c>
      <c r="S17" s="90">
        <v>335</v>
      </c>
      <c r="T17" s="59">
        <v>7</v>
      </c>
    </row>
    <row r="18" spans="1:20" x14ac:dyDescent="0.2">
      <c r="A18" s="81">
        <v>8</v>
      </c>
      <c r="B18" s="96" t="s">
        <v>390</v>
      </c>
      <c r="C18" s="97">
        <v>38279</v>
      </c>
      <c r="D18" s="59">
        <f t="shared" ca="1" si="0"/>
        <v>14</v>
      </c>
      <c r="E18" s="59">
        <v>5.9</v>
      </c>
      <c r="F18" s="59">
        <f ca="1">IF((D18&lt;=11),VLOOKUP(E18,'[2]11 лет'!$L$3:$N$75,3),IF((D18=12),VLOOKUP(E18,'[2]12 лет'!$L$3:$N$75,3),IF((D18=13),VLOOKUP(E18,'[2]13 лет'!$M$3:$P$75,4),IF((D18=14),VLOOKUP(E18,'[2]14 лет'!$M$3:$P$75,4),IF((D18=15),VLOOKUP(E18,'[2]15 лет'!$L$3:$N$75,3),IF((D18=16),VLOOKUP(E18,'[2]16 лет'!$L$3:$N$75,3),VLOOKUP(E18,'[2]17 лет'!$L$3:$N$75,3)))))))</f>
        <v>70</v>
      </c>
      <c r="G18" s="59">
        <v>5.2</v>
      </c>
      <c r="H18" s="59">
        <f ca="1">IF((D18&lt;=11),VLOOKUP(G18,'[2]11 лет'!$K$3:$N$75,4),IF((D18=12),VLOOKUP(G18,'[2]12 лет'!$K$3:$N$75,4),IF((D18=13),VLOOKUP(G18,'[2]13 лет'!$L$3:$P$75,5),IF((D18=14),VLOOKUP(G18,'[2]14 лет'!$L$3:$P$75,5),IF((D18=15),VLOOKUP(G18,'[2]15 лет'!$K$3:$N$75,4),IF((D18=16),VLOOKUP(G18,'[2]16 лет'!$K$3:$N$75,4),VLOOKUP(G18,'[2]17 лет'!$K$3:$N$75,4)))))))</f>
        <v>70</v>
      </c>
      <c r="I18" s="59">
        <v>8.9</v>
      </c>
      <c r="J18" s="59">
        <f ca="1">IF((D18&lt;=11),VLOOKUP(I18,'[2]11 лет'!$M$3:$N$75,2),IF((D18=12),VLOOKUP(I18,'[2]12 лет'!$M$3:$N$75,2),IF((D18=13),VLOOKUP(I18,'[2]13 лет'!$O$3:$P$75,2),IF((D18=14),VLOOKUP(I18,'[2]14 лет'!$O$3:$P$75,2),IF((D18=15),VLOOKUP(I18,'[2]15 лет'!$M$3:$N$75,2),IF((D18=16),VLOOKUP(I18,'[2]16 лет'!$M$3:$N$75,2),VLOOKUP(I18,'[2]17 лет'!$M$3:$N$75,2)))))))</f>
        <v>56</v>
      </c>
      <c r="K18" s="59">
        <v>32</v>
      </c>
      <c r="L18" s="59">
        <f ca="1">IF((D18&lt;=11),VLOOKUP(K18,'[2]11 лет'!$Q$4:$S$74,3),IF((D18=12),VLOOKUP(K18,'[2]12 лет'!$Q$4:$S$74,3),IF((D18=13),VLOOKUP(K18,'[2]13 лет'!$S$4:$U$74,3),IF((D18=14),VLOOKUP(K18,'[2]14 лет'!$S$4:$U$74,3),IF((D18=15),VLOOKUP(K18,'[2]15 лет'!$Q$4:$S$74,3),IF((D18=16),VLOOKUP(K18,'[2]16 лет'!$Q$4:$S$74,3),VLOOKUP(K18,'[2]17 лет'!$Q$4:$S$74,3)))))))</f>
        <v>50</v>
      </c>
      <c r="M18" s="59">
        <v>165</v>
      </c>
      <c r="N18" s="59">
        <f ca="1">IF((D18&lt;=11),VLOOKUP(M18,'[2]11 лет'!$P$4:$S$74,4),IF((D18=12),VLOOKUP(M18,'[2]12 лет'!$P$4:$S$74,4),IF((D18=13),VLOOKUP(M18,'[2]13 лет'!$R$4:$U$74,4),IF((D18=14),VLOOKUP(M18,'[2]14 лет'!$R$4:$U$74,4),IF((D18=15),VLOOKUP(M18,'[2]15 лет'!$P$4:$S$74,4),IF((D18=16),VLOOKUP(M18,'[2]16 лет'!$P$4:$S$74,4),VLOOKUP(M18,'[2]17 лет'!$P$4:$S$74,4)))))))</f>
        <v>20</v>
      </c>
      <c r="O18" s="59">
        <v>34</v>
      </c>
      <c r="P18" s="59">
        <f ca="1">IF((D18&lt;=11),VLOOKUP(O18,'[2]11 лет'!$O$4:$S$74,5),IF((D18=12),VLOOKUP(O18,'[2]12 лет'!$O$4:$S$74,5),IF((D18=13),VLOOKUP(O18,'[2]13 лет'!$Q$4:$U$74,5),IF((D18=14),VLOOKUP(O18,'[2]14 лет'!$Q$4:$U$74,5),IF((D18=15),VLOOKUP(O18,'[2]15 лет'!$O$4:$S$74,5),IF((D18=16),VLOOKUP(O18,'[2]16 лет'!$O$4:$S$74,5),VLOOKUP(O18,'[2]17 лет'!$O$4:$S$74,5)))))))</f>
        <v>56</v>
      </c>
      <c r="Q18" s="59">
        <v>3</v>
      </c>
      <c r="R18" s="59">
        <f ca="1">IF((D18&lt;=11),VLOOKUP(Q18,'[2]11 лет'!$R$4:$S$74,2),IF((D18=12),VLOOKUP(Q18,'[2]12 лет'!$R$4:$S$74,2),IF((D18=13),VLOOKUP(Q18,'[2]13 лет'!$T$4:$U$74,2),IF((D18=14),VLOOKUP(Q18,'[2]14 лет'!$T$4:$U$74,2),IF((D18=15),VLOOKUP(Q18,'[2]15 лет'!$R$4:$S$74,2),IF((D18=16),VLOOKUP(Q18,'[2]16 лет'!$R$4:$S$74,2),VLOOKUP(Q18,'[2]17 лет'!$R$4:$S$74,2)))))))</f>
        <v>10</v>
      </c>
      <c r="S18" s="59">
        <f ca="1">SUM(F18,H18,J18,L18,N18,P18,R18)</f>
        <v>332</v>
      </c>
      <c r="T18" s="59">
        <f ca="1">RANK(S18,S$11:S$21)</f>
        <v>8</v>
      </c>
    </row>
    <row r="19" spans="1:20" ht="13.5" customHeight="1" x14ac:dyDescent="0.2">
      <c r="A19" s="81">
        <v>9</v>
      </c>
      <c r="B19" s="96" t="s">
        <v>391</v>
      </c>
      <c r="C19" s="97">
        <v>38383</v>
      </c>
      <c r="D19" s="59">
        <f t="shared" ca="1" si="0"/>
        <v>13</v>
      </c>
      <c r="E19" s="59">
        <v>5.8</v>
      </c>
      <c r="F19" s="59">
        <v>70</v>
      </c>
      <c r="G19" s="59">
        <v>5.0999999999999996</v>
      </c>
      <c r="H19" s="59">
        <v>70</v>
      </c>
      <c r="I19" s="59">
        <v>8.8000000000000007</v>
      </c>
      <c r="J19" s="59">
        <v>58</v>
      </c>
      <c r="K19" s="59">
        <v>27</v>
      </c>
      <c r="L19" s="59">
        <v>66</v>
      </c>
      <c r="M19" s="59">
        <v>155</v>
      </c>
      <c r="N19" s="59">
        <v>15</v>
      </c>
      <c r="O19" s="59">
        <v>29</v>
      </c>
      <c r="P19" s="59">
        <v>44</v>
      </c>
      <c r="Q19" s="59">
        <v>0</v>
      </c>
      <c r="R19" s="59">
        <v>4</v>
      </c>
      <c r="S19" s="59">
        <v>327</v>
      </c>
      <c r="T19" s="59">
        <f ca="1">RANK(S19,S$11:S$21)</f>
        <v>9</v>
      </c>
    </row>
    <row r="20" spans="1:20" ht="13.5" customHeight="1" x14ac:dyDescent="0.2">
      <c r="A20" s="82">
        <v>10</v>
      </c>
      <c r="B20" s="96" t="s">
        <v>392</v>
      </c>
      <c r="C20" s="97">
        <v>37879</v>
      </c>
      <c r="D20" s="59">
        <f t="shared" ca="1" si="0"/>
        <v>15</v>
      </c>
      <c r="E20" s="59">
        <v>5.6</v>
      </c>
      <c r="F20" s="59">
        <f ca="1">IF((D20&lt;=11),VLOOKUP(E20,'[2]11 лет'!$L$3:$N$75,3),IF((D20=12),VLOOKUP(E20,'[2]12 лет'!$L$3:$N$75,3),IF((D20=13),VLOOKUP(E20,'[2]13 лет'!$M$3:$P$75,4),IF((D20=14),VLOOKUP(E20,'[2]14 лет'!$M$3:$P$75,4),IF((D20=15),VLOOKUP(E20,'[2]15 лет'!$L$3:$N$75,3),IF((D20=16),VLOOKUP(E20,'[2]16 лет'!$L$3:$N$75,3),VLOOKUP(E20,'[2]17 лет'!$L$3:$N$75,3)))))))</f>
        <v>70</v>
      </c>
      <c r="G20" s="59">
        <v>5.0999999999999996</v>
      </c>
      <c r="H20" s="59">
        <f ca="1">IF((D20&lt;=11),VLOOKUP(G20,'[2]11 лет'!$K$3:$N$75,4),IF((D20=12),VLOOKUP(G20,'[2]12 лет'!$K$3:$N$75,4),IF((D20=13),VLOOKUP(G20,'[2]13 лет'!$L$3:$P$75,5),IF((D20=14),VLOOKUP(G20,'[2]14 лет'!$L$3:$P$75,5),IF((D20=15),VLOOKUP(G20,'[2]15 лет'!$K$3:$N$75,4),IF((D20=16),VLOOKUP(G20,'[2]16 лет'!$K$3:$N$75,4),VLOOKUP(G20,'[2]17 лет'!$K$3:$N$75,4)))))))</f>
        <v>70</v>
      </c>
      <c r="I20" s="59">
        <v>8.3000000000000007</v>
      </c>
      <c r="J20" s="59">
        <f ca="1">IF((D20&lt;=11),VLOOKUP(I20,'[2]11 лет'!$M$3:$N$75,2),IF((D20=12),VLOOKUP(I20,'[2]12 лет'!$M$3:$N$75,2),IF((D20=13),VLOOKUP(I20,'[2]13 лет'!$O$3:$P$75,2),IF((D20=14),VLOOKUP(I20,'[2]14 лет'!$O$3:$P$75,2),IF((D20=15),VLOOKUP(I20,'[2]15 лет'!$M$3:$N$75,2),IF((D20=16),VLOOKUP(I20,'[2]16 лет'!$M$3:$N$75,2),VLOOKUP(I20,'[2]17 лет'!$M$3:$N$75,2)))))))</f>
        <v>65</v>
      </c>
      <c r="K20" s="59">
        <v>32</v>
      </c>
      <c r="L20" s="59">
        <f ca="1">IF((D20&lt;=11),VLOOKUP(K20,'[2]11 лет'!$Q$4:$S$74,3),IF((D20=12),VLOOKUP(K20,'[2]12 лет'!$Q$4:$S$74,3),IF((D20=13),VLOOKUP(K20,'[2]13 лет'!$S$4:$U$74,3),IF((D20=14),VLOOKUP(K20,'[2]14 лет'!$S$4:$U$74,3),IF((D20=15),VLOOKUP(K20,'[2]15 лет'!$Q$4:$S$74,3),IF((D20=16),VLOOKUP(K20,'[2]16 лет'!$Q$4:$S$74,3),VLOOKUP(K20,'[2]17 лет'!$Q$4:$S$74,3)))))))</f>
        <v>47</v>
      </c>
      <c r="M20" s="59">
        <v>195</v>
      </c>
      <c r="N20" s="59">
        <f ca="1">IF((D20&lt;=11),VLOOKUP(M20,'[2]11 лет'!$P$4:$S$74,4),IF((D20=12),VLOOKUP(M20,'[2]12 лет'!$P$4:$S$74,4),IF((D20=13),VLOOKUP(M20,'[2]13 лет'!$R$4:$U$74,4),IF((D20=14),VLOOKUP(M20,'[2]14 лет'!$R$4:$U$74,4),IF((D20=15),VLOOKUP(M20,'[2]15 лет'!$P$4:$S$74,4),IF((D20=16),VLOOKUP(M20,'[2]16 лет'!$P$4:$S$74,4),VLOOKUP(M20,'[2]17 лет'!$P$4:$S$74,4)))))))</f>
        <v>35</v>
      </c>
      <c r="O20" s="59">
        <v>21</v>
      </c>
      <c r="P20" s="59">
        <f ca="1">IF((D20&lt;=11),VLOOKUP(O20,'[2]11 лет'!$O$4:$S$74,5),IF((D20=12),VLOOKUP(O20,'[2]12 лет'!$O$4:$S$74,5),IF((D20=13),VLOOKUP(O20,'[2]13 лет'!$Q$4:$U$74,5),IF((D20=14),VLOOKUP(O20,'[2]14 лет'!$Q$4:$U$74,5),IF((D20=15),VLOOKUP(O20,'[2]15 лет'!$O$4:$S$74,5),IF((D20=16),VLOOKUP(O20,'[2]16 лет'!$O$4:$S$74,5),VLOOKUP(O20,'[2]17 лет'!$O$4:$S$74,5)))))))</f>
        <v>28</v>
      </c>
      <c r="Q20" s="59">
        <v>1</v>
      </c>
      <c r="R20" s="59">
        <f ca="1">IF((D20&lt;=11),VLOOKUP(Q20,'[2]11 лет'!$R$4:$S$74,2),IF((D20=12),VLOOKUP(Q20,'[2]12 лет'!$R$4:$S$74,2),IF((D20=13),VLOOKUP(Q20,'[2]13 лет'!$T$4:$U$74,2),IF((D20=14),VLOOKUP(Q20,'[2]14 лет'!$T$4:$U$74,2),IF((D20=15),VLOOKUP(Q20,'[2]15 лет'!$R$4:$S$74,2),IF((D20=16),VLOOKUP(Q20,'[2]16 лет'!$R$4:$S$74,2),VLOOKUP(Q20,'[2]17 лет'!$R$4:$S$74,2)))))))</f>
        <v>5</v>
      </c>
      <c r="S20" s="59">
        <f ca="1">SUM(F20,H20,J20,L20,N20,P20,R20)</f>
        <v>320</v>
      </c>
      <c r="T20" s="59">
        <v>10</v>
      </c>
    </row>
    <row r="21" spans="1:20" x14ac:dyDescent="0.2">
      <c r="A21" s="82">
        <v>11</v>
      </c>
      <c r="B21" s="96" t="s">
        <v>393</v>
      </c>
      <c r="C21" s="97">
        <v>38077</v>
      </c>
      <c r="D21" s="59">
        <f t="shared" ca="1" si="0"/>
        <v>14</v>
      </c>
      <c r="E21" s="90">
        <v>5.2</v>
      </c>
      <c r="F21" s="90">
        <v>70</v>
      </c>
      <c r="G21" s="90">
        <v>4</v>
      </c>
      <c r="H21" s="90">
        <v>70</v>
      </c>
      <c r="I21" s="90">
        <v>13.6</v>
      </c>
      <c r="J21" s="90">
        <v>0</v>
      </c>
      <c r="K21" s="90">
        <v>34</v>
      </c>
      <c r="L21" s="90">
        <v>70</v>
      </c>
      <c r="M21" s="90">
        <v>231</v>
      </c>
      <c r="N21" s="90">
        <v>60</v>
      </c>
      <c r="O21" s="90">
        <v>30</v>
      </c>
      <c r="P21" s="90">
        <v>47</v>
      </c>
      <c r="Q21" s="90">
        <v>1</v>
      </c>
      <c r="R21" s="90">
        <v>6</v>
      </c>
      <c r="S21" s="90">
        <v>323</v>
      </c>
      <c r="T21" s="59">
        <v>11</v>
      </c>
    </row>
    <row r="22" spans="1:20" x14ac:dyDescent="0.2">
      <c r="S22" s="95">
        <f ca="1">SUM(S11:S21)</f>
        <v>3753</v>
      </c>
    </row>
  </sheetData>
  <mergeCells count="3">
    <mergeCell ref="A8:D8"/>
    <mergeCell ref="E8:R8"/>
    <mergeCell ref="E7:R7"/>
  </mergeCells>
  <phoneticPr fontId="14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opLeftCell="A4" zoomScale="90" zoomScaleNormal="90" workbookViewId="0">
      <selection activeCell="A6" sqref="A6:XFD6"/>
    </sheetView>
  </sheetViews>
  <sheetFormatPr defaultRowHeight="12.75" x14ac:dyDescent="0.2"/>
  <cols>
    <col min="1" max="1" width="4.140625" customWidth="1"/>
    <col min="2" max="2" width="36.28515625" customWidth="1"/>
    <col min="3" max="3" width="12.7109375" customWidth="1"/>
    <col min="4" max="4" width="10.140625" bestFit="1" customWidth="1"/>
    <col min="5" max="5" width="7.42578125" customWidth="1"/>
  </cols>
  <sheetData>
    <row r="1" spans="1:20" ht="15" x14ac:dyDescent="0.25">
      <c r="A1" s="53"/>
      <c r="B1" s="53"/>
      <c r="C1" s="53"/>
      <c r="D1" s="53"/>
      <c r="E1" s="53"/>
      <c r="F1" s="53"/>
      <c r="G1" s="53"/>
      <c r="H1" s="54" t="s">
        <v>19</v>
      </c>
      <c r="I1" s="54"/>
      <c r="J1" s="54"/>
      <c r="K1" s="54"/>
      <c r="L1" s="54"/>
      <c r="M1" s="54"/>
      <c r="N1" s="54"/>
      <c r="O1" s="53"/>
    </row>
    <row r="2" spans="1:20" ht="15" x14ac:dyDescent="0.25">
      <c r="A2" s="53"/>
      <c r="B2" s="53"/>
      <c r="C2" s="53"/>
      <c r="D2" s="53"/>
      <c r="E2" s="53"/>
      <c r="F2" s="53"/>
      <c r="G2" s="53"/>
      <c r="H2" s="54" t="s">
        <v>20</v>
      </c>
      <c r="I2" s="54"/>
      <c r="J2" s="54"/>
      <c r="K2" s="54"/>
      <c r="L2" s="54"/>
      <c r="M2" s="54"/>
      <c r="N2" s="54"/>
      <c r="O2" s="53"/>
    </row>
    <row r="3" spans="1:20" ht="15" x14ac:dyDescent="0.25">
      <c r="A3" s="53"/>
      <c r="B3" s="53"/>
      <c r="C3" s="53"/>
      <c r="D3" s="53"/>
      <c r="E3" s="53"/>
      <c r="F3" s="53"/>
      <c r="G3" s="53"/>
      <c r="H3" s="54"/>
      <c r="I3" s="54"/>
      <c r="J3" s="54"/>
      <c r="K3" s="54"/>
      <c r="L3" s="54"/>
      <c r="M3" s="54"/>
      <c r="N3" s="54"/>
      <c r="O3" s="53"/>
    </row>
    <row r="4" spans="1:20" ht="15" x14ac:dyDescent="0.25">
      <c r="A4" s="53"/>
      <c r="B4" s="53"/>
      <c r="C4" s="53"/>
      <c r="D4" s="53"/>
      <c r="E4" s="53"/>
      <c r="F4" s="53"/>
      <c r="G4" s="53"/>
      <c r="H4" s="53"/>
      <c r="I4" s="98" t="s">
        <v>659</v>
      </c>
      <c r="J4" s="53"/>
      <c r="K4" s="53"/>
      <c r="L4" s="53"/>
      <c r="M4" s="53"/>
      <c r="N4" s="53"/>
      <c r="O4" s="53"/>
    </row>
    <row r="5" spans="1:20" ht="15" x14ac:dyDescent="0.25">
      <c r="A5" s="53"/>
      <c r="B5" s="53"/>
      <c r="C5" s="53"/>
      <c r="D5" s="53"/>
      <c r="E5" s="53"/>
      <c r="F5" s="53"/>
      <c r="G5" s="53"/>
      <c r="H5" s="53"/>
      <c r="I5" s="53" t="s">
        <v>24</v>
      </c>
      <c r="J5" s="53"/>
      <c r="K5" s="53"/>
      <c r="L5" s="53"/>
      <c r="M5" s="53"/>
      <c r="N5" s="53"/>
      <c r="O5" s="53"/>
    </row>
    <row r="6" spans="1:20" ht="15" x14ac:dyDescent="0.25">
      <c r="A6" s="53"/>
      <c r="B6" s="53"/>
      <c r="C6" s="53"/>
      <c r="D6" s="53"/>
      <c r="E6" s="53"/>
      <c r="F6" s="53"/>
      <c r="G6" s="53"/>
      <c r="H6" s="53"/>
      <c r="I6" s="98" t="s">
        <v>663</v>
      </c>
      <c r="J6" s="53"/>
      <c r="K6" s="53"/>
      <c r="L6" s="53"/>
      <c r="M6" s="53"/>
      <c r="N6" s="53"/>
      <c r="O6" s="53"/>
    </row>
    <row r="7" spans="1:20" ht="15" x14ac:dyDescent="0.25">
      <c r="A7" s="53"/>
      <c r="B7" s="53"/>
      <c r="C7" s="53"/>
      <c r="D7" s="53"/>
      <c r="E7" s="100" t="s">
        <v>27</v>
      </c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</row>
    <row r="8" spans="1:20" ht="15" x14ac:dyDescent="0.25">
      <c r="A8" s="99"/>
      <c r="B8" s="99"/>
      <c r="C8" s="99"/>
      <c r="D8" s="99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1"/>
    </row>
    <row r="10" spans="1:20" ht="38.25" x14ac:dyDescent="0.2">
      <c r="A10" s="55" t="s">
        <v>30</v>
      </c>
      <c r="B10" s="55" t="s">
        <v>0</v>
      </c>
      <c r="C10" s="55" t="s">
        <v>1</v>
      </c>
      <c r="D10" s="55" t="s">
        <v>31</v>
      </c>
      <c r="E10" s="55" t="s">
        <v>32</v>
      </c>
      <c r="F10" s="56" t="s">
        <v>3</v>
      </c>
      <c r="G10" s="57" t="s">
        <v>4</v>
      </c>
      <c r="H10" s="56" t="s">
        <v>3</v>
      </c>
      <c r="I10" s="57" t="s">
        <v>33</v>
      </c>
      <c r="J10" s="56" t="s">
        <v>3</v>
      </c>
      <c r="K10" s="55" t="s">
        <v>5</v>
      </c>
      <c r="L10" s="56" t="s">
        <v>3</v>
      </c>
      <c r="M10" s="55" t="s">
        <v>6</v>
      </c>
      <c r="N10" s="56" t="s">
        <v>3</v>
      </c>
      <c r="O10" s="55" t="s">
        <v>146</v>
      </c>
      <c r="P10" s="56" t="s">
        <v>3</v>
      </c>
      <c r="Q10" s="55" t="s">
        <v>8</v>
      </c>
      <c r="R10" s="56" t="s">
        <v>3</v>
      </c>
      <c r="S10" s="58" t="s">
        <v>9</v>
      </c>
      <c r="T10" s="55" t="s">
        <v>10</v>
      </c>
    </row>
    <row r="11" spans="1:20" ht="14.25" customHeight="1" x14ac:dyDescent="0.2">
      <c r="A11" s="63">
        <v>1</v>
      </c>
      <c r="B11" s="96" t="s">
        <v>394</v>
      </c>
      <c r="C11" s="97">
        <v>37966</v>
      </c>
      <c r="D11" s="59">
        <f t="shared" ref="D11:D20" ca="1" si="0">INT(DAYS360(C11,TODAY())/360)</f>
        <v>15</v>
      </c>
      <c r="E11" s="59">
        <v>8.4</v>
      </c>
      <c r="F11" s="59">
        <f ca="1">IF((D11&lt;=11),VLOOKUP(E11,'[1]11 лет'!$L$3:$N$75,3),IF((D11=12),VLOOKUP(E11,'[1]12 лет'!$L$3:$N$75,3),IF((D11=13),VLOOKUP(E11,'[1]13 лет'!$M$3:$P$75,4),IF((D11=14),VLOOKUP(E11,'[1]14 лет'!$M$3:$P$75,4),IF((D11=15),VLOOKUP(E11,'[1]15 лет'!$L$3:$N$75,3),IF((D11=16),VLOOKUP(E11,'[1]16 лет'!$L$3:$N$75,3),VLOOKUP(E11,'[1]17 лет'!$L$3:$N$75,3)))))))</f>
        <v>20</v>
      </c>
      <c r="G11" s="59">
        <v>6.8</v>
      </c>
      <c r="H11" s="59">
        <f ca="1">IF((D11&lt;=11),VLOOKUP(G11,'[1]11 лет'!$K$3:$N$75,4),IF((D11=12),VLOOKUP(G11,'[1]12 лет'!$K$3:$N$75,4),IF((D11=13),VLOOKUP(G11,'[1]13 лет'!$L$3:$P$75,5),IF((D11=14),VLOOKUP(G11,'[1]14 лет'!$L$3:$P$75,5),IF((D11=15),VLOOKUP(G11,'[1]15 лет'!$K$3:$N$75,4),IF((D11=16),VLOOKUP(G11,'[1]16 лет'!$K$3:$N$75,4),VLOOKUP(G11,'[1]17 лет'!$K$3:$N$75,4)))))))</f>
        <v>70</v>
      </c>
      <c r="I11" s="59">
        <v>5</v>
      </c>
      <c r="J11" s="59">
        <f ca="1">IF((D11&lt;=11),VLOOKUP(I11,'[1]11 лет'!$M$3:$N$75,2),IF((D11=12),VLOOKUP(I11,'[1]12 лет'!$M$3:$N$75,2),IF((D11=13),VLOOKUP(I11,'[1]13 лет'!$O$3:$P$75,2),IF((D11=14),VLOOKUP(I11,'[1]14 лет'!$O$3:$P$75,2),IF((D11=15),VLOOKUP(I11,'[1]15 лет'!$M$3:$N$75,2),IF((D11=16),VLOOKUP(I11,'[1]16 лет'!$M$3:$N$75,2),VLOOKUP(I11,'[1]17 лет'!$M$3:$N$75,2)))))))</f>
        <v>70</v>
      </c>
      <c r="K11" s="59">
        <v>44</v>
      </c>
      <c r="L11" s="59">
        <f ca="1">IF((D11&lt;=11),VLOOKUP(K11,'[1]11 лет'!$Q$4:$S$74,3),IF((D11=12),VLOOKUP(K11,'[1]12 лет'!$Q$4:$S$74,3),IF((D11=13),VLOOKUP(K11,'[1]13 лет'!$S$4:$U$74,3),IF((D11=14),VLOOKUP(K11,'[1]14 лет'!$S$4:$U$74,3),IF((D11=15),VLOOKUP(K11,'[1]15 лет'!$Q$4:$S$74,3),IF((D11=16),VLOOKUP(K11,'[1]16 лет'!$Q$4:$S$74,3),VLOOKUP(K11,'[1]17 лет'!$Q$4:$S$74,3)))))))</f>
        <v>70</v>
      </c>
      <c r="M11" s="59">
        <v>175</v>
      </c>
      <c r="N11" s="59">
        <f ca="1">IF((D11&lt;=11),VLOOKUP(M11,'[1]11 лет'!$P$4:$S$74,4),IF((D11=12),VLOOKUP(M11,'[1]12 лет'!$P$4:$S$74,4),IF((D11=13),VLOOKUP(M11,'[1]13 лет'!$R$4:$U$74,4),IF((D11=14),VLOOKUP(M11,'[1]14 лет'!$R$4:$U$74,4),IF((D11=15),VLOOKUP(M11,'[1]15 лет'!$P$4:$S$74,4),IF((D11=16),VLOOKUP(M11,'[1]16 лет'!$P$4:$S$74,4),VLOOKUP(M11,'[1]17 лет'!$P$4:$S$74,4)))))))</f>
        <v>25</v>
      </c>
      <c r="O11" s="59">
        <v>16</v>
      </c>
      <c r="P11" s="59">
        <f ca="1">IF((D11&lt;=11),VLOOKUP(O11,'[1]11 лет'!$O$4:$S$74,5),IF((D11=12),VLOOKUP(O11,'[1]12 лет'!$O$4:$S$74,5),IF((D11=13),VLOOKUP(O11,'[1]13 лет'!$Q$4:$U$74,5),IF((D11=14),VLOOKUP(O11,'[1]14 лет'!$Q$4:$U$74,5),IF((D11=15),VLOOKUP(O11,'[1]15 лет'!$O$4:$S$74,5),IF((D11=16),VLOOKUP(O11,'[1]16 лет'!$O$4:$S$74,5),VLOOKUP(O11,'[1]17 лет'!$O$4:$S$74,5)))))))</f>
        <v>18</v>
      </c>
      <c r="Q11" s="59">
        <v>16</v>
      </c>
      <c r="R11" s="59">
        <f ca="1">IF((D11&lt;=11),VLOOKUP(Q11,'[1]11 лет'!$R$4:$S$74,2),IF((D11=12),VLOOKUP(Q11,'[1]12 лет'!$R$4:$S$74,2),IF((D11=13),VLOOKUP(Q11,'[1]13 лет'!$T$4:$U$74,2),IF((D11=14),VLOOKUP(Q11,'[1]14 лет'!$T$4:$U$74,2),IF((D11=15),VLOOKUP(Q11,'[1]15 лет'!$R$4:$S$74,2),IF((D11=16),VLOOKUP(Q11,'[1]16 лет'!$R$4:$S$74,2),VLOOKUP(Q11,'[1]17 лет'!$R$4:$S$74,2)))))))</f>
        <v>35</v>
      </c>
      <c r="S11" s="59">
        <f t="shared" ref="S11:S20" ca="1" si="1">SUM(F11,H11,J11,L11,N11,P11,R11)</f>
        <v>308</v>
      </c>
      <c r="T11" s="59">
        <f ca="1">RANK(S11,S$11:S$20)</f>
        <v>1</v>
      </c>
    </row>
    <row r="12" spans="1:20" x14ac:dyDescent="0.2">
      <c r="A12" s="63">
        <v>2</v>
      </c>
      <c r="B12" s="96" t="s">
        <v>395</v>
      </c>
      <c r="C12" s="97">
        <v>38035</v>
      </c>
      <c r="D12" s="59">
        <f t="shared" ca="1" si="0"/>
        <v>14</v>
      </c>
      <c r="E12" s="59">
        <v>8.5</v>
      </c>
      <c r="F12" s="59">
        <f ca="1">IF((D12&lt;=11),VLOOKUP(E12,'[1]11 лет'!$L$3:$N$75,3),IF((D12=12),VLOOKUP(E12,'[1]12 лет'!$L$3:$N$75,3),IF((D12=13),VLOOKUP(E12,'[1]13 лет'!$M$3:$P$75,4),IF((D12=14),VLOOKUP(E12,'[1]14 лет'!$M$3:$P$75,4),IF((D12=15),VLOOKUP(E12,'[1]15 лет'!$L$3:$N$75,3),IF((D12=16),VLOOKUP(E12,'[1]16 лет'!$L$3:$N$75,3),VLOOKUP(E12,'[1]17 лет'!$L$3:$N$75,3)))))))</f>
        <v>25</v>
      </c>
      <c r="G12" s="59">
        <v>7.6</v>
      </c>
      <c r="H12" s="59">
        <f ca="1">IF((D12&lt;=11),VLOOKUP(G12,'[1]11 лет'!$K$3:$N$75,4),IF((D12=12),VLOOKUP(G12,'[1]12 лет'!$K$3:$N$75,4),IF((D12=13),VLOOKUP(G12,'[1]13 лет'!$L$3:$P$75,5),IF((D12=14),VLOOKUP(G12,'[1]14 лет'!$L$3:$P$75,5),IF((D12=15),VLOOKUP(G12,'[1]15 лет'!$K$3:$N$75,4),IF((D12=16),VLOOKUP(G12,'[1]16 лет'!$K$3:$N$75,4),VLOOKUP(G12,'[1]17 лет'!$K$3:$N$75,4)))))))</f>
        <v>70</v>
      </c>
      <c r="I12" s="59">
        <v>5.6</v>
      </c>
      <c r="J12" s="59">
        <f ca="1">IF((D12&lt;=11),VLOOKUP(I12,'[1]11 лет'!$M$3:$N$75,2),IF((D12=12),VLOOKUP(I12,'[1]12 лет'!$M$3:$N$75,2),IF((D12=13),VLOOKUP(I12,'[1]13 лет'!$O$3:$P$75,2),IF((D12=14),VLOOKUP(I12,'[1]14 лет'!$O$3:$P$75,2),IF((D12=15),VLOOKUP(I12,'[1]15 лет'!$M$3:$N$75,2),IF((D12=16),VLOOKUP(I12,'[1]16 лет'!$M$3:$N$75,2),VLOOKUP(I12,'[1]17 лет'!$M$3:$N$75,2)))))))</f>
        <v>70</v>
      </c>
      <c r="K12" s="59">
        <v>34</v>
      </c>
      <c r="L12" s="59">
        <f ca="1">IF((D12&lt;=11),VLOOKUP(K12,'[1]11 лет'!$Q$4:$S$74,3),IF((D12=12),VLOOKUP(K12,'[1]12 лет'!$Q$4:$S$74,3),IF((D12=13),VLOOKUP(K12,'[1]13 лет'!$S$4:$U$74,3),IF((D12=14),VLOOKUP(K12,'[1]14 лет'!$S$4:$U$74,3),IF((D12=15),VLOOKUP(K12,'[1]15 лет'!$Q$4:$S$74,3),IF((D12=16),VLOOKUP(K12,'[1]16 лет'!$Q$4:$S$74,3),VLOOKUP(K12,'[1]17 лет'!$Q$4:$S$74,3)))))))</f>
        <v>54</v>
      </c>
      <c r="M12" s="59">
        <v>175</v>
      </c>
      <c r="N12" s="59">
        <f ca="1">IF((D12&lt;=11),VLOOKUP(M12,'[1]11 лет'!$P$4:$S$74,4),IF((D12=12),VLOOKUP(M12,'[1]12 лет'!$P$4:$S$74,4),IF((D12=13),VLOOKUP(M12,'[1]13 лет'!$R$4:$U$74,4),IF((D12=14),VLOOKUP(M12,'[1]14 лет'!$R$4:$U$74,4),IF((D12=15),VLOOKUP(M12,'[1]15 лет'!$P$4:$S$74,4),IF((D12=16),VLOOKUP(M12,'[1]16 лет'!$P$4:$S$74,4),VLOOKUP(M12,'[1]17 лет'!$P$4:$S$74,4)))))))</f>
        <v>25</v>
      </c>
      <c r="O12" s="59">
        <v>14</v>
      </c>
      <c r="P12" s="59">
        <f ca="1">IF((D12&lt;=11),VLOOKUP(O12,'[1]11 лет'!$O$4:$S$74,5),IF((D12=12),VLOOKUP(O12,'[1]12 лет'!$O$4:$S$74,5),IF((D12=13),VLOOKUP(O12,'[1]13 лет'!$Q$4:$U$74,5),IF((D12=14),VLOOKUP(O12,'[1]14 лет'!$Q$4:$U$74,5),IF((D12=15),VLOOKUP(O12,'[1]15 лет'!$O$4:$S$74,5),IF((D12=16),VLOOKUP(O12,'[1]16 лет'!$O$4:$S$74,5),VLOOKUP(O12,'[1]17 лет'!$O$4:$S$74,5)))))))</f>
        <v>14</v>
      </c>
      <c r="Q12" s="59">
        <v>13</v>
      </c>
      <c r="R12" s="59">
        <f ca="1">IF((D12&lt;=11),VLOOKUP(Q12,'[1]11 лет'!$R$4:$S$74,2),IF((D12=12),VLOOKUP(Q12,'[1]12 лет'!$R$4:$S$74,2),IF((D12=13),VLOOKUP(Q12,'[1]13 лет'!$T$4:$U$74,2),IF((D12=14),VLOOKUP(Q12,'[1]14 лет'!$T$4:$U$74,2),IF((D12=15),VLOOKUP(Q12,'[1]15 лет'!$R$4:$S$74,2),IF((D12=16),VLOOKUP(Q12,'[1]16 лет'!$R$4:$S$74,2),VLOOKUP(Q12,'[1]17 лет'!$R$4:$S$74,2)))))))</f>
        <v>30</v>
      </c>
      <c r="S12" s="59">
        <f t="shared" ca="1" si="1"/>
        <v>288</v>
      </c>
      <c r="T12" s="59">
        <f ca="1">RANK(S12,S$11:S$20)</f>
        <v>2</v>
      </c>
    </row>
    <row r="13" spans="1:20" x14ac:dyDescent="0.2">
      <c r="A13" s="63">
        <v>3</v>
      </c>
      <c r="B13" s="96" t="s">
        <v>396</v>
      </c>
      <c r="C13" s="97">
        <v>38405</v>
      </c>
      <c r="D13" s="59">
        <f t="shared" ca="1" si="0"/>
        <v>13</v>
      </c>
      <c r="E13" s="59">
        <v>9.3000000000000007</v>
      </c>
      <c r="F13" s="59">
        <f ca="1">IF((D13&lt;=11),VLOOKUP(E13,'[1]11 лет'!$L$3:$N$75,3),IF((D13=12),VLOOKUP(E13,'[1]12 лет'!$L$3:$N$75,3),IF((D13=13),VLOOKUP(E13,'[1]13 лет'!$M$3:$P$75,4),IF((D13=14),VLOOKUP(E13,'[1]14 лет'!$M$3:$P$75,4),IF((D13=15),VLOOKUP(E13,'[1]15 лет'!$L$3:$N$75,3),IF((D13=16),VLOOKUP(E13,'[1]16 лет'!$L$3:$N$75,3),VLOOKUP(E13,'[1]17 лет'!$L$3:$N$75,3)))))))</f>
        <v>12</v>
      </c>
      <c r="G13" s="59">
        <v>6.4</v>
      </c>
      <c r="H13" s="59">
        <f ca="1">IF((D13&lt;=11),VLOOKUP(G13,'[1]11 лет'!$K$3:$N$75,4),IF((D13=12),VLOOKUP(G13,'[1]12 лет'!$K$3:$N$75,4),IF((D13=13),VLOOKUP(G13,'[1]13 лет'!$L$3:$P$75,5),IF((D13=14),VLOOKUP(G13,'[1]14 лет'!$L$3:$P$75,5),IF((D13=15),VLOOKUP(G13,'[1]15 лет'!$K$3:$N$75,4),IF((D13=16),VLOOKUP(G13,'[1]16 лет'!$K$3:$N$75,4),VLOOKUP(G13,'[1]17 лет'!$K$3:$N$75,4)))))))</f>
        <v>27</v>
      </c>
      <c r="I13" s="59">
        <v>5.5</v>
      </c>
      <c r="J13" s="59">
        <f ca="1">IF((D13&lt;=11),VLOOKUP(I13,'[1]11 лет'!$M$3:$N$75,2),IF((D13=12),VLOOKUP(I13,'[1]12 лет'!$M$3:$N$75,2),IF((D13=13),VLOOKUP(I13,'[1]13 лет'!$O$3:$P$75,2),IF((D13=14),VLOOKUP(I13,'[1]14 лет'!$O$3:$P$75,2),IF((D13=15),VLOOKUP(I13,'[1]15 лет'!$M$3:$N$75,2),IF((D13=16),VLOOKUP(I13,'[1]16 лет'!$M$3:$N$75,2),VLOOKUP(I13,'[1]17 лет'!$M$3:$N$75,2)))))))</f>
        <v>70</v>
      </c>
      <c r="K13" s="59">
        <v>36</v>
      </c>
      <c r="L13" s="59">
        <f ca="1">IF((D13&lt;=11),VLOOKUP(K13,'[1]11 лет'!$Q$4:$S$74,3),IF((D13=12),VLOOKUP(K13,'[1]12 лет'!$Q$4:$S$74,3),IF((D13=13),VLOOKUP(K13,'[1]13 лет'!$S$4:$U$74,3),IF((D13=14),VLOOKUP(K13,'[1]14 лет'!$S$4:$U$74,3),IF((D13=15),VLOOKUP(K13,'[1]15 лет'!$Q$4:$S$74,3),IF((D13=16),VLOOKUP(K13,'[1]16 лет'!$Q$4:$S$74,3),VLOOKUP(K13,'[1]17 лет'!$Q$4:$S$74,3)))))))</f>
        <v>58</v>
      </c>
      <c r="M13" s="59">
        <v>160</v>
      </c>
      <c r="N13" s="59">
        <f ca="1">IF((D13&lt;=11),VLOOKUP(M13,'[1]11 лет'!$P$4:$S$74,4),IF((D13=12),VLOOKUP(M13,'[1]12 лет'!$P$4:$S$74,4),IF((D13=13),VLOOKUP(M13,'[1]13 лет'!$R$4:$U$74,4),IF((D13=14),VLOOKUP(M13,'[1]14 лет'!$R$4:$U$74,4),IF((D13=15),VLOOKUP(M13,'[1]15 лет'!$P$4:$S$74,4),IF((D13=16),VLOOKUP(M13,'[1]16 лет'!$P$4:$S$74,4),VLOOKUP(M13,'[1]17 лет'!$P$4:$S$74,4)))))))</f>
        <v>18</v>
      </c>
      <c r="O13" s="59">
        <v>8</v>
      </c>
      <c r="P13" s="59">
        <f ca="1">IF((D13&lt;=11),VLOOKUP(O13,'[1]11 лет'!$O$4:$S$74,5),IF((D13=12),VLOOKUP(O13,'[1]12 лет'!$O$4:$S$74,5),IF((D13=13),VLOOKUP(O13,'[1]13 лет'!$Q$4:$U$74,5),IF((D13=14),VLOOKUP(O13,'[1]14 лет'!$Q$4:$U$74,5),IF((D13=15),VLOOKUP(O13,'[1]15 лет'!$O$4:$S$74,5),IF((D13=16),VLOOKUP(O13,'[1]16 лет'!$O$4:$S$74,5),VLOOKUP(O13,'[1]17 лет'!$O$4:$S$74,5)))))))</f>
        <v>7</v>
      </c>
      <c r="Q13" s="59">
        <v>5</v>
      </c>
      <c r="R13" s="59">
        <f ca="1">IF((D13&lt;=11),VLOOKUP(Q13,'[1]11 лет'!$R$4:$S$74,2),IF((D13=12),VLOOKUP(Q13,'[1]12 лет'!$R$4:$S$74,2),IF((D13=13),VLOOKUP(Q13,'[1]13 лет'!$T$4:$U$74,2),IF((D13=14),VLOOKUP(Q13,'[1]14 лет'!$T$4:$U$74,2),IF((D13=15),VLOOKUP(Q13,'[1]15 лет'!$R$4:$S$74,2),IF((D13=16),VLOOKUP(Q13,'[1]16 лет'!$R$4:$S$74,2),VLOOKUP(Q13,'[1]17 лет'!$R$4:$S$74,2)))))))</f>
        <v>14</v>
      </c>
      <c r="S13" s="59">
        <f t="shared" ca="1" si="1"/>
        <v>206</v>
      </c>
      <c r="T13" s="59">
        <v>3</v>
      </c>
    </row>
    <row r="14" spans="1:20" x14ac:dyDescent="0.2">
      <c r="A14" s="63">
        <v>4</v>
      </c>
      <c r="B14" s="96" t="s">
        <v>397</v>
      </c>
      <c r="C14" s="97">
        <v>38143</v>
      </c>
      <c r="D14" s="59">
        <f t="shared" ca="1" si="0"/>
        <v>14</v>
      </c>
      <c r="E14" s="59">
        <v>9.3000000000000007</v>
      </c>
      <c r="F14" s="59">
        <f ca="1">IF((D14&lt;=11),VLOOKUP(E14,'[1]11 лет'!$L$3:$N$75,3),IF((D14=12),VLOOKUP(E14,'[1]12 лет'!$L$3:$N$75,3),IF((D14=13),VLOOKUP(E14,'[1]13 лет'!$M$3:$P$75,4),IF((D14=14),VLOOKUP(E14,'[1]14 лет'!$M$3:$P$75,4),IF((D14=15),VLOOKUP(E14,'[1]15 лет'!$L$3:$N$75,3),IF((D14=16),VLOOKUP(E14,'[1]16 лет'!$L$3:$N$75,3),VLOOKUP(E14,'[1]17 лет'!$L$3:$N$75,3)))))))</f>
        <v>9</v>
      </c>
      <c r="G14" s="59">
        <v>7.7</v>
      </c>
      <c r="H14" s="59">
        <f ca="1">IF((D14&lt;=11),VLOOKUP(G14,'[1]11 лет'!$K$3:$N$75,4),IF((D14=12),VLOOKUP(G14,'[1]12 лет'!$K$3:$N$75,4),IF((D14=13),VLOOKUP(G14,'[1]13 лет'!$L$3:$P$75,5),IF((D14=14),VLOOKUP(G14,'[1]14 лет'!$L$3:$P$75,5),IF((D14=15),VLOOKUP(G14,'[1]15 лет'!$K$3:$N$75,4),IF((D14=16),VLOOKUP(G14,'[1]16 лет'!$K$3:$N$75,4),VLOOKUP(G14,'[1]17 лет'!$K$3:$N$75,4)))))))</f>
        <v>70</v>
      </c>
      <c r="I14" s="59">
        <v>5.4</v>
      </c>
      <c r="J14" s="59">
        <f ca="1">IF((D14&lt;=11),VLOOKUP(I14,'[1]11 лет'!$M$3:$N$75,2),IF((D14=12),VLOOKUP(I14,'[1]12 лет'!$M$3:$N$75,2),IF((D14=13),VLOOKUP(I14,'[1]13 лет'!$O$3:$P$75,2),IF((D14=14),VLOOKUP(I14,'[1]14 лет'!$O$3:$P$75,2),IF((D14=15),VLOOKUP(I14,'[1]15 лет'!$M$3:$N$75,2),IF((D14=16),VLOOKUP(I14,'[1]16 лет'!$M$3:$N$75,2),VLOOKUP(I14,'[1]17 лет'!$M$3:$N$75,2)))))))</f>
        <v>70</v>
      </c>
      <c r="K14" s="59">
        <v>30</v>
      </c>
      <c r="L14" s="59">
        <f ca="1">IF((D14&lt;=11),VLOOKUP(K14,'[1]11 лет'!$Q$4:$S$74,3),IF((D14=12),VLOOKUP(K14,'[1]12 лет'!$Q$4:$S$74,3),IF((D14=13),VLOOKUP(K14,'[1]13 лет'!$S$4:$U$74,3),IF((D14=14),VLOOKUP(K14,'[1]14 лет'!$S$4:$U$74,3),IF((D14=15),VLOOKUP(K14,'[1]15 лет'!$Q$4:$S$74,3),IF((D14=16),VLOOKUP(K14,'[1]16 лет'!$Q$4:$S$74,3),VLOOKUP(K14,'[1]17 лет'!$Q$4:$S$74,3)))))))</f>
        <v>44</v>
      </c>
      <c r="M14" s="59">
        <v>160</v>
      </c>
      <c r="N14" s="59">
        <f ca="1">IF((D14&lt;=11),VLOOKUP(M14,'[1]11 лет'!$P$4:$S$74,4),IF((D14=12),VLOOKUP(M14,'[1]12 лет'!$P$4:$S$74,4),IF((D14=13),VLOOKUP(M14,'[1]13 лет'!$R$4:$U$74,4),IF((D14=14),VLOOKUP(M14,'[1]14 лет'!$R$4:$U$74,4),IF((D14=15),VLOOKUP(M14,'[1]15 лет'!$P$4:$S$74,4),IF((D14=16),VLOOKUP(M14,'[1]16 лет'!$P$4:$S$74,4),VLOOKUP(M14,'[1]17 лет'!$P$4:$S$74,4)))))))</f>
        <v>18</v>
      </c>
      <c r="O14" s="59">
        <v>9</v>
      </c>
      <c r="P14" s="59">
        <f ca="1">IF((D14&lt;=11),VLOOKUP(O14,'[1]11 лет'!$O$4:$S$74,5),IF((D14=12),VLOOKUP(O14,'[1]12 лет'!$O$4:$S$74,5),IF((D14=13),VLOOKUP(O14,'[1]13 лет'!$Q$4:$U$74,5),IF((D14=14),VLOOKUP(O14,'[1]14 лет'!$Q$4:$U$74,5),IF((D14=15),VLOOKUP(O14,'[1]15 лет'!$O$4:$S$74,5),IF((D14=16),VLOOKUP(O14,'[1]16 лет'!$O$4:$S$74,5),VLOOKUP(O14,'[1]17 лет'!$O$4:$S$74,5)))))))</f>
        <v>7</v>
      </c>
      <c r="Q14" s="59">
        <v>6</v>
      </c>
      <c r="R14" s="59">
        <f ca="1">IF((D14&lt;=11),VLOOKUP(Q14,'[1]11 лет'!$R$4:$S$74,2),IF((D14=12),VLOOKUP(Q14,'[1]12 лет'!$R$4:$S$74,2),IF((D14=13),VLOOKUP(Q14,'[1]13 лет'!$T$4:$U$74,2),IF((D14=14),VLOOKUP(Q14,'[1]14 лет'!$T$4:$U$74,2),IF((D14=15),VLOOKUP(Q14,'[1]15 лет'!$R$4:$S$74,2),IF((D14=16),VLOOKUP(Q14,'[1]16 лет'!$R$4:$S$74,2),VLOOKUP(Q14,'[1]17 лет'!$R$4:$S$74,2)))))))</f>
        <v>16</v>
      </c>
      <c r="S14" s="59">
        <f t="shared" ca="1" si="1"/>
        <v>234</v>
      </c>
      <c r="T14" s="59">
        <v>4</v>
      </c>
    </row>
    <row r="15" spans="1:20" x14ac:dyDescent="0.2">
      <c r="A15" s="63">
        <v>5</v>
      </c>
      <c r="B15" s="96" t="s">
        <v>398</v>
      </c>
      <c r="C15" s="97">
        <v>38072</v>
      </c>
      <c r="D15" s="59">
        <f t="shared" ca="1" si="0"/>
        <v>14</v>
      </c>
      <c r="E15" s="59">
        <v>9.9</v>
      </c>
      <c r="F15" s="59">
        <f ca="1">IF((D15&lt;=11),VLOOKUP(E15,'[1]11 лет'!$L$3:$N$75,3),IF((D15=12),VLOOKUP(E15,'[1]12 лет'!$L$3:$N$75,3),IF((D15=13),VLOOKUP(E15,'[1]13 лет'!$M$3:$P$75,4),IF((D15=14),VLOOKUP(E15,'[1]14 лет'!$M$3:$P$75,4),IF((D15=15),VLOOKUP(E15,'[1]15 лет'!$L$3:$N$75,3),IF((D15=16),VLOOKUP(E15,'[1]16 лет'!$L$3:$N$75,3),VLOOKUP(E15,'[1]17 лет'!$L$3:$N$75,3)))))))</f>
        <v>0</v>
      </c>
      <c r="G15" s="59">
        <v>7.9</v>
      </c>
      <c r="H15" s="59">
        <f ca="1">IF((D15&lt;=11),VLOOKUP(G15,'[1]11 лет'!$K$3:$N$75,4),IF((D15=12),VLOOKUP(G15,'[1]12 лет'!$K$3:$N$75,4),IF((D15=13),VLOOKUP(G15,'[1]13 лет'!$L$3:$P$75,5),IF((D15=14),VLOOKUP(G15,'[1]14 лет'!$L$3:$P$75,5),IF((D15=15),VLOOKUP(G15,'[1]15 лет'!$K$3:$N$75,4),IF((D15=16),VLOOKUP(G15,'[1]16 лет'!$K$3:$N$75,4),VLOOKUP(G15,'[1]17 лет'!$K$3:$N$75,4)))))))</f>
        <v>70</v>
      </c>
      <c r="I15" s="59">
        <v>5.8</v>
      </c>
      <c r="J15" s="59">
        <f ca="1">IF((D15&lt;=11),VLOOKUP(I15,'[1]11 лет'!$M$3:$N$75,2),IF((D15=12),VLOOKUP(I15,'[1]12 лет'!$M$3:$N$75,2),IF((D15=13),VLOOKUP(I15,'[1]13 лет'!$O$3:$P$75,2),IF((D15=14),VLOOKUP(I15,'[1]14 лет'!$O$3:$P$75,2),IF((D15=15),VLOOKUP(I15,'[1]15 лет'!$M$3:$N$75,2),IF((D15=16),VLOOKUP(I15,'[1]16 лет'!$M$3:$N$75,2),VLOOKUP(I15,'[1]17 лет'!$M$3:$N$75,2)))))))</f>
        <v>70</v>
      </c>
      <c r="K15" s="59">
        <v>30</v>
      </c>
      <c r="L15" s="59">
        <f ca="1">IF((D15&lt;=11),VLOOKUP(K15,'[1]11 лет'!$Q$4:$S$74,3),IF((D15=12),VLOOKUP(K15,'[1]12 лет'!$Q$4:$S$74,3),IF((D15=13),VLOOKUP(K15,'[1]13 лет'!$S$4:$U$74,3),IF((D15=14),VLOOKUP(K15,'[1]14 лет'!$S$4:$U$74,3),IF((D15=15),VLOOKUP(K15,'[1]15 лет'!$Q$4:$S$74,3),IF((D15=16),VLOOKUP(K15,'[1]16 лет'!$Q$4:$S$74,3),VLOOKUP(K15,'[1]17 лет'!$Q$4:$S$74,3)))))))</f>
        <v>44</v>
      </c>
      <c r="M15" s="59">
        <v>160</v>
      </c>
      <c r="N15" s="59">
        <f ca="1">IF((D15&lt;=11),VLOOKUP(M15,'[1]11 лет'!$P$4:$S$74,4),IF((D15=12),VLOOKUP(M15,'[1]12 лет'!$P$4:$S$74,4),IF((D15=13),VLOOKUP(M15,'[1]13 лет'!$R$4:$U$74,4),IF((D15=14),VLOOKUP(M15,'[1]14 лет'!$R$4:$U$74,4),IF((D15=15),VLOOKUP(M15,'[1]15 лет'!$P$4:$S$74,4),IF((D15=16),VLOOKUP(M15,'[1]16 лет'!$P$4:$S$74,4),VLOOKUP(M15,'[1]17 лет'!$P$4:$S$74,4)))))))</f>
        <v>18</v>
      </c>
      <c r="O15" s="59">
        <v>9</v>
      </c>
      <c r="P15" s="59">
        <f ca="1">IF((D15&lt;=11),VLOOKUP(O15,'[1]11 лет'!$O$4:$S$74,5),IF((D15=12),VLOOKUP(O15,'[1]12 лет'!$O$4:$S$74,5),IF((D15=13),VLOOKUP(O15,'[1]13 лет'!$Q$4:$U$74,5),IF((D15=14),VLOOKUP(O15,'[1]14 лет'!$Q$4:$U$74,5),IF((D15=15),VLOOKUP(O15,'[1]15 лет'!$O$4:$S$74,5),IF((D15=16),VLOOKUP(O15,'[1]16 лет'!$O$4:$S$74,5),VLOOKUP(O15,'[1]17 лет'!$O$4:$S$74,5)))))))</f>
        <v>7</v>
      </c>
      <c r="Q15" s="59">
        <v>2</v>
      </c>
      <c r="R15" s="59">
        <f ca="1">IF((D15&lt;=11),VLOOKUP(Q15,'[1]11 лет'!$R$4:$S$74,2),IF((D15=12),VLOOKUP(Q15,'[1]12 лет'!$R$4:$S$74,2),IF((D15=13),VLOOKUP(Q15,'[1]13 лет'!$T$4:$U$74,2),IF((D15=14),VLOOKUP(Q15,'[1]14 лет'!$T$4:$U$74,2),IF((D15=15),VLOOKUP(Q15,'[1]15 лет'!$R$4:$S$74,2),IF((D15=16),VLOOKUP(Q15,'[1]16 лет'!$R$4:$S$74,2),VLOOKUP(Q15,'[1]17 лет'!$R$4:$S$74,2)))))))</f>
        <v>8</v>
      </c>
      <c r="S15" s="59">
        <f t="shared" ca="1" si="1"/>
        <v>217</v>
      </c>
      <c r="T15" s="59">
        <v>5</v>
      </c>
    </row>
    <row r="16" spans="1:20" ht="11.25" customHeight="1" x14ac:dyDescent="0.2">
      <c r="A16" s="63">
        <v>6</v>
      </c>
      <c r="B16" s="96" t="s">
        <v>399</v>
      </c>
      <c r="C16" s="97">
        <v>38105</v>
      </c>
      <c r="D16" s="59">
        <f t="shared" ca="1" si="0"/>
        <v>14</v>
      </c>
      <c r="E16" s="59">
        <v>9.9</v>
      </c>
      <c r="F16" s="59">
        <f ca="1">IF((D16&lt;=11),VLOOKUP(E16,'[1]11 лет'!$L$3:$N$75,3),IF((D16=12),VLOOKUP(E16,'[1]12 лет'!$L$3:$N$75,3),IF((D16=13),VLOOKUP(E16,'[1]13 лет'!$M$3:$P$75,4),IF((D16=14),VLOOKUP(E16,'[1]14 лет'!$M$3:$P$75,4),IF((D16=15),VLOOKUP(E16,'[1]15 лет'!$L$3:$N$75,3),IF((D16=16),VLOOKUP(E16,'[1]16 лет'!$L$3:$N$75,3),VLOOKUP(E16,'[1]17 лет'!$L$3:$N$75,3)))))))</f>
        <v>0</v>
      </c>
      <c r="G16" s="59">
        <v>8.1999999999999993</v>
      </c>
      <c r="H16" s="59">
        <f ca="1">IF((D16&lt;=11),VLOOKUP(G16,'[1]11 лет'!$K$3:$N$75,4),IF((D16=12),VLOOKUP(G16,'[1]12 лет'!$K$3:$N$75,4),IF((D16=13),VLOOKUP(G16,'[1]13 лет'!$L$3:$P$75,5),IF((D16=14),VLOOKUP(G16,'[1]14 лет'!$L$3:$P$75,5),IF((D16=15),VLOOKUP(G16,'[1]15 лет'!$K$3:$N$75,4),IF((D16=16),VLOOKUP(G16,'[1]16 лет'!$K$3:$N$75,4),VLOOKUP(G16,'[1]17 лет'!$K$3:$N$75,4)))))))</f>
        <v>70</v>
      </c>
      <c r="I16" s="59">
        <v>5.6</v>
      </c>
      <c r="J16" s="59">
        <f ca="1">IF((D16&lt;=11),VLOOKUP(I16,'[1]11 лет'!$M$3:$N$75,2),IF((D16=12),VLOOKUP(I16,'[1]12 лет'!$M$3:$N$75,2),IF((D16=13),VLOOKUP(I16,'[1]13 лет'!$O$3:$P$75,2),IF((D16=14),VLOOKUP(I16,'[1]14 лет'!$O$3:$P$75,2),IF((D16=15),VLOOKUP(I16,'[1]15 лет'!$M$3:$N$75,2),IF((D16=16),VLOOKUP(I16,'[1]16 лет'!$M$3:$N$75,2),VLOOKUP(I16,'[1]17 лет'!$M$3:$N$75,2)))))))</f>
        <v>70</v>
      </c>
      <c r="K16" s="59">
        <v>31</v>
      </c>
      <c r="L16" s="59">
        <f ca="1">IF((D16&lt;=11),VLOOKUP(K16,'[1]11 лет'!$Q$4:$S$74,3),IF((D16=12),VLOOKUP(K16,'[1]12 лет'!$Q$4:$S$74,3),IF((D16=13),VLOOKUP(K16,'[1]13 лет'!$S$4:$U$74,3),IF((D16=14),VLOOKUP(K16,'[1]14 лет'!$S$4:$U$74,3),IF((D16=15),VLOOKUP(K16,'[1]15 лет'!$Q$4:$S$74,3),IF((D16=16),VLOOKUP(K16,'[1]16 лет'!$Q$4:$S$74,3),VLOOKUP(K16,'[1]17 лет'!$Q$4:$S$74,3)))))))</f>
        <v>47</v>
      </c>
      <c r="M16" s="59">
        <v>145</v>
      </c>
      <c r="N16" s="59">
        <f ca="1">IF((D16&lt;=11),VLOOKUP(M16,'[1]11 лет'!$P$4:$S$74,4),IF((D16=12),VLOOKUP(M16,'[1]12 лет'!$P$4:$S$74,4),IF((D16=13),VLOOKUP(M16,'[1]13 лет'!$R$4:$U$74,4),IF((D16=14),VLOOKUP(M16,'[1]14 лет'!$R$4:$U$74,4),IF((D16=15),VLOOKUP(M16,'[1]15 лет'!$P$4:$S$74,4),IF((D16=16),VLOOKUP(M16,'[1]16 лет'!$P$4:$S$74,4),VLOOKUP(M16,'[1]17 лет'!$P$4:$S$74,4)))))))</f>
        <v>10</v>
      </c>
      <c r="O16" s="59">
        <v>7</v>
      </c>
      <c r="P16" s="59">
        <f ca="1">IF((D16&lt;=11),VLOOKUP(O16,'[1]11 лет'!$O$4:$S$74,5),IF((D16=12),VLOOKUP(O16,'[1]12 лет'!$O$4:$S$74,5),IF((D16=13),VLOOKUP(O16,'[1]13 лет'!$Q$4:$U$74,5),IF((D16=14),VLOOKUP(O16,'[1]14 лет'!$Q$4:$U$74,5),IF((D16=15),VLOOKUP(O16,'[1]15 лет'!$O$4:$S$74,5),IF((D16=16),VLOOKUP(O16,'[1]16 лет'!$O$4:$S$74,5),VLOOKUP(O16,'[1]17 лет'!$O$4:$S$74,5)))))))</f>
        <v>5</v>
      </c>
      <c r="Q16" s="59">
        <v>5</v>
      </c>
      <c r="R16" s="59">
        <f ca="1">IF((D16&lt;=11),VLOOKUP(Q16,'[1]11 лет'!$R$4:$S$74,2),IF((D16=12),VLOOKUP(Q16,'[1]12 лет'!$R$4:$S$74,2),IF((D16=13),VLOOKUP(Q16,'[1]13 лет'!$T$4:$U$74,2),IF((D16=14),VLOOKUP(Q16,'[1]14 лет'!$T$4:$U$74,2),IF((D16=15),VLOOKUP(Q16,'[1]15 лет'!$R$4:$S$74,2),IF((D16=16),VLOOKUP(Q16,'[1]16 лет'!$R$4:$S$74,2),VLOOKUP(Q16,'[1]17 лет'!$R$4:$S$74,2)))))))</f>
        <v>14</v>
      </c>
      <c r="S16" s="59">
        <f t="shared" ca="1" si="1"/>
        <v>216</v>
      </c>
      <c r="T16" s="59">
        <v>6</v>
      </c>
    </row>
    <row r="17" spans="1:20" x14ac:dyDescent="0.2">
      <c r="A17" s="63">
        <v>7</v>
      </c>
      <c r="B17" s="96" t="s">
        <v>400</v>
      </c>
      <c r="C17" s="97">
        <v>38136</v>
      </c>
      <c r="D17" s="59">
        <f t="shared" ca="1" si="0"/>
        <v>14</v>
      </c>
      <c r="E17" s="59">
        <v>9.5</v>
      </c>
      <c r="F17" s="59">
        <f ca="1">IF((D17&lt;=11),VLOOKUP(E17,'[1]11 лет'!$L$3:$N$75,3),IF((D17=12),VLOOKUP(E17,'[1]12 лет'!$L$3:$N$75,3),IF((D17=13),VLOOKUP(E17,'[1]13 лет'!$M$3:$P$75,4),IF((D17=14),VLOOKUP(E17,'[1]14 лет'!$M$3:$P$75,4),IF((D17=15),VLOOKUP(E17,'[1]15 лет'!$L$3:$N$75,3),IF((D17=16),VLOOKUP(E17,'[1]16 лет'!$L$3:$N$75,3),VLOOKUP(E17,'[1]17 лет'!$L$3:$N$75,3)))))))</f>
        <v>5</v>
      </c>
      <c r="G17" s="59">
        <v>8.1</v>
      </c>
      <c r="H17" s="59">
        <f ca="1">IF((D17&lt;=11),VLOOKUP(G17,'[1]11 лет'!$K$3:$N$75,4),IF((D17=12),VLOOKUP(G17,'[1]12 лет'!$K$3:$N$75,4),IF((D17=13),VLOOKUP(G17,'[1]13 лет'!$L$3:$P$75,5),IF((D17=14),VLOOKUP(G17,'[1]14 лет'!$L$3:$P$75,5),IF((D17=15),VLOOKUP(G17,'[1]15 лет'!$K$3:$N$75,4),IF((D17=16),VLOOKUP(G17,'[1]16 лет'!$K$3:$N$75,4),VLOOKUP(G17,'[1]17 лет'!$K$3:$N$75,4)))))))</f>
        <v>70</v>
      </c>
      <c r="I17" s="59">
        <v>6.1</v>
      </c>
      <c r="J17" s="59">
        <f ca="1">IF((D17&lt;=11),VLOOKUP(I17,'[1]11 лет'!$M$3:$N$75,2),IF((D17=12),VLOOKUP(I17,'[1]12 лет'!$M$3:$N$75,2),IF((D17=13),VLOOKUP(I17,'[1]13 лет'!$O$3:$P$75,2),IF((D17=14),VLOOKUP(I17,'[1]14 лет'!$O$3:$P$75,2),IF((D17=15),VLOOKUP(I17,'[1]15 лет'!$M$3:$N$75,2),IF((D17=16),VLOOKUP(I17,'[1]16 лет'!$M$3:$N$75,2),VLOOKUP(I17,'[1]17 лет'!$M$3:$N$75,2)))))))</f>
        <v>70</v>
      </c>
      <c r="K17" s="59">
        <v>32</v>
      </c>
      <c r="L17" s="59">
        <f ca="1">IF((D17&lt;=11),VLOOKUP(K17,'[1]11 лет'!$Q$4:$S$74,3),IF((D17=12),VLOOKUP(K17,'[1]12 лет'!$Q$4:$S$74,3),IF((D17=13),VLOOKUP(K17,'[1]13 лет'!$S$4:$U$74,3),IF((D17=14),VLOOKUP(K17,'[1]14 лет'!$S$4:$U$74,3),IF((D17=15),VLOOKUP(K17,'[1]15 лет'!$Q$4:$S$74,3),IF((D17=16),VLOOKUP(K17,'[1]16 лет'!$Q$4:$S$74,3),VLOOKUP(K17,'[1]17 лет'!$Q$4:$S$74,3)))))))</f>
        <v>50</v>
      </c>
      <c r="M17" s="59">
        <v>160</v>
      </c>
      <c r="N17" s="59">
        <f ca="1">IF((D17&lt;=11),VLOOKUP(M17,'[1]11 лет'!$P$4:$S$74,4),IF((D17=12),VLOOKUP(M17,'[1]12 лет'!$P$4:$S$74,4),IF((D17=13),VLOOKUP(M17,'[1]13 лет'!$R$4:$U$74,4),IF((D17=14),VLOOKUP(M17,'[1]14 лет'!$R$4:$U$74,4),IF((D17=15),VLOOKUP(M17,'[1]15 лет'!$P$4:$S$74,4),IF((D17=16),VLOOKUP(M17,'[1]16 лет'!$P$4:$S$74,4),VLOOKUP(M17,'[1]17 лет'!$P$4:$S$74,4)))))))</f>
        <v>18</v>
      </c>
      <c r="O17" s="59">
        <v>11</v>
      </c>
      <c r="P17" s="59">
        <f ca="1">IF((D17&lt;=11),VLOOKUP(O17,'[1]11 лет'!$O$4:$S$74,5),IF((D17=12),VLOOKUP(O17,'[1]12 лет'!$O$4:$S$74,5),IF((D17=13),VLOOKUP(O17,'[1]13 лет'!$Q$4:$U$74,5),IF((D17=14),VLOOKUP(O17,'[1]14 лет'!$Q$4:$U$74,5),IF((D17=15),VLOOKUP(O17,'[1]15 лет'!$O$4:$S$74,5),IF((D17=16),VLOOKUP(O17,'[1]16 лет'!$O$4:$S$74,5),VLOOKUP(O17,'[1]17 лет'!$O$4:$S$74,5)))))))</f>
        <v>9</v>
      </c>
      <c r="Q17" s="59">
        <v>11</v>
      </c>
      <c r="R17" s="59">
        <f ca="1">IF((D17&lt;=11),VLOOKUP(Q17,'[1]11 лет'!$R$4:$S$74,2),IF((D17=12),VLOOKUP(Q17,'[1]12 лет'!$R$4:$S$74,2),IF((D17=13),VLOOKUP(Q17,'[1]13 лет'!$T$4:$U$74,2),IF((D17=14),VLOOKUP(Q17,'[1]14 лет'!$T$4:$U$74,2),IF((D17=15),VLOOKUP(Q17,'[1]15 лет'!$R$4:$S$74,2),IF((D17=16),VLOOKUP(Q17,'[1]16 лет'!$R$4:$S$74,2),VLOOKUP(Q17,'[1]17 лет'!$R$4:$S$74,2)))))))</f>
        <v>26</v>
      </c>
      <c r="S17" s="59">
        <f t="shared" ca="1" si="1"/>
        <v>248</v>
      </c>
      <c r="T17" s="59">
        <v>7</v>
      </c>
    </row>
    <row r="18" spans="1:20" x14ac:dyDescent="0.2">
      <c r="A18" s="63">
        <v>8</v>
      </c>
      <c r="B18" s="96" t="s">
        <v>401</v>
      </c>
      <c r="C18" s="97">
        <v>38026</v>
      </c>
      <c r="D18" s="59">
        <f t="shared" ca="1" si="0"/>
        <v>14</v>
      </c>
      <c r="E18" s="59">
        <v>9.9</v>
      </c>
      <c r="F18" s="59">
        <f ca="1">IF((D18&lt;=11),VLOOKUP(E18,'[1]11 лет'!$L$3:$N$75,3),IF((D18=12),VLOOKUP(E18,'[1]12 лет'!$L$3:$N$75,3),IF((D18=13),VLOOKUP(E18,'[1]13 лет'!$M$3:$P$75,4),IF((D18=14),VLOOKUP(E18,'[1]14 лет'!$M$3:$P$75,4),IF((D18=15),VLOOKUP(E18,'[1]15 лет'!$L$3:$N$75,3),IF((D18=16),VLOOKUP(E18,'[1]16 лет'!$L$3:$N$75,3),VLOOKUP(E18,'[1]17 лет'!$L$3:$N$75,3)))))))</f>
        <v>0</v>
      </c>
      <c r="G18" s="59">
        <v>7.9</v>
      </c>
      <c r="H18" s="59">
        <f ca="1">IF((D18&lt;=11),VLOOKUP(G18,'[1]11 лет'!$K$3:$N$75,4),IF((D18=12),VLOOKUP(G18,'[1]12 лет'!$K$3:$N$75,4),IF((D18=13),VLOOKUP(G18,'[1]13 лет'!$L$3:$P$75,5),IF((D18=14),VLOOKUP(G18,'[1]14 лет'!$L$3:$P$75,5),IF((D18=15),VLOOKUP(G18,'[1]15 лет'!$K$3:$N$75,4),IF((D18=16),VLOOKUP(G18,'[1]16 лет'!$K$3:$N$75,4),VLOOKUP(G18,'[1]17 лет'!$K$3:$N$75,4)))))))</f>
        <v>70</v>
      </c>
      <c r="I18" s="59">
        <v>5.9</v>
      </c>
      <c r="J18" s="59">
        <f ca="1">IF((D18&lt;=11),VLOOKUP(I18,'[1]11 лет'!$M$3:$N$75,2),IF((D18=12),VLOOKUP(I18,'[1]12 лет'!$M$3:$N$75,2),IF((D18=13),VLOOKUP(I18,'[1]13 лет'!$O$3:$P$75,2),IF((D18=14),VLOOKUP(I18,'[1]14 лет'!$O$3:$P$75,2),IF((D18=15),VLOOKUP(I18,'[1]15 лет'!$M$3:$N$75,2),IF((D18=16),VLOOKUP(I18,'[1]16 лет'!$M$3:$N$75,2),VLOOKUP(I18,'[1]17 лет'!$M$3:$N$75,2)))))))</f>
        <v>70</v>
      </c>
      <c r="K18" s="59">
        <v>25</v>
      </c>
      <c r="L18" s="59">
        <f ca="1">IF((D18&lt;=11),VLOOKUP(K18,'[1]11 лет'!$Q$4:$S$74,3),IF((D18=12),VLOOKUP(K18,'[1]12 лет'!$Q$4:$S$74,3),IF((D18=13),VLOOKUP(K18,'[1]13 лет'!$S$4:$U$74,3),IF((D18=14),VLOOKUP(K18,'[1]14 лет'!$S$4:$U$74,3),IF((D18=15),VLOOKUP(K18,'[1]15 лет'!$Q$4:$S$74,3),IF((D18=16),VLOOKUP(K18,'[1]16 лет'!$Q$4:$S$74,3),VLOOKUP(K18,'[1]17 лет'!$Q$4:$S$74,3)))))))</f>
        <v>29</v>
      </c>
      <c r="M18" s="59">
        <v>150</v>
      </c>
      <c r="N18" s="59">
        <f ca="1">IF((D18&lt;=11),VLOOKUP(M18,'[1]11 лет'!$P$4:$S$74,4),IF((D18=12),VLOOKUP(M18,'[1]12 лет'!$P$4:$S$74,4),IF((D18=13),VLOOKUP(M18,'[1]13 лет'!$R$4:$U$74,4),IF((D18=14),VLOOKUP(M18,'[1]14 лет'!$R$4:$U$74,4),IF((D18=15),VLOOKUP(M18,'[1]15 лет'!$P$4:$S$74,4),IF((D18=16),VLOOKUP(M18,'[1]16 лет'!$P$4:$S$74,4),VLOOKUP(M18,'[1]17 лет'!$P$4:$S$74,4)))))))</f>
        <v>13</v>
      </c>
      <c r="O18" s="59">
        <v>6</v>
      </c>
      <c r="P18" s="59">
        <f ca="1">IF((D18&lt;=11),VLOOKUP(O18,'[1]11 лет'!$O$4:$S$74,5),IF((D18=12),VLOOKUP(O18,'[1]12 лет'!$O$4:$S$74,5),IF((D18=13),VLOOKUP(O18,'[1]13 лет'!$Q$4:$U$74,5),IF((D18=14),VLOOKUP(O18,'[1]14 лет'!$Q$4:$U$74,5),IF((D18=15),VLOOKUP(O18,'[1]15 лет'!$O$4:$S$74,5),IF((D18=16),VLOOKUP(O18,'[1]16 лет'!$O$4:$S$74,5),VLOOKUP(O18,'[1]17 лет'!$O$4:$S$74,5)))))))</f>
        <v>4</v>
      </c>
      <c r="Q18" s="59">
        <v>6</v>
      </c>
      <c r="R18" s="59">
        <f ca="1">IF((D18&lt;=11),VLOOKUP(Q18,'[1]11 лет'!$R$4:$S$74,2),IF((D18=12),VLOOKUP(Q18,'[1]12 лет'!$R$4:$S$74,2),IF((D18=13),VLOOKUP(Q18,'[1]13 лет'!$T$4:$U$74,2),IF((D18=14),VLOOKUP(Q18,'[1]14 лет'!$T$4:$U$74,2),IF((D18=15),VLOOKUP(Q18,'[1]15 лет'!$R$4:$S$74,2),IF((D18=16),VLOOKUP(Q18,'[1]16 лет'!$R$4:$S$74,2),VLOOKUP(Q18,'[1]17 лет'!$R$4:$S$74,2)))))))</f>
        <v>16</v>
      </c>
      <c r="S18" s="59">
        <f t="shared" ca="1" si="1"/>
        <v>202</v>
      </c>
      <c r="T18" s="59">
        <v>8</v>
      </c>
    </row>
    <row r="19" spans="1:20" x14ac:dyDescent="0.2">
      <c r="A19" s="63">
        <v>9</v>
      </c>
      <c r="B19" s="96" t="s">
        <v>402</v>
      </c>
      <c r="C19" s="97">
        <v>38318</v>
      </c>
      <c r="D19" s="59">
        <f t="shared" ca="1" si="0"/>
        <v>14</v>
      </c>
      <c r="E19" s="59">
        <v>9.9</v>
      </c>
      <c r="F19" s="59">
        <f ca="1">IF((D19&lt;=11),VLOOKUP(E19,'[1]11 лет'!$L$3:$N$75,3),IF((D19=12),VLOOKUP(E19,'[1]12 лет'!$L$3:$N$75,3),IF((D19=13),VLOOKUP(E19,'[1]13 лет'!$M$3:$P$75,4),IF((D19=14),VLOOKUP(E19,'[1]14 лет'!$M$3:$P$75,4),IF((D19=15),VLOOKUP(E19,'[1]15 лет'!$L$3:$N$75,3),IF((D19=16),VLOOKUP(E19,'[1]16 лет'!$L$3:$N$75,3),VLOOKUP(E19,'[1]17 лет'!$L$3:$N$75,3)))))))</f>
        <v>0</v>
      </c>
      <c r="G19" s="59">
        <v>6.8</v>
      </c>
      <c r="H19" s="59">
        <f ca="1">IF((D19&lt;=11),VLOOKUP(G19,'[1]11 лет'!$K$3:$N$75,4),IF((D19=12),VLOOKUP(G19,'[1]12 лет'!$K$3:$N$75,4),IF((D19=13),VLOOKUP(G19,'[1]13 лет'!$L$3:$P$75,5),IF((D19=14),VLOOKUP(G19,'[1]14 лет'!$L$3:$P$75,5),IF((D19=15),VLOOKUP(G19,'[1]15 лет'!$K$3:$N$75,4),IF((D19=16),VLOOKUP(G19,'[1]16 лет'!$K$3:$N$75,4),VLOOKUP(G19,'[1]17 лет'!$K$3:$N$75,4)))))))</f>
        <v>70</v>
      </c>
      <c r="I19" s="59">
        <v>5.7</v>
      </c>
      <c r="J19" s="59">
        <f ca="1">IF((D19&lt;=11),VLOOKUP(I19,'[1]11 лет'!$M$3:$N$75,2),IF((D19=12),VLOOKUP(I19,'[1]12 лет'!$M$3:$N$75,2),IF((D19=13),VLOOKUP(I19,'[1]13 лет'!$O$3:$P$75,2),IF((D19=14),VLOOKUP(I19,'[1]14 лет'!$O$3:$P$75,2),IF((D19=15),VLOOKUP(I19,'[1]15 лет'!$M$3:$N$75,2),IF((D19=16),VLOOKUP(I19,'[1]16 лет'!$M$3:$N$75,2),VLOOKUP(I19,'[1]17 лет'!$M$3:$N$75,2)))))))</f>
        <v>70</v>
      </c>
      <c r="K19" s="59">
        <v>25</v>
      </c>
      <c r="L19" s="59">
        <f ca="1">IF((D19&lt;=11),VLOOKUP(K19,'[1]11 лет'!$Q$4:$S$74,3),IF((D19=12),VLOOKUP(K19,'[1]12 лет'!$Q$4:$S$74,3),IF((D19=13),VLOOKUP(K19,'[1]13 лет'!$S$4:$U$74,3),IF((D19=14),VLOOKUP(K19,'[1]14 лет'!$S$4:$U$74,3),IF((D19=15),VLOOKUP(K19,'[1]15 лет'!$Q$4:$S$74,3),IF((D19=16),VLOOKUP(K19,'[1]16 лет'!$Q$4:$S$74,3),VLOOKUP(K19,'[1]17 лет'!$Q$4:$S$74,3)))))))</f>
        <v>29</v>
      </c>
      <c r="M19" s="59">
        <v>155</v>
      </c>
      <c r="N19" s="59">
        <f ca="1">IF((D19&lt;=11),VLOOKUP(M19,'[1]11 лет'!$P$4:$S$74,4),IF((D19=12),VLOOKUP(M19,'[1]12 лет'!$P$4:$S$74,4),IF((D19=13),VLOOKUP(M19,'[1]13 лет'!$R$4:$U$74,4),IF((D19=14),VLOOKUP(M19,'[1]14 лет'!$R$4:$U$74,4),IF((D19=15),VLOOKUP(M19,'[1]15 лет'!$P$4:$S$74,4),IF((D19=16),VLOOKUP(M19,'[1]16 лет'!$P$4:$S$74,4),VLOOKUP(M19,'[1]17 лет'!$P$4:$S$74,4)))))))</f>
        <v>15</v>
      </c>
      <c r="O19" s="59">
        <v>8</v>
      </c>
      <c r="P19" s="59">
        <f ca="1">IF((D19&lt;=11),VLOOKUP(O19,'[1]11 лет'!$O$4:$S$74,5),IF((D19=12),VLOOKUP(O19,'[1]12 лет'!$O$4:$S$74,5),IF((D19=13),VLOOKUP(O19,'[1]13 лет'!$Q$4:$U$74,5),IF((D19=14),VLOOKUP(O19,'[1]14 лет'!$Q$4:$U$74,5),IF((D19=15),VLOOKUP(O19,'[1]15 лет'!$O$4:$S$74,5),IF((D19=16),VLOOKUP(O19,'[1]16 лет'!$O$4:$S$74,5),VLOOKUP(O19,'[1]17 лет'!$O$4:$S$74,5)))))))</f>
        <v>6</v>
      </c>
      <c r="Q19" s="59">
        <v>2</v>
      </c>
      <c r="R19" s="59">
        <f ca="1">IF((D19&lt;=11),VLOOKUP(Q19,'[1]11 лет'!$R$4:$S$74,2),IF((D19=12),VLOOKUP(Q19,'[1]12 лет'!$R$4:$S$74,2),IF((D19=13),VLOOKUP(Q19,'[1]13 лет'!$T$4:$U$74,2),IF((D19=14),VLOOKUP(Q19,'[1]14 лет'!$T$4:$U$74,2),IF((D19=15),VLOOKUP(Q19,'[1]15 лет'!$R$4:$S$74,2),IF((D19=16),VLOOKUP(Q19,'[1]16 лет'!$R$4:$S$74,2),VLOOKUP(Q19,'[1]17 лет'!$R$4:$S$74,2)))))))</f>
        <v>8</v>
      </c>
      <c r="S19" s="59">
        <f t="shared" ca="1" si="1"/>
        <v>198</v>
      </c>
      <c r="T19" s="59">
        <v>9</v>
      </c>
    </row>
    <row r="20" spans="1:20" ht="13.5" customHeight="1" x14ac:dyDescent="0.2">
      <c r="A20" s="63">
        <v>10</v>
      </c>
      <c r="B20" s="96" t="s">
        <v>403</v>
      </c>
      <c r="C20" s="97">
        <v>38440</v>
      </c>
      <c r="D20" s="59">
        <f t="shared" ca="1" si="0"/>
        <v>13</v>
      </c>
      <c r="E20" s="59">
        <v>9.3000000000000007</v>
      </c>
      <c r="F20" s="59">
        <f ca="1">IF((D20&lt;=11),VLOOKUP(E20,'[1]11 лет'!$L$3:$N$75,3),IF((D20=12),VLOOKUP(E20,'[1]12 лет'!$L$3:$N$75,3),IF((D20=13),VLOOKUP(E20,'[1]13 лет'!$M$3:$P$75,4),IF((D20=14),VLOOKUP(E20,'[1]14 лет'!$M$3:$P$75,4),IF((D20=15),VLOOKUP(E20,'[1]15 лет'!$L$3:$N$75,3),IF((D20=16),VLOOKUP(E20,'[1]16 лет'!$L$3:$N$75,3),VLOOKUP(E20,'[1]17 лет'!$L$3:$N$75,3)))))))</f>
        <v>12</v>
      </c>
      <c r="G20" s="59">
        <v>7.7</v>
      </c>
      <c r="H20" s="59">
        <f ca="1">IF((D20&lt;=11),VLOOKUP(G20,'[1]11 лет'!$K$3:$N$75,4),IF((D20=12),VLOOKUP(G20,'[1]12 лет'!$K$3:$N$75,4),IF((D20=13),VLOOKUP(G20,'[1]13 лет'!$L$3:$P$75,5),IF((D20=14),VLOOKUP(G20,'[1]14 лет'!$L$3:$P$75,5),IF((D20=15),VLOOKUP(G20,'[1]15 лет'!$K$3:$N$75,4),IF((D20=16),VLOOKUP(G20,'[1]16 лет'!$K$3:$N$75,4),VLOOKUP(G20,'[1]17 лет'!$K$3:$N$75,4)))))))</f>
        <v>27</v>
      </c>
      <c r="I20" s="59">
        <v>5.7</v>
      </c>
      <c r="J20" s="59">
        <f ca="1">IF((D20&lt;=11),VLOOKUP(I20,'[1]11 лет'!$M$3:$N$75,2),IF((D20=12),VLOOKUP(I20,'[1]12 лет'!$M$3:$N$75,2),IF((D20=13),VLOOKUP(I20,'[1]13 лет'!$O$3:$P$75,2),IF((D20=14),VLOOKUP(I20,'[1]14 лет'!$O$3:$P$75,2),IF((D20=15),VLOOKUP(I20,'[1]15 лет'!$M$3:$N$75,2),IF((D20=16),VLOOKUP(I20,'[1]16 лет'!$M$3:$N$75,2),VLOOKUP(I20,'[1]17 лет'!$M$3:$N$75,2)))))))</f>
        <v>70</v>
      </c>
      <c r="K20" s="59">
        <v>31</v>
      </c>
      <c r="L20" s="59">
        <f ca="1">IF((D20&lt;=11),VLOOKUP(K20,'[1]11 лет'!$Q$4:$S$74,3),IF((D20=12),VLOOKUP(K20,'[1]12 лет'!$Q$4:$S$74,3),IF((D20=13),VLOOKUP(K20,'[1]13 лет'!$S$4:$U$74,3),IF((D20=14),VLOOKUP(K20,'[1]14 лет'!$S$4:$U$74,3),IF((D20=15),VLOOKUP(K20,'[1]15 лет'!$Q$4:$S$74,3),IF((D20=16),VLOOKUP(K20,'[1]16 лет'!$Q$4:$S$74,3),VLOOKUP(K20,'[1]17 лет'!$Q$4:$S$74,3)))))))</f>
        <v>47</v>
      </c>
      <c r="M20" s="59">
        <v>150</v>
      </c>
      <c r="N20" s="59">
        <f ca="1">IF((D20&lt;=11),VLOOKUP(M20,'[1]11 лет'!$P$4:$S$74,4),IF((D20=12),VLOOKUP(M20,'[1]12 лет'!$P$4:$S$74,4),IF((D20=13),VLOOKUP(M20,'[1]13 лет'!$R$4:$U$74,4),IF((D20=14),VLOOKUP(M20,'[1]14 лет'!$R$4:$U$74,4),IF((D20=15),VLOOKUP(M20,'[1]15 лет'!$P$4:$S$74,4),IF((D20=16),VLOOKUP(M20,'[1]16 лет'!$P$4:$S$74,4),VLOOKUP(M20,'[1]17 лет'!$P$4:$S$74,4)))))))</f>
        <v>13</v>
      </c>
      <c r="O20" s="59">
        <v>7</v>
      </c>
      <c r="P20" s="59">
        <f ca="1">IF((D20&lt;=11),VLOOKUP(O20,'[1]11 лет'!$O$4:$S$74,5),IF((D20=12),VLOOKUP(O20,'[1]12 лет'!$O$4:$S$74,5),IF((D20=13),VLOOKUP(O20,'[1]13 лет'!$Q$4:$U$74,5),IF((D20=14),VLOOKUP(O20,'[1]14 лет'!$Q$4:$U$74,5),IF((D20=15),VLOOKUP(O20,'[1]15 лет'!$O$4:$S$74,5),IF((D20=16),VLOOKUP(O20,'[1]16 лет'!$O$4:$S$74,5),VLOOKUP(O20,'[1]17 лет'!$O$4:$S$74,5)))))))</f>
        <v>6</v>
      </c>
      <c r="Q20" s="59">
        <v>7</v>
      </c>
      <c r="R20" s="59">
        <f ca="1">IF((D20&lt;=11),VLOOKUP(Q20,'[1]11 лет'!$R$4:$S$74,2),IF((D20=12),VLOOKUP(Q20,'[1]12 лет'!$R$4:$S$74,2),IF((D20=13),VLOOKUP(Q20,'[1]13 лет'!$T$4:$U$74,2),IF((D20=14),VLOOKUP(Q20,'[1]14 лет'!$T$4:$U$74,2),IF((D20=15),VLOOKUP(Q20,'[1]15 лет'!$R$4:$S$74,2),IF((D20=16),VLOOKUP(Q20,'[1]16 лет'!$R$4:$S$74,2),VLOOKUP(Q20,'[1]17 лет'!$R$4:$S$74,2)))))))</f>
        <v>18</v>
      </c>
      <c r="S20" s="59">
        <f t="shared" ca="1" si="1"/>
        <v>193</v>
      </c>
      <c r="T20" s="59">
        <v>10</v>
      </c>
    </row>
    <row r="21" spans="1:20" x14ac:dyDescent="0.2">
      <c r="S21">
        <f ca="1">SUM(S11:S20)</f>
        <v>2310</v>
      </c>
    </row>
  </sheetData>
  <autoFilter ref="S11:S20"/>
  <mergeCells count="3">
    <mergeCell ref="A8:D8"/>
    <mergeCell ref="E8:R8"/>
    <mergeCell ref="E7:R7"/>
  </mergeCells>
  <phoneticPr fontId="14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opLeftCell="A3" zoomScale="90" zoomScaleNormal="90" workbookViewId="0">
      <selection activeCell="A4" sqref="A4:XFD9"/>
    </sheetView>
  </sheetViews>
  <sheetFormatPr defaultRowHeight="12.75" x14ac:dyDescent="0.2"/>
  <cols>
    <col min="1" max="1" width="4.140625" customWidth="1"/>
    <col min="2" max="2" width="36.7109375" customWidth="1"/>
    <col min="3" max="3" width="12.7109375" customWidth="1"/>
    <col min="4" max="4" width="10.140625" bestFit="1" customWidth="1"/>
    <col min="5" max="5" width="7.42578125" customWidth="1"/>
  </cols>
  <sheetData>
    <row r="1" spans="1:20" ht="15" x14ac:dyDescent="0.25">
      <c r="A1" s="53"/>
      <c r="B1" s="53"/>
      <c r="C1" s="53"/>
      <c r="D1" s="53"/>
      <c r="E1" s="53"/>
      <c r="F1" s="53"/>
      <c r="G1" s="53"/>
      <c r="H1" s="54" t="s">
        <v>19</v>
      </c>
      <c r="I1" s="54"/>
      <c r="J1" s="54"/>
      <c r="K1" s="54"/>
      <c r="L1" s="54"/>
      <c r="M1" s="54"/>
      <c r="N1" s="54"/>
      <c r="O1" s="53"/>
    </row>
    <row r="2" spans="1:20" ht="15" x14ac:dyDescent="0.25">
      <c r="A2" s="53"/>
      <c r="B2" s="53"/>
      <c r="C2" s="53"/>
      <c r="D2" s="53"/>
      <c r="E2" s="53"/>
      <c r="F2" s="53"/>
      <c r="G2" s="53"/>
      <c r="H2" s="54" t="s">
        <v>20</v>
      </c>
      <c r="I2" s="54"/>
      <c r="J2" s="54"/>
      <c r="K2" s="54"/>
      <c r="L2" s="54"/>
      <c r="M2" s="54"/>
      <c r="N2" s="54"/>
      <c r="O2" s="53"/>
    </row>
    <row r="3" spans="1:20" ht="15" x14ac:dyDescent="0.25">
      <c r="A3" s="53"/>
      <c r="B3" s="53"/>
      <c r="C3" s="53"/>
      <c r="D3" s="53"/>
      <c r="E3" s="53"/>
      <c r="F3" s="53"/>
      <c r="G3" s="53"/>
      <c r="H3" s="54"/>
      <c r="I3" s="54"/>
      <c r="J3" s="54"/>
      <c r="K3" s="54"/>
      <c r="L3" s="54"/>
      <c r="M3" s="54"/>
      <c r="N3" s="54"/>
      <c r="O3" s="53"/>
    </row>
    <row r="4" spans="1:20" ht="15" x14ac:dyDescent="0.25">
      <c r="A4" s="53"/>
      <c r="B4" s="53"/>
      <c r="C4" s="53"/>
      <c r="D4" s="53"/>
      <c r="E4" s="53"/>
      <c r="F4" s="53"/>
      <c r="G4" s="53"/>
      <c r="H4" s="53"/>
      <c r="I4" s="98" t="s">
        <v>659</v>
      </c>
      <c r="J4" s="53"/>
      <c r="K4" s="53"/>
      <c r="L4" s="53"/>
      <c r="M4" s="53"/>
      <c r="N4" s="53"/>
      <c r="O4" s="53"/>
    </row>
    <row r="5" spans="1:20" ht="15" x14ac:dyDescent="0.25">
      <c r="A5" s="53"/>
      <c r="B5" s="53"/>
      <c r="C5" s="53"/>
      <c r="D5" s="53"/>
      <c r="E5" s="53"/>
      <c r="F5" s="53"/>
      <c r="G5" s="53"/>
      <c r="H5" s="53"/>
      <c r="I5" s="53" t="s">
        <v>24</v>
      </c>
      <c r="J5" s="53"/>
      <c r="K5" s="53"/>
      <c r="L5" s="53"/>
      <c r="M5" s="53"/>
      <c r="N5" s="53"/>
      <c r="O5" s="53"/>
    </row>
    <row r="6" spans="1:20" ht="15" x14ac:dyDescent="0.25">
      <c r="A6" s="53"/>
      <c r="B6" s="53"/>
      <c r="C6" s="53"/>
      <c r="D6" s="53"/>
      <c r="E6" s="53"/>
      <c r="F6" s="53"/>
      <c r="G6" s="53"/>
      <c r="H6" s="53"/>
      <c r="I6" s="98" t="s">
        <v>660</v>
      </c>
      <c r="J6" s="53"/>
      <c r="K6" s="53"/>
      <c r="L6" s="53"/>
      <c r="M6" s="53"/>
      <c r="N6" s="53"/>
      <c r="O6" s="53"/>
    </row>
    <row r="7" spans="1:20" ht="15" x14ac:dyDescent="0.25">
      <c r="A7" s="53"/>
      <c r="B7" s="53"/>
      <c r="C7" s="53"/>
      <c r="D7" s="53"/>
      <c r="E7" s="100" t="s">
        <v>27</v>
      </c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</row>
    <row r="8" spans="1:20" ht="15" x14ac:dyDescent="0.25">
      <c r="A8" s="99"/>
      <c r="B8" s="99"/>
      <c r="C8" s="99"/>
      <c r="D8" s="99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1"/>
    </row>
    <row r="10" spans="1:20" ht="38.25" x14ac:dyDescent="0.2">
      <c r="A10" s="55" t="s">
        <v>30</v>
      </c>
      <c r="B10" s="55" t="s">
        <v>0</v>
      </c>
      <c r="C10" s="55" t="s">
        <v>1</v>
      </c>
      <c r="D10" s="55" t="s">
        <v>31</v>
      </c>
      <c r="E10" s="55" t="s">
        <v>32</v>
      </c>
      <c r="F10" s="56" t="s">
        <v>3</v>
      </c>
      <c r="G10" s="57" t="s">
        <v>4</v>
      </c>
      <c r="H10" s="56" t="s">
        <v>3</v>
      </c>
      <c r="I10" s="57" t="s">
        <v>33</v>
      </c>
      <c r="J10" s="56" t="s">
        <v>3</v>
      </c>
      <c r="K10" s="55" t="s">
        <v>5</v>
      </c>
      <c r="L10" s="56" t="s">
        <v>3</v>
      </c>
      <c r="M10" s="55" t="s">
        <v>6</v>
      </c>
      <c r="N10" s="56" t="s">
        <v>3</v>
      </c>
      <c r="O10" s="55" t="s">
        <v>7</v>
      </c>
      <c r="P10" s="56" t="s">
        <v>3</v>
      </c>
      <c r="Q10" s="55" t="s">
        <v>8</v>
      </c>
      <c r="R10" s="56" t="s">
        <v>3</v>
      </c>
      <c r="S10" s="58" t="s">
        <v>9</v>
      </c>
      <c r="T10" s="55" t="s">
        <v>10</v>
      </c>
    </row>
    <row r="11" spans="1:20" x14ac:dyDescent="0.2">
      <c r="A11" s="66">
        <v>1</v>
      </c>
      <c r="B11" s="96" t="s">
        <v>404</v>
      </c>
      <c r="C11" s="97">
        <v>38066</v>
      </c>
      <c r="D11" s="59">
        <f t="shared" ref="D11:D24" ca="1" si="0">INT(DAYS360(C11,TODAY())/360)</f>
        <v>14</v>
      </c>
      <c r="E11" s="90">
        <v>6.2</v>
      </c>
      <c r="F11" s="90">
        <f ca="1">IF((D11&lt;=11),VLOOKUP(E11,'[2]11 лет'!$L$3:$N$75,3),IF((D11=12),VLOOKUP(E11,'[2]12 лет'!$L$3:$N$75,3),IF((D11=13),VLOOKUP(E11,'[2]13 лет'!$M$3:$P$75,4),IF((D11=14),VLOOKUP(E11,'[2]14 лет'!$M$3:$P$75,4),IF((D11=15),VLOOKUP(E11,'[2]15 лет'!$L$3:$N$75,3),IF((D11=16),VLOOKUP(E11,'[2]16 лет'!$L$3:$N$75,3),VLOOKUP(E11,'[2]17 лет'!$L$3:$N$75,3)))))))</f>
        <v>70</v>
      </c>
      <c r="G11" s="90">
        <v>5.3</v>
      </c>
      <c r="H11" s="90">
        <f ca="1">IF((D11&lt;=11),VLOOKUP(G11,'[2]11 лет'!$K$3:$N$75,4),IF((D11=12),VLOOKUP(G11,'[2]12 лет'!$K$3:$N$75,4),IF((D11=13),VLOOKUP(G11,'[2]13 лет'!$L$3:$P$75,5),IF((D11=14),VLOOKUP(G11,'[2]14 лет'!$L$3:$P$75,5),IF((D11=15),VLOOKUP(G11,'[2]15 лет'!$K$3:$N$75,4),IF((D11=16),VLOOKUP(G11,'[2]16 лет'!$K$3:$N$75,4),VLOOKUP(G11,'[2]17 лет'!$K$3:$N$75,4)))))))</f>
        <v>70</v>
      </c>
      <c r="I11" s="90">
        <v>8.3000000000000007</v>
      </c>
      <c r="J11" s="90">
        <f ca="1">IF((D11&lt;=11),VLOOKUP(I11,'[2]11 лет'!$M$3:$N$75,2),IF((D11=12),VLOOKUP(I11,'[2]12 лет'!$M$3:$N$75,2),IF((D11=13),VLOOKUP(I11,'[2]13 лет'!$O$3:$P$75,2),IF((D11=14),VLOOKUP(I11,'[2]14 лет'!$O$3:$P$75,2),IF((D11=15),VLOOKUP(I11,'[2]15 лет'!$M$3:$N$75,2),IF((D11=16),VLOOKUP(I11,'[2]16 лет'!$M$3:$N$75,2),VLOOKUP(I11,'[2]17 лет'!$M$3:$N$75,2)))))))</f>
        <v>65</v>
      </c>
      <c r="K11" s="90">
        <v>39</v>
      </c>
      <c r="L11" s="90">
        <f ca="1">IF((D11&lt;=11),VLOOKUP(K11,'[2]11 лет'!$Q$4:$S$74,3),IF((D11=12),VLOOKUP(K11,'[2]12 лет'!$Q$4:$S$74,3),IF((D11=13),VLOOKUP(K11,'[2]13 лет'!$S$4:$U$74,3),IF((D11=14),VLOOKUP(K11,'[2]14 лет'!$S$4:$U$74,3),IF((D11=15),VLOOKUP(K11,'[2]15 лет'!$Q$4:$S$74,3),IF((D11=16),VLOOKUP(K11,'[2]16 лет'!$Q$4:$S$74,3),VLOOKUP(K11,'[2]17 лет'!$Q$4:$S$74,3)))))))</f>
        <v>64</v>
      </c>
      <c r="M11" s="90">
        <v>220</v>
      </c>
      <c r="N11" s="90">
        <f ca="1">IF((D11&lt;=11),VLOOKUP(M11,'[2]11 лет'!$P$4:$S$74,4),IF((D11=12),VLOOKUP(M11,'[2]12 лет'!$P$4:$S$74,4),IF((D11=13),VLOOKUP(M11,'[2]13 лет'!$R$4:$U$74,4),IF((D11=14),VLOOKUP(M11,'[2]14 лет'!$R$4:$U$74,4),IF((D11=15),VLOOKUP(M11,'[2]15 лет'!$P$4:$S$74,4),IF((D11=16),VLOOKUP(M11,'[2]16 лет'!$P$4:$S$74,4),VLOOKUP(M11,'[2]17 лет'!$P$4:$S$74,4)))))))</f>
        <v>55</v>
      </c>
      <c r="O11" s="90">
        <v>30</v>
      </c>
      <c r="P11" s="90">
        <f ca="1">IF((D11&lt;=11),VLOOKUP(O11,'[2]11 лет'!$O$4:$S$74,5),IF((D11=12),VLOOKUP(O11,'[2]12 лет'!$O$4:$S$74,5),IF((D11=13),VLOOKUP(O11,'[2]13 лет'!$Q$4:$U$74,5),IF((D11=14),VLOOKUP(O11,'[2]14 лет'!$Q$4:$U$74,5),IF((D11=15),VLOOKUP(O11,'[2]15 лет'!$O$4:$S$74,5),IF((D11=16),VLOOKUP(O11,'[2]16 лет'!$O$4:$S$74,5),VLOOKUP(O11,'[2]17 лет'!$O$4:$S$74,5)))))))</f>
        <v>47</v>
      </c>
      <c r="Q11" s="90">
        <v>1</v>
      </c>
      <c r="R11" s="90">
        <f ca="1">IF((D11&lt;=11),VLOOKUP(Q11,'[2]11 лет'!$R$4:$S$74,2),IF((D11=12),VLOOKUP(Q11,'[2]12 лет'!$R$4:$S$74,2),IF((D11=13),VLOOKUP(Q11,'[2]13 лет'!$T$4:$U$74,2),IF((D11=14),VLOOKUP(Q11,'[2]14 лет'!$T$4:$U$74,2),IF((D11=15),VLOOKUP(Q11,'[2]15 лет'!$R$4:$S$74,2),IF((D11=16),VLOOKUP(Q11,'[2]16 лет'!$R$4:$S$74,2),VLOOKUP(Q11,'[2]17 лет'!$R$4:$S$74,2)))))))</f>
        <v>6</v>
      </c>
      <c r="S11" s="90">
        <f ca="1">SUM(F11,H11,J11,L11,N11,P11,R11)</f>
        <v>377</v>
      </c>
      <c r="T11" s="59">
        <f t="shared" ref="T11:T24" ca="1" si="1">RANK(S11,S$11:S$24)</f>
        <v>1</v>
      </c>
    </row>
    <row r="12" spans="1:20" ht="13.5" customHeight="1" x14ac:dyDescent="0.2">
      <c r="A12" s="66">
        <v>2</v>
      </c>
      <c r="B12" s="96" t="s">
        <v>405</v>
      </c>
      <c r="C12" s="97">
        <v>38278</v>
      </c>
      <c r="D12" s="59">
        <f t="shared" ca="1" si="0"/>
        <v>14</v>
      </c>
      <c r="E12" s="90">
        <v>5.2</v>
      </c>
      <c r="F12" s="90">
        <v>70</v>
      </c>
      <c r="G12" s="90">
        <v>4.5</v>
      </c>
      <c r="H12" s="90">
        <v>70</v>
      </c>
      <c r="I12" s="90">
        <v>9</v>
      </c>
      <c r="J12" s="90">
        <v>54</v>
      </c>
      <c r="K12" s="90">
        <v>36</v>
      </c>
      <c r="L12" s="90">
        <v>58</v>
      </c>
      <c r="M12" s="90">
        <v>195</v>
      </c>
      <c r="N12" s="90">
        <v>35</v>
      </c>
      <c r="O12" s="90">
        <v>30</v>
      </c>
      <c r="P12" s="90">
        <v>47</v>
      </c>
      <c r="Q12" s="90">
        <v>12</v>
      </c>
      <c r="R12" s="90">
        <v>28</v>
      </c>
      <c r="S12" s="90">
        <v>362</v>
      </c>
      <c r="T12" s="59">
        <f t="shared" ca="1" si="1"/>
        <v>2</v>
      </c>
    </row>
    <row r="13" spans="1:20" x14ac:dyDescent="0.2">
      <c r="A13" s="66">
        <v>3</v>
      </c>
      <c r="B13" s="96" t="s">
        <v>406</v>
      </c>
      <c r="C13" s="97">
        <v>37889</v>
      </c>
      <c r="D13" s="59">
        <f t="shared" ca="1" si="0"/>
        <v>15</v>
      </c>
      <c r="E13" s="90">
        <v>4.5</v>
      </c>
      <c r="F13" s="90">
        <v>70</v>
      </c>
      <c r="G13" s="90">
        <v>4.5</v>
      </c>
      <c r="H13" s="90">
        <v>70</v>
      </c>
      <c r="I13" s="90">
        <v>7.1</v>
      </c>
      <c r="J13" s="90">
        <v>70</v>
      </c>
      <c r="K13" s="90">
        <v>36</v>
      </c>
      <c r="L13" s="90">
        <v>58</v>
      </c>
      <c r="M13" s="90">
        <v>195</v>
      </c>
      <c r="N13" s="90">
        <v>35</v>
      </c>
      <c r="O13" s="90">
        <v>18</v>
      </c>
      <c r="P13" s="90">
        <v>22</v>
      </c>
      <c r="Q13" s="90">
        <v>14</v>
      </c>
      <c r="R13" s="90">
        <v>32</v>
      </c>
      <c r="S13" s="90">
        <v>357</v>
      </c>
      <c r="T13" s="59">
        <f t="shared" ca="1" si="1"/>
        <v>3</v>
      </c>
    </row>
    <row r="14" spans="1:20" x14ac:dyDescent="0.2">
      <c r="A14" s="66">
        <v>4</v>
      </c>
      <c r="B14" s="96" t="s">
        <v>407</v>
      </c>
      <c r="C14" s="97">
        <v>38109</v>
      </c>
      <c r="D14" s="59">
        <f t="shared" ca="1" si="0"/>
        <v>14</v>
      </c>
      <c r="E14" s="59">
        <v>5.5</v>
      </c>
      <c r="F14" s="59">
        <v>70</v>
      </c>
      <c r="G14" s="59">
        <v>6.2</v>
      </c>
      <c r="H14" s="59">
        <v>70</v>
      </c>
      <c r="I14" s="59">
        <v>7.6</v>
      </c>
      <c r="J14" s="59">
        <v>70</v>
      </c>
      <c r="K14" s="59">
        <v>36</v>
      </c>
      <c r="L14" s="59">
        <v>58</v>
      </c>
      <c r="M14" s="59">
        <v>195</v>
      </c>
      <c r="N14" s="59">
        <v>35</v>
      </c>
      <c r="O14" s="59">
        <v>15</v>
      </c>
      <c r="P14" s="59">
        <v>16</v>
      </c>
      <c r="Q14" s="59">
        <v>13</v>
      </c>
      <c r="R14" s="59">
        <v>30</v>
      </c>
      <c r="S14" s="59">
        <v>349</v>
      </c>
      <c r="T14" s="59">
        <f t="shared" ca="1" si="1"/>
        <v>4</v>
      </c>
    </row>
    <row r="15" spans="1:20" x14ac:dyDescent="0.2">
      <c r="A15" s="66">
        <v>5</v>
      </c>
      <c r="B15" s="96" t="s">
        <v>408</v>
      </c>
      <c r="C15" s="97">
        <v>38245</v>
      </c>
      <c r="D15" s="59">
        <f t="shared" ca="1" si="0"/>
        <v>14</v>
      </c>
      <c r="E15" s="90">
        <v>5.6</v>
      </c>
      <c r="F15" s="90">
        <v>70</v>
      </c>
      <c r="G15" s="90">
        <v>5.6</v>
      </c>
      <c r="H15" s="90">
        <v>70</v>
      </c>
      <c r="I15" s="90">
        <v>8.3000000000000007</v>
      </c>
      <c r="J15" s="90">
        <v>65</v>
      </c>
      <c r="K15" s="90">
        <v>28</v>
      </c>
      <c r="L15" s="90">
        <v>38</v>
      </c>
      <c r="M15" s="90">
        <v>195</v>
      </c>
      <c r="N15" s="90">
        <v>35</v>
      </c>
      <c r="O15" s="90">
        <v>30</v>
      </c>
      <c r="P15" s="90">
        <v>47</v>
      </c>
      <c r="Q15" s="90">
        <v>3</v>
      </c>
      <c r="R15" s="90">
        <v>10</v>
      </c>
      <c r="S15" s="90">
        <v>335</v>
      </c>
      <c r="T15" s="59">
        <f t="shared" ca="1" si="1"/>
        <v>5</v>
      </c>
    </row>
    <row r="16" spans="1:20" x14ac:dyDescent="0.2">
      <c r="A16" s="66">
        <v>6</v>
      </c>
      <c r="B16" s="96" t="s">
        <v>409</v>
      </c>
      <c r="C16" s="97">
        <v>37994</v>
      </c>
      <c r="D16" s="59">
        <f t="shared" ca="1" si="0"/>
        <v>14</v>
      </c>
      <c r="E16" s="59">
        <v>5.8</v>
      </c>
      <c r="F16" s="59">
        <v>70</v>
      </c>
      <c r="G16" s="59">
        <v>5.0999999999999996</v>
      </c>
      <c r="H16" s="59">
        <v>70</v>
      </c>
      <c r="I16" s="59">
        <v>8.8000000000000007</v>
      </c>
      <c r="J16" s="59">
        <v>58</v>
      </c>
      <c r="K16" s="59">
        <v>40</v>
      </c>
      <c r="L16" s="59">
        <v>66</v>
      </c>
      <c r="M16" s="59">
        <v>155</v>
      </c>
      <c r="N16" s="59">
        <v>15</v>
      </c>
      <c r="O16" s="59">
        <v>29</v>
      </c>
      <c r="P16" s="59">
        <v>44</v>
      </c>
      <c r="Q16" s="59">
        <v>0</v>
      </c>
      <c r="R16" s="59">
        <v>4</v>
      </c>
      <c r="S16" s="59">
        <v>327</v>
      </c>
      <c r="T16" s="59">
        <f t="shared" ca="1" si="1"/>
        <v>7</v>
      </c>
    </row>
    <row r="17" spans="1:20" x14ac:dyDescent="0.2">
      <c r="A17" s="66">
        <v>7</v>
      </c>
      <c r="B17" s="96" t="s">
        <v>410</v>
      </c>
      <c r="C17" s="97">
        <v>38043</v>
      </c>
      <c r="D17" s="59">
        <f t="shared" ca="1" si="0"/>
        <v>14</v>
      </c>
      <c r="E17" s="90">
        <v>5.9</v>
      </c>
      <c r="F17" s="90">
        <f ca="1">IF((D17&lt;=11),VLOOKUP(E17,'[2]11 лет'!$L$3:$N$75,3),IF((D17=12),VLOOKUP(E17,'[2]12 лет'!$L$3:$N$75,3),IF((D17=13),VLOOKUP(E17,'[2]13 лет'!$M$3:$P$75,4),IF((D17=14),VLOOKUP(E17,'[2]14 лет'!$M$3:$P$75,4),IF((D17=15),VLOOKUP(E17,'[2]15 лет'!$L$3:$N$75,3),IF((D17=16),VLOOKUP(E17,'[2]16 лет'!$L$3:$N$75,3),VLOOKUP(E17,'[2]17 лет'!$L$3:$N$75,3)))))))</f>
        <v>70</v>
      </c>
      <c r="G17" s="90">
        <v>5.2</v>
      </c>
      <c r="H17" s="90">
        <f ca="1">IF((D17&lt;=11),VLOOKUP(G17,'[2]11 лет'!$K$3:$N$75,4),IF((D17=12),VLOOKUP(G17,'[2]12 лет'!$K$3:$N$75,4),IF((D17=13),VLOOKUP(G17,'[2]13 лет'!$L$3:$P$75,5),IF((D17=14),VLOOKUP(G17,'[2]14 лет'!$L$3:$P$75,5),IF((D17=15),VLOOKUP(G17,'[2]15 лет'!$K$3:$N$75,4),IF((D17=16),VLOOKUP(G17,'[2]16 лет'!$K$3:$N$75,4),VLOOKUP(G17,'[2]17 лет'!$K$3:$N$75,4)))))))</f>
        <v>70</v>
      </c>
      <c r="I17" s="90">
        <v>8.9</v>
      </c>
      <c r="J17" s="90">
        <f ca="1">IF((D17&lt;=11),VLOOKUP(I17,'[2]11 лет'!$M$3:$N$75,2),IF((D17=12),VLOOKUP(I17,'[2]12 лет'!$M$3:$N$75,2),IF((D17=13),VLOOKUP(I17,'[2]13 лет'!$O$3:$P$75,2),IF((D17=14),VLOOKUP(I17,'[2]14 лет'!$O$3:$P$75,2),IF((D17=15),VLOOKUP(I17,'[2]15 лет'!$M$3:$N$75,2),IF((D17=16),VLOOKUP(I17,'[2]16 лет'!$M$3:$N$75,2),VLOOKUP(I17,'[2]17 лет'!$M$3:$N$75,2)))))))</f>
        <v>56</v>
      </c>
      <c r="K17" s="90">
        <v>32</v>
      </c>
      <c r="L17" s="90">
        <f ca="1">IF((D17&lt;=11),VLOOKUP(K17,'[2]11 лет'!$Q$4:$S$74,3),IF((D17=12),VLOOKUP(K17,'[2]12 лет'!$Q$4:$S$74,3),IF((D17=13),VLOOKUP(K17,'[2]13 лет'!$S$4:$U$74,3),IF((D17=14),VLOOKUP(K17,'[2]14 лет'!$S$4:$U$74,3),IF((D17=15),VLOOKUP(K17,'[2]15 лет'!$Q$4:$S$74,3),IF((D17=16),VLOOKUP(K17,'[2]16 лет'!$Q$4:$S$74,3),VLOOKUP(K17,'[2]17 лет'!$Q$4:$S$74,3)))))))</f>
        <v>50</v>
      </c>
      <c r="M17" s="90">
        <v>165</v>
      </c>
      <c r="N17" s="90">
        <f ca="1">IF((D17&lt;=11),VLOOKUP(M17,'[2]11 лет'!$P$4:$S$74,4),IF((D17=12),VLOOKUP(M17,'[2]12 лет'!$P$4:$S$74,4),IF((D17=13),VLOOKUP(M17,'[2]13 лет'!$R$4:$U$74,4),IF((D17=14),VLOOKUP(M17,'[2]14 лет'!$R$4:$U$74,4),IF((D17=15),VLOOKUP(M17,'[2]15 лет'!$P$4:$S$74,4),IF((D17=16),VLOOKUP(M17,'[2]16 лет'!$P$4:$S$74,4),VLOOKUP(M17,'[2]17 лет'!$P$4:$S$74,4)))))))</f>
        <v>20</v>
      </c>
      <c r="O17" s="90">
        <v>34</v>
      </c>
      <c r="P17" s="90">
        <f ca="1">IF((D17&lt;=11),VLOOKUP(O17,'[2]11 лет'!$O$4:$S$74,5),IF((D17=12),VLOOKUP(O17,'[2]12 лет'!$O$4:$S$74,5),IF((D17=13),VLOOKUP(O17,'[2]13 лет'!$Q$4:$U$74,5),IF((D17=14),VLOOKUP(O17,'[2]14 лет'!$Q$4:$U$74,5),IF((D17=15),VLOOKUP(O17,'[2]15 лет'!$O$4:$S$74,5),IF((D17=16),VLOOKUP(O17,'[2]16 лет'!$O$4:$S$74,5),VLOOKUP(O17,'[2]17 лет'!$O$4:$S$74,5)))))))</f>
        <v>56</v>
      </c>
      <c r="Q17" s="90">
        <v>3</v>
      </c>
      <c r="R17" s="90">
        <f ca="1">IF((D17&lt;=11),VLOOKUP(Q17,'[2]11 лет'!$R$4:$S$74,2),IF((D17=12),VLOOKUP(Q17,'[2]12 лет'!$R$4:$S$74,2),IF((D17=13),VLOOKUP(Q17,'[2]13 лет'!$T$4:$U$74,2),IF((D17=14),VLOOKUP(Q17,'[2]14 лет'!$T$4:$U$74,2),IF((D17=15),VLOOKUP(Q17,'[2]15 лет'!$R$4:$S$74,2),IF((D17=16),VLOOKUP(Q17,'[2]16 лет'!$R$4:$S$74,2),VLOOKUP(Q17,'[2]17 лет'!$R$4:$S$74,2)))))))</f>
        <v>10</v>
      </c>
      <c r="S17" s="90">
        <f ca="1">SUM(F17,H17,J17,L17,N17,P17,R17)</f>
        <v>332</v>
      </c>
      <c r="T17" s="59">
        <f t="shared" ca="1" si="1"/>
        <v>6</v>
      </c>
    </row>
    <row r="18" spans="1:20" x14ac:dyDescent="0.2">
      <c r="A18" s="66">
        <v>8</v>
      </c>
      <c r="B18" s="96" t="s">
        <v>411</v>
      </c>
      <c r="C18" s="97">
        <v>38365</v>
      </c>
      <c r="D18" s="59">
        <f t="shared" ca="1" si="0"/>
        <v>13</v>
      </c>
      <c r="E18" s="90">
        <v>5.2</v>
      </c>
      <c r="F18" s="90">
        <v>70</v>
      </c>
      <c r="G18" s="90">
        <v>4</v>
      </c>
      <c r="H18" s="90">
        <v>70</v>
      </c>
      <c r="I18" s="90">
        <v>13.6</v>
      </c>
      <c r="J18" s="90">
        <v>0</v>
      </c>
      <c r="K18" s="90">
        <v>45</v>
      </c>
      <c r="L18" s="90">
        <v>70</v>
      </c>
      <c r="M18" s="90">
        <v>231</v>
      </c>
      <c r="N18" s="90">
        <v>60</v>
      </c>
      <c r="O18" s="90">
        <v>30</v>
      </c>
      <c r="P18" s="90">
        <v>47</v>
      </c>
      <c r="Q18" s="90">
        <v>1</v>
      </c>
      <c r="R18" s="90">
        <v>6</v>
      </c>
      <c r="S18" s="90">
        <v>323</v>
      </c>
      <c r="T18" s="59">
        <f t="shared" ca="1" si="1"/>
        <v>8</v>
      </c>
    </row>
    <row r="19" spans="1:20" ht="13.5" customHeight="1" x14ac:dyDescent="0.2">
      <c r="A19" s="66">
        <v>9</v>
      </c>
      <c r="B19" s="96" t="s">
        <v>412</v>
      </c>
      <c r="C19" s="97">
        <v>37971</v>
      </c>
      <c r="D19" s="59">
        <f t="shared" ca="1" si="0"/>
        <v>15</v>
      </c>
      <c r="E19" s="59">
        <v>7.8</v>
      </c>
      <c r="F19" s="59">
        <v>46</v>
      </c>
      <c r="G19" s="59">
        <v>5.3</v>
      </c>
      <c r="H19" s="59">
        <v>70</v>
      </c>
      <c r="I19" s="59">
        <v>12.8</v>
      </c>
      <c r="J19" s="59">
        <v>1</v>
      </c>
      <c r="K19" s="59">
        <v>50</v>
      </c>
      <c r="L19" s="59">
        <v>70</v>
      </c>
      <c r="M19" s="59">
        <v>210</v>
      </c>
      <c r="N19" s="59">
        <v>50</v>
      </c>
      <c r="O19" s="59">
        <v>30</v>
      </c>
      <c r="P19" s="59">
        <v>47</v>
      </c>
      <c r="Q19" s="59">
        <v>14</v>
      </c>
      <c r="R19" s="59">
        <v>32</v>
      </c>
      <c r="S19" s="59">
        <v>316</v>
      </c>
      <c r="T19" s="59">
        <f t="shared" ca="1" si="1"/>
        <v>9</v>
      </c>
    </row>
    <row r="20" spans="1:20" ht="13.5" customHeight="1" x14ac:dyDescent="0.2">
      <c r="A20" s="66">
        <v>10</v>
      </c>
      <c r="B20" s="96" t="s">
        <v>413</v>
      </c>
      <c r="C20" s="97">
        <v>38098</v>
      </c>
      <c r="D20" s="59">
        <f t="shared" ca="1" si="0"/>
        <v>14</v>
      </c>
      <c r="E20" s="90">
        <v>5.6</v>
      </c>
      <c r="F20" s="90">
        <f ca="1">IF((D20&lt;=11),VLOOKUP(E20,'[2]11 лет'!$L$3:$N$75,3),IF((D20=12),VLOOKUP(E20,'[2]12 лет'!$L$3:$N$75,3),IF((D20=13),VLOOKUP(E20,'[2]13 лет'!$M$3:$P$75,4),IF((D20=14),VLOOKUP(E20,'[2]14 лет'!$M$3:$P$75,4),IF((D20=15),VLOOKUP(E20,'[2]15 лет'!$L$3:$N$75,3),IF((D20=16),VLOOKUP(E20,'[2]16 лет'!$L$3:$N$75,3),VLOOKUP(E20,'[2]17 лет'!$L$3:$N$75,3)))))))</f>
        <v>70</v>
      </c>
      <c r="G20" s="90">
        <v>5.0999999999999996</v>
      </c>
      <c r="H20" s="90">
        <f ca="1">IF((D20&lt;=11),VLOOKUP(G20,'[2]11 лет'!$K$3:$N$75,4),IF((D20=12),VLOOKUP(G20,'[2]12 лет'!$K$3:$N$75,4),IF((D20=13),VLOOKUP(G20,'[2]13 лет'!$L$3:$P$75,5),IF((D20=14),VLOOKUP(G20,'[2]14 лет'!$L$3:$P$75,5),IF((D20=15),VLOOKUP(G20,'[2]15 лет'!$K$3:$N$75,4),IF((D20=16),VLOOKUP(G20,'[2]16 лет'!$K$3:$N$75,4),VLOOKUP(G20,'[2]17 лет'!$K$3:$N$75,4)))))))</f>
        <v>70</v>
      </c>
      <c r="I20" s="90">
        <v>8.3000000000000007</v>
      </c>
      <c r="J20" s="90">
        <f ca="1">IF((D20&lt;=11),VLOOKUP(I20,'[2]11 лет'!$M$3:$N$75,2),IF((D20=12),VLOOKUP(I20,'[2]12 лет'!$M$3:$N$75,2),IF((D20=13),VLOOKUP(I20,'[2]13 лет'!$O$3:$P$75,2),IF((D20=14),VLOOKUP(I20,'[2]14 лет'!$O$3:$P$75,2),IF((D20=15),VLOOKUP(I20,'[2]15 лет'!$M$3:$N$75,2),IF((D20=16),VLOOKUP(I20,'[2]16 лет'!$M$3:$N$75,2),VLOOKUP(I20,'[2]17 лет'!$M$3:$N$75,2)))))))</f>
        <v>65</v>
      </c>
      <c r="K20" s="90">
        <v>28</v>
      </c>
      <c r="L20" s="90">
        <f ca="1">IF((D20&lt;=11),VLOOKUP(K20,'[2]11 лет'!$Q$4:$S$74,3),IF((D20=12),VLOOKUP(K20,'[2]12 лет'!$Q$4:$S$74,3),IF((D20=13),VLOOKUP(K20,'[2]13 лет'!$S$4:$U$74,3),IF((D20=14),VLOOKUP(K20,'[2]14 лет'!$S$4:$U$74,3),IF((D20=15),VLOOKUP(K20,'[2]15 лет'!$Q$4:$S$74,3),IF((D20=16),VLOOKUP(K20,'[2]16 лет'!$Q$4:$S$74,3),VLOOKUP(K20,'[2]17 лет'!$Q$4:$S$74,3)))))))</f>
        <v>38</v>
      </c>
      <c r="M20" s="90">
        <v>195</v>
      </c>
      <c r="N20" s="90">
        <f ca="1">IF((D20&lt;=11),VLOOKUP(M20,'[2]11 лет'!$P$4:$S$74,4),IF((D20=12),VLOOKUP(M20,'[2]12 лет'!$P$4:$S$74,4),IF((D20=13),VLOOKUP(M20,'[2]13 лет'!$R$4:$U$74,4),IF((D20=14),VLOOKUP(M20,'[2]14 лет'!$R$4:$U$74,4),IF((D20=15),VLOOKUP(M20,'[2]15 лет'!$P$4:$S$74,4),IF((D20=16),VLOOKUP(M20,'[2]16 лет'!$P$4:$S$74,4),VLOOKUP(M20,'[2]17 лет'!$P$4:$S$74,4)))))))</f>
        <v>35</v>
      </c>
      <c r="O20" s="90">
        <v>21</v>
      </c>
      <c r="P20" s="90">
        <f ca="1">IF((D20&lt;=11),VLOOKUP(O20,'[2]11 лет'!$O$4:$S$74,5),IF((D20=12),VLOOKUP(O20,'[2]12 лет'!$O$4:$S$74,5),IF((D20=13),VLOOKUP(O20,'[2]13 лет'!$Q$4:$U$74,5),IF((D20=14),VLOOKUP(O20,'[2]14 лет'!$Q$4:$U$74,5),IF((D20=15),VLOOKUP(O20,'[2]15 лет'!$O$4:$S$74,5),IF((D20=16),VLOOKUP(O20,'[2]16 лет'!$O$4:$S$74,5),VLOOKUP(O20,'[2]17 лет'!$O$4:$S$74,5)))))))</f>
        <v>28</v>
      </c>
      <c r="Q20" s="90">
        <v>1</v>
      </c>
      <c r="R20" s="90">
        <f ca="1">IF((D20&lt;=11),VLOOKUP(Q20,'[2]11 лет'!$R$4:$S$74,2),IF((D20=12),VLOOKUP(Q20,'[2]12 лет'!$R$4:$S$74,2),IF((D20=13),VLOOKUP(Q20,'[2]13 лет'!$T$4:$U$74,2),IF((D20=14),VLOOKUP(Q20,'[2]14 лет'!$T$4:$U$74,2),IF((D20=15),VLOOKUP(Q20,'[2]15 лет'!$R$4:$S$74,2),IF((D20=16),VLOOKUP(Q20,'[2]16 лет'!$R$4:$S$74,2),VLOOKUP(Q20,'[2]17 лет'!$R$4:$S$74,2)))))))</f>
        <v>6</v>
      </c>
      <c r="S20" s="90">
        <f ca="1">SUM(F20,H20,J20,L20,N20,P20,R20)</f>
        <v>312</v>
      </c>
      <c r="T20" s="59">
        <f t="shared" ca="1" si="1"/>
        <v>10</v>
      </c>
    </row>
    <row r="21" spans="1:20" hidden="1" x14ac:dyDescent="0.2">
      <c r="A21" s="71">
        <v>16</v>
      </c>
      <c r="B21" s="72"/>
      <c r="C21" s="73"/>
      <c r="D21" s="74">
        <f t="shared" ca="1" si="0"/>
        <v>118</v>
      </c>
      <c r="E21" s="74"/>
      <c r="F21" s="74">
        <f ca="1">IF((D21&lt;=11),VLOOKUP(E21,'11 лет'!$B$3:$D$75,3),IF((D21=12),VLOOKUP(E21,'12 лет'!$B$3:$D$75,3),IF((D21=13),VLOOKUP(E21,'13 лет'!$B$3:$E$75,4),IF((D21=14),VLOOKUP(E21,'14 лет'!$B$3:$E$75,4),IF((D21=15),VLOOKUP(E21,'15 лет'!$B$3:$D$75,3),IF((D21=16),VLOOKUP(E21,'16 лет'!$B$3:$D$75,3),VLOOKUP(E21,'17 лет'!$B$3:$D$75,3)))))))</f>
        <v>0</v>
      </c>
      <c r="G21" s="74"/>
      <c r="H21" s="74">
        <f ca="1">IF((D21&lt;=11),VLOOKUP(G21,'11 лет'!$A$3:$D$75,4),IF((D21=12),VLOOKUP(G21,'12 лет'!$A$3:$D$75,4),IF((D21=13),VLOOKUP(G21,'13 лет'!$A$3:$E$75,5),IF((D21=14),VLOOKUP(G21,'14 лет'!$A$3:$E$75,5),IF((D21=15),VLOOKUP(G21,'15 лет'!$A$3:$D$75,4),IF((D21=16),VLOOKUP(G21,'16 лет'!$A$3:$D$75,4),VLOOKUP(G21,'17 лет'!$A$3:$D$75,4)))))))</f>
        <v>0</v>
      </c>
      <c r="I21" s="74"/>
      <c r="J21" s="74">
        <f ca="1">IF((D21&lt;=11),VLOOKUP(I21,'11 лет'!$C$3:$D$75,2),IF((D21=12),VLOOKUP(I21,'12 лет'!$C$3:$D$75,2),IF((D21=13),VLOOKUP(I21,'13 лет'!$D$3:$E$75,2),IF((D21=14),VLOOKUP(I21,'14 лет'!$D$3:$E$75,2),IF((D21=15),VLOOKUP(I21,'15 лет'!$C$3:$D$75,2),IF((D21=16),VLOOKUP(I21,'16 лет'!$C$3:$D$75,2),VLOOKUP(I21,'17 лет'!$C$3:$D$75,2)))))))</f>
        <v>0</v>
      </c>
      <c r="K21" s="74"/>
      <c r="L21" s="74">
        <f ca="1">IF((D21&lt;=11),VLOOKUP(K21,'11 лет'!$G$4:$I$74,3),IF((D21=12),VLOOKUP(K21,'12 лет'!$G$4:$I$74,3),IF((D21=13),VLOOKUP(K21,'13 лет'!$H$4:$J$74,3),IF((D21=14),VLOOKUP(K21,'14 лет'!$H$4:$J$74,3),IF((D21=15),VLOOKUP(K21,'15 лет'!$G$4:$I$74,3),IF((D21=16),VLOOKUP(K21,'16 лет'!$G$4:$I$74,3),VLOOKUP(K21,'17 лет'!$G$4:$I$74,3)))))))</f>
        <v>0</v>
      </c>
      <c r="M21" s="74"/>
      <c r="N21" s="74">
        <f ca="1">IF((D21&lt;=11),VLOOKUP(M21,'11 лет'!$F$4:$I$74,4),IF((D21=12),VLOOKUP(M21,'12 лет'!$F$4:$I$74,4),IF((D21=13),VLOOKUP(M21,'13 лет'!$G$4:$J$74,4),IF((D21=14),VLOOKUP(M21,'14 лет'!$G$4:$J$74,4),IF((D21=15),VLOOKUP(M21,'15 лет'!$F$4:$I$74,4),IF((D21=16),VLOOKUP(M21,'16 лет'!$F$4:$I$74,4),VLOOKUP(M21,'17 лет'!$F$4:$I$74,4)))))))</f>
        <v>0</v>
      </c>
      <c r="O21" s="74"/>
      <c r="P21" s="74">
        <f ca="1">IF((D21&lt;=11),VLOOKUP(O21,'11 лет'!$E$4:$I$74,5),IF((D21=12),VLOOKUP(O21,'12 лет'!$E$4:$I$74,5),IF((D21=13),VLOOKUP(O21,'13 лет'!$F$4:$J$74,5),IF((D21=14),VLOOKUP(O21,'14 лет'!$F$4:$J$74,5),IF((D21=15),VLOOKUP(O21,'15 лет'!$E$4:$I$74,5),IF((D21=16),VLOOKUP(O21,'16 лет'!$E$4:$I$74,5),VLOOKUP(O21,'17 лет'!$E$4:$I$74,5)))))))</f>
        <v>0</v>
      </c>
      <c r="Q21" s="74"/>
      <c r="R21" s="74">
        <f ca="1">IF((D21&lt;=11),VLOOKUP(Q21,'11 лет'!$H$4:$I$74,2),IF((D21=12),VLOOKUP(Q21,'12 лет'!$H$4:$I$74,2),IF((D21=13),VLOOKUP(Q21,'13 лет'!$I$4:$J$74,2),IF((D21=14),VLOOKUP(Q21,'14 лет'!$I$4:$J$74,2),IF((D21=15),VLOOKUP(Q21,'15 лет'!$H$4:$I$74,2),IF((D21=16),VLOOKUP(Q21,'16 лет'!$H$4:$I$74,2),VLOOKUP(Q21,'17 лет'!$H$4:$I$74,2)))))))</f>
        <v>6</v>
      </c>
      <c r="S21" s="74">
        <f ca="1">SUM(F21,H21,J21,L21,N21,P21,R21)</f>
        <v>6</v>
      </c>
      <c r="T21" s="74">
        <f t="shared" ca="1" si="1"/>
        <v>11</v>
      </c>
    </row>
    <row r="22" spans="1:20" hidden="1" x14ac:dyDescent="0.2">
      <c r="A22" s="63">
        <v>17</v>
      </c>
      <c r="B22" s="64"/>
      <c r="C22" s="65"/>
      <c r="D22" s="59">
        <f t="shared" ca="1" si="0"/>
        <v>118</v>
      </c>
      <c r="E22" s="59"/>
      <c r="F22" s="59">
        <f ca="1">IF((D22&lt;=11),VLOOKUP(E22,'11 лет'!$B$3:$D$75,3),IF((D22=12),VLOOKUP(E22,'12 лет'!$B$3:$D$75,3),IF((D22=13),VLOOKUP(E22,'13 лет'!$B$3:$E$75,4),IF((D22=14),VLOOKUP(E22,'14 лет'!$B$3:$E$75,4),IF((D22=15),VLOOKUP(E22,'15 лет'!$B$3:$D$75,3),IF((D22=16),VLOOKUP(E22,'16 лет'!$B$3:$D$75,3),VLOOKUP(E22,'17 лет'!$B$3:$D$75,3)))))))</f>
        <v>0</v>
      </c>
      <c r="G22" s="59"/>
      <c r="H22" s="59">
        <f ca="1">IF((D22&lt;=11),VLOOKUP(G22,'11 лет'!$A$3:$D$75,4),IF((D22=12),VLOOKUP(G22,'12 лет'!$A$3:$D$75,4),IF((D22=13),VLOOKUP(G22,'13 лет'!$A$3:$E$75,5),IF((D22=14),VLOOKUP(G22,'14 лет'!$A$3:$E$75,5),IF((D22=15),VLOOKUP(G22,'15 лет'!$A$3:$D$75,4),IF((D22=16),VLOOKUP(G22,'16 лет'!$A$3:$D$75,4),VLOOKUP(G22,'17 лет'!$A$3:$D$75,4)))))))</f>
        <v>0</v>
      </c>
      <c r="I22" s="59"/>
      <c r="J22" s="59">
        <f ca="1">IF((D22&lt;=11),VLOOKUP(I22,'11 лет'!$C$3:$D$75,2),IF((D22=12),VLOOKUP(I22,'12 лет'!$C$3:$D$75,2),IF((D22=13),VLOOKUP(I22,'13 лет'!$D$3:$E$75,2),IF((D22=14),VLOOKUP(I22,'14 лет'!$D$3:$E$75,2),IF((D22=15),VLOOKUP(I22,'15 лет'!$C$3:$D$75,2),IF((D22=16),VLOOKUP(I22,'16 лет'!$C$3:$D$75,2),VLOOKUP(I22,'17 лет'!$C$3:$D$75,2)))))))</f>
        <v>0</v>
      </c>
      <c r="K22" s="59"/>
      <c r="L22" s="59">
        <f ca="1">IF((D22&lt;=11),VLOOKUP(K22,'11 лет'!$G$4:$I$74,3),IF((D22=12),VLOOKUP(K22,'12 лет'!$G$4:$I$74,3),IF((D22=13),VLOOKUP(K22,'13 лет'!$H$4:$J$74,3),IF((D22=14),VLOOKUP(K22,'14 лет'!$H$4:$J$74,3),IF((D22=15),VLOOKUP(K22,'15 лет'!$G$4:$I$74,3),IF((D22=16),VLOOKUP(K22,'16 лет'!$G$4:$I$74,3),VLOOKUP(K22,'17 лет'!$G$4:$I$74,3)))))))</f>
        <v>0</v>
      </c>
      <c r="M22" s="59"/>
      <c r="N22" s="59">
        <f ca="1">IF((D22&lt;=11),VLOOKUP(M22,'11 лет'!$F$4:$I$74,4),IF((D22=12),VLOOKUP(M22,'12 лет'!$F$4:$I$74,4),IF((D22=13),VLOOKUP(M22,'13 лет'!$G$4:$J$74,4),IF((D22=14),VLOOKUP(M22,'14 лет'!$G$4:$J$74,4),IF((D22=15),VLOOKUP(M22,'15 лет'!$F$4:$I$74,4),IF((D22=16),VLOOKUP(M22,'16 лет'!$F$4:$I$74,4),VLOOKUP(M22,'17 лет'!$F$4:$I$74,4)))))))</f>
        <v>0</v>
      </c>
      <c r="O22" s="59"/>
      <c r="P22" s="59">
        <f ca="1">IF((D22&lt;=11),VLOOKUP(O22,'11 лет'!$E$4:$I$74,5),IF((D22=12),VLOOKUP(O22,'12 лет'!$E$4:$I$74,5),IF((D22=13),VLOOKUP(O22,'13 лет'!$F$4:$J$74,5),IF((D22=14),VLOOKUP(O22,'14 лет'!$F$4:$J$74,5),IF((D22=15),VLOOKUP(O22,'15 лет'!$E$4:$I$74,5),IF((D22=16),VLOOKUP(O22,'16 лет'!$E$4:$I$74,5),VLOOKUP(O22,'17 лет'!$E$4:$I$74,5)))))))</f>
        <v>0</v>
      </c>
      <c r="Q22" s="59"/>
      <c r="R22" s="59">
        <f ca="1">IF((D22&lt;=11),VLOOKUP(Q22,'11 лет'!$H$4:$I$74,2),IF((D22=12),VLOOKUP(Q22,'12 лет'!$H$4:$I$74,2),IF((D22=13),VLOOKUP(Q22,'13 лет'!$I$4:$J$74,2),IF((D22=14),VLOOKUP(Q22,'14 лет'!$I$4:$J$74,2),IF((D22=15),VLOOKUP(Q22,'15 лет'!$H$4:$I$74,2),IF((D22=16),VLOOKUP(Q22,'16 лет'!$H$4:$I$74,2),VLOOKUP(Q22,'17 лет'!$H$4:$I$74,2)))))))</f>
        <v>6</v>
      </c>
      <c r="S22" s="59">
        <f ca="1">SUM(F22,H22,J22,L22,N22,P22,R22)</f>
        <v>6</v>
      </c>
      <c r="T22" s="59">
        <f t="shared" ca="1" si="1"/>
        <v>11</v>
      </c>
    </row>
    <row r="23" spans="1:20" hidden="1" x14ac:dyDescent="0.2">
      <c r="A23" s="63">
        <v>18</v>
      </c>
      <c r="B23" s="64"/>
      <c r="C23" s="65"/>
      <c r="D23" s="59">
        <f t="shared" ca="1" si="0"/>
        <v>118</v>
      </c>
      <c r="E23" s="59"/>
      <c r="F23" s="59">
        <f ca="1">IF((D23&lt;=11),VLOOKUP(E23,'11 лет'!$B$3:$D$75,3),IF((D23=12),VLOOKUP(E23,'12 лет'!$B$3:$D$75,3),IF((D23=13),VLOOKUP(E23,'13 лет'!$B$3:$E$75,4),IF((D23=14),VLOOKUP(E23,'14 лет'!$B$3:$E$75,4),IF((D23=15),VLOOKUP(E23,'15 лет'!$B$3:$D$75,3),IF((D23=16),VLOOKUP(E23,'16 лет'!$B$3:$D$75,3),VLOOKUP(E23,'17 лет'!$B$3:$D$75,3)))))))</f>
        <v>0</v>
      </c>
      <c r="G23" s="59"/>
      <c r="H23" s="59">
        <f ca="1">IF((D23&lt;=11),VLOOKUP(G23,'11 лет'!$A$3:$D$75,4),IF((D23=12),VLOOKUP(G23,'12 лет'!$A$3:$D$75,4),IF((D23=13),VLOOKUP(G23,'13 лет'!$A$3:$E$75,5),IF((D23=14),VLOOKUP(G23,'14 лет'!$A$3:$E$75,5),IF((D23=15),VLOOKUP(G23,'15 лет'!$A$3:$D$75,4),IF((D23=16),VLOOKUP(G23,'16 лет'!$A$3:$D$75,4),VLOOKUP(G23,'17 лет'!$A$3:$D$75,4)))))))</f>
        <v>0</v>
      </c>
      <c r="I23" s="59"/>
      <c r="J23" s="59">
        <f ca="1">IF((D23&lt;=11),VLOOKUP(I23,'11 лет'!$C$3:$D$75,2),IF((D23=12),VLOOKUP(I23,'12 лет'!$C$3:$D$75,2),IF((D23=13),VLOOKUP(I23,'13 лет'!$D$3:$E$75,2),IF((D23=14),VLOOKUP(I23,'14 лет'!$D$3:$E$75,2),IF((D23=15),VLOOKUP(I23,'15 лет'!$C$3:$D$75,2),IF((D23=16),VLOOKUP(I23,'16 лет'!$C$3:$D$75,2),VLOOKUP(I23,'17 лет'!$C$3:$D$75,2)))))))</f>
        <v>0</v>
      </c>
      <c r="K23" s="59"/>
      <c r="L23" s="59">
        <f ca="1">IF((D23&lt;=11),VLOOKUP(K23,'11 лет'!$G$4:$I$74,3),IF((D23=12),VLOOKUP(K23,'12 лет'!$G$4:$I$74,3),IF((D23=13),VLOOKUP(K23,'13 лет'!$H$4:$J$74,3),IF((D23=14),VLOOKUP(K23,'14 лет'!$H$4:$J$74,3),IF((D23=15),VLOOKUP(K23,'15 лет'!$G$4:$I$74,3),IF((D23=16),VLOOKUP(K23,'16 лет'!$G$4:$I$74,3),VLOOKUP(K23,'17 лет'!$G$4:$I$74,3)))))))</f>
        <v>0</v>
      </c>
      <c r="M23" s="59"/>
      <c r="N23" s="59">
        <f ca="1">IF((D23&lt;=11),VLOOKUP(M23,'11 лет'!$F$4:$I$74,4),IF((D23=12),VLOOKUP(M23,'12 лет'!$F$4:$I$74,4),IF((D23=13),VLOOKUP(M23,'13 лет'!$G$4:$J$74,4),IF((D23=14),VLOOKUP(M23,'14 лет'!$G$4:$J$74,4),IF((D23=15),VLOOKUP(M23,'15 лет'!$F$4:$I$74,4),IF((D23=16),VLOOKUP(M23,'16 лет'!$F$4:$I$74,4),VLOOKUP(M23,'17 лет'!$F$4:$I$74,4)))))))</f>
        <v>0</v>
      </c>
      <c r="O23" s="59"/>
      <c r="P23" s="59">
        <f ca="1">IF((D23&lt;=11),VLOOKUP(O23,'11 лет'!$E$4:$I$74,5),IF((D23=12),VLOOKUP(O23,'12 лет'!$E$4:$I$74,5),IF((D23=13),VLOOKUP(O23,'13 лет'!$F$4:$J$74,5),IF((D23=14),VLOOKUP(O23,'14 лет'!$F$4:$J$74,5),IF((D23=15),VLOOKUP(O23,'15 лет'!$E$4:$I$74,5),IF((D23=16),VLOOKUP(O23,'16 лет'!$E$4:$I$74,5),VLOOKUP(O23,'17 лет'!$E$4:$I$74,5)))))))</f>
        <v>0</v>
      </c>
      <c r="Q23" s="59"/>
      <c r="R23" s="59">
        <f ca="1">IF((D23&lt;=11),VLOOKUP(Q23,'11 лет'!$H$4:$I$74,2),IF((D23=12),VLOOKUP(Q23,'12 лет'!$H$4:$I$74,2),IF((D23=13),VLOOKUP(Q23,'13 лет'!$I$4:$J$74,2),IF((D23=14),VLOOKUP(Q23,'14 лет'!$I$4:$J$74,2),IF((D23=15),VLOOKUP(Q23,'15 лет'!$H$4:$I$74,2),IF((D23=16),VLOOKUP(Q23,'16 лет'!$H$4:$I$74,2),VLOOKUP(Q23,'17 лет'!$H$4:$I$74,2)))))))</f>
        <v>6</v>
      </c>
      <c r="S23" s="59">
        <f ca="1">SUM(F23,H23,J23,L23,N23,P23,R23)</f>
        <v>6</v>
      </c>
      <c r="T23" s="59">
        <f t="shared" ca="1" si="1"/>
        <v>11</v>
      </c>
    </row>
    <row r="24" spans="1:20" hidden="1" x14ac:dyDescent="0.2">
      <c r="A24" s="63">
        <v>19</v>
      </c>
      <c r="B24" s="64"/>
      <c r="C24" s="65"/>
      <c r="D24" s="59">
        <f t="shared" ca="1" si="0"/>
        <v>118</v>
      </c>
      <c r="E24" s="59"/>
      <c r="F24" s="59">
        <f ca="1">IF((D24&lt;=11),VLOOKUP(E24,'11 лет'!$B$3:$D$75,3),IF((D24=12),VLOOKUP(E24,'12 лет'!$B$3:$D$75,3),IF((D24=13),VLOOKUP(E24,'13 лет'!$B$3:$E$75,4),IF((D24=14),VLOOKUP(E24,'14 лет'!$B$3:$E$75,4),IF((D24=15),VLOOKUP(E24,'15 лет'!$B$3:$D$75,3),IF((D24=16),VLOOKUP(E24,'16 лет'!$B$3:$D$75,3),VLOOKUP(E24,'17 лет'!$B$3:$D$75,3)))))))</f>
        <v>0</v>
      </c>
      <c r="G24" s="59"/>
      <c r="H24" s="59">
        <f ca="1">IF((D24&lt;=11),VLOOKUP(G24,'11 лет'!$A$3:$D$75,4),IF((D24=12),VLOOKUP(G24,'12 лет'!$A$3:$D$75,4),IF((D24=13),VLOOKUP(G24,'13 лет'!$A$3:$E$75,5),IF((D24=14),VLOOKUP(G24,'14 лет'!$A$3:$E$75,5),IF((D24=15),VLOOKUP(G24,'15 лет'!$A$3:$D$75,4),IF((D24=16),VLOOKUP(G24,'16 лет'!$A$3:$D$75,4),VLOOKUP(G24,'17 лет'!$A$3:$D$75,4)))))))</f>
        <v>0</v>
      </c>
      <c r="I24" s="59"/>
      <c r="J24" s="59">
        <f ca="1">IF((D24&lt;=11),VLOOKUP(I24,'11 лет'!$C$3:$D$75,2),IF((D24=12),VLOOKUP(I24,'12 лет'!$C$3:$D$75,2),IF((D24=13),VLOOKUP(I24,'13 лет'!$D$3:$E$75,2),IF((D24=14),VLOOKUP(I24,'14 лет'!$D$3:$E$75,2),IF((D24=15),VLOOKUP(I24,'15 лет'!$C$3:$D$75,2),IF((D24=16),VLOOKUP(I24,'16 лет'!$C$3:$D$75,2),VLOOKUP(I24,'17 лет'!$C$3:$D$75,2)))))))</f>
        <v>0</v>
      </c>
      <c r="K24" s="59"/>
      <c r="L24" s="59">
        <f ca="1">IF((D24&lt;=11),VLOOKUP(K24,'11 лет'!$G$4:$I$74,3),IF((D24=12),VLOOKUP(K24,'12 лет'!$G$4:$I$74,3),IF((D24=13),VLOOKUP(K24,'13 лет'!$H$4:$J$74,3),IF((D24=14),VLOOKUP(K24,'14 лет'!$H$4:$J$74,3),IF((D24=15),VLOOKUP(K24,'15 лет'!$G$4:$I$74,3),IF((D24=16),VLOOKUP(K24,'16 лет'!$G$4:$I$74,3),VLOOKUP(K24,'17 лет'!$G$4:$I$74,3)))))))</f>
        <v>0</v>
      </c>
      <c r="M24" s="59"/>
      <c r="N24" s="59">
        <f ca="1">IF((D24&lt;=11),VLOOKUP(M24,'11 лет'!$F$4:$I$74,4),IF((D24=12),VLOOKUP(M24,'12 лет'!$F$4:$I$74,4),IF((D24=13),VLOOKUP(M24,'13 лет'!$G$4:$J$74,4),IF((D24=14),VLOOKUP(M24,'14 лет'!$G$4:$J$74,4),IF((D24=15),VLOOKUP(M24,'15 лет'!$F$4:$I$74,4),IF((D24=16),VLOOKUP(M24,'16 лет'!$F$4:$I$74,4),VLOOKUP(M24,'17 лет'!$F$4:$I$74,4)))))))</f>
        <v>0</v>
      </c>
      <c r="O24" s="59"/>
      <c r="P24" s="59">
        <f ca="1">IF((D24&lt;=11),VLOOKUP(O24,'11 лет'!$E$4:$I$74,5),IF((D24=12),VLOOKUP(O24,'12 лет'!$E$4:$I$74,5),IF((D24=13),VLOOKUP(O24,'13 лет'!$F$4:$J$74,5),IF((D24=14),VLOOKUP(O24,'14 лет'!$F$4:$J$74,5),IF((D24=15),VLOOKUP(O24,'15 лет'!$E$4:$I$74,5),IF((D24=16),VLOOKUP(O24,'16 лет'!$E$4:$I$74,5),VLOOKUP(O24,'17 лет'!$E$4:$I$74,5)))))))</f>
        <v>0</v>
      </c>
      <c r="Q24" s="59"/>
      <c r="R24" s="59">
        <f ca="1">IF((D24&lt;=11),VLOOKUP(Q24,'11 лет'!$H$4:$I$74,2),IF((D24=12),VLOOKUP(Q24,'12 лет'!$H$4:$I$74,2),IF((D24=13),VLOOKUP(Q24,'13 лет'!$I$4:$J$74,2),IF((D24=14),VLOOKUP(Q24,'14 лет'!$I$4:$J$74,2),IF((D24=15),VLOOKUP(Q24,'15 лет'!$H$4:$I$74,2),IF((D24=16),VLOOKUP(Q24,'16 лет'!$H$4:$I$74,2),VLOOKUP(Q24,'17 лет'!$H$4:$I$74,2)))))))</f>
        <v>6</v>
      </c>
      <c r="S24" s="59">
        <f ca="1">SUM(F24,H24,J24,L24,N24,P24,R24)</f>
        <v>6</v>
      </c>
      <c r="T24" s="59">
        <f t="shared" ca="1" si="1"/>
        <v>11</v>
      </c>
    </row>
    <row r="25" spans="1:20" x14ac:dyDescent="0.2">
      <c r="S25">
        <f ca="1">SUM(S11:S24)</f>
        <v>3414</v>
      </c>
    </row>
  </sheetData>
  <mergeCells count="3">
    <mergeCell ref="A8:D8"/>
    <mergeCell ref="E8:R8"/>
    <mergeCell ref="E7:R7"/>
  </mergeCells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workbookViewId="0">
      <selection activeCell="A6" sqref="A6:XFD6"/>
    </sheetView>
  </sheetViews>
  <sheetFormatPr defaultRowHeight="12.75" x14ac:dyDescent="0.2"/>
  <cols>
    <col min="1" max="1" width="4.140625" customWidth="1"/>
    <col min="2" max="2" width="36.7109375" customWidth="1"/>
    <col min="3" max="3" width="12.7109375" customWidth="1"/>
    <col min="4" max="4" width="10.140625" bestFit="1" customWidth="1"/>
    <col min="5" max="5" width="7.42578125" customWidth="1"/>
  </cols>
  <sheetData>
    <row r="1" spans="1:20" ht="15" x14ac:dyDescent="0.25">
      <c r="A1" s="53"/>
      <c r="B1" s="53"/>
      <c r="C1" s="53"/>
      <c r="D1" s="53"/>
      <c r="E1" s="53"/>
      <c r="F1" s="53"/>
      <c r="G1" s="53"/>
      <c r="H1" s="54" t="s">
        <v>19</v>
      </c>
      <c r="I1" s="54"/>
      <c r="J1" s="54"/>
      <c r="K1" s="54"/>
      <c r="L1" s="54"/>
      <c r="M1" s="54"/>
      <c r="N1" s="54"/>
      <c r="O1" s="53"/>
    </row>
    <row r="2" spans="1:20" ht="15" x14ac:dyDescent="0.25">
      <c r="A2" s="53"/>
      <c r="B2" s="53"/>
      <c r="C2" s="53"/>
      <c r="D2" s="53"/>
      <c r="E2" s="53"/>
      <c r="F2" s="53"/>
      <c r="G2" s="53"/>
      <c r="H2" s="54" t="s">
        <v>20</v>
      </c>
      <c r="I2" s="54"/>
      <c r="J2" s="54"/>
      <c r="K2" s="54"/>
      <c r="L2" s="54"/>
      <c r="M2" s="54"/>
      <c r="N2" s="54"/>
      <c r="O2" s="53"/>
    </row>
    <row r="3" spans="1:20" ht="15" x14ac:dyDescent="0.25">
      <c r="A3" s="53"/>
      <c r="B3" s="53"/>
      <c r="C3" s="53"/>
      <c r="D3" s="53"/>
      <c r="E3" s="53"/>
      <c r="F3" s="53"/>
      <c r="G3" s="53"/>
      <c r="H3" s="54"/>
      <c r="I3" s="54"/>
      <c r="J3" s="54"/>
      <c r="K3" s="54"/>
      <c r="L3" s="54"/>
      <c r="M3" s="54"/>
      <c r="N3" s="54"/>
      <c r="O3" s="53"/>
    </row>
    <row r="4" spans="1:20" ht="15" x14ac:dyDescent="0.25">
      <c r="A4" s="53"/>
      <c r="B4" s="53"/>
      <c r="C4" s="53"/>
      <c r="D4" s="53"/>
      <c r="E4" s="53"/>
      <c r="F4" s="53"/>
      <c r="G4" s="53"/>
      <c r="H4" s="53"/>
      <c r="I4" s="98" t="s">
        <v>659</v>
      </c>
      <c r="J4" s="53"/>
      <c r="K4" s="53"/>
      <c r="L4" s="53"/>
      <c r="M4" s="53"/>
      <c r="N4" s="53"/>
      <c r="O4" s="53"/>
    </row>
    <row r="5" spans="1:20" ht="15" x14ac:dyDescent="0.25">
      <c r="A5" s="53"/>
      <c r="B5" s="53"/>
      <c r="C5" s="53"/>
      <c r="D5" s="53"/>
      <c r="E5" s="53"/>
      <c r="F5" s="53"/>
      <c r="G5" s="53"/>
      <c r="H5" s="53"/>
      <c r="I5" s="53" t="s">
        <v>24</v>
      </c>
      <c r="J5" s="53"/>
      <c r="K5" s="53"/>
      <c r="L5" s="53"/>
      <c r="M5" s="53"/>
      <c r="N5" s="53"/>
      <c r="O5" s="53"/>
    </row>
    <row r="6" spans="1:20" ht="15" x14ac:dyDescent="0.25">
      <c r="A6" s="53"/>
      <c r="B6" s="53"/>
      <c r="C6" s="53"/>
      <c r="D6" s="53"/>
      <c r="E6" s="53"/>
      <c r="F6" s="53"/>
      <c r="G6" s="53"/>
      <c r="H6" s="53"/>
      <c r="I6" s="98" t="s">
        <v>661</v>
      </c>
      <c r="J6" s="53"/>
      <c r="K6" s="53"/>
      <c r="L6" s="53"/>
      <c r="M6" s="53"/>
      <c r="N6" s="53"/>
      <c r="O6" s="53"/>
    </row>
    <row r="7" spans="1:20" ht="15" x14ac:dyDescent="0.25">
      <c r="A7" s="53"/>
      <c r="B7" s="53"/>
      <c r="C7" s="53"/>
      <c r="D7" s="53"/>
      <c r="E7" s="100" t="s">
        <v>27</v>
      </c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</row>
    <row r="8" spans="1:20" ht="15" x14ac:dyDescent="0.25">
      <c r="A8" s="99"/>
      <c r="B8" s="99"/>
      <c r="C8" s="99"/>
      <c r="D8" s="99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1"/>
    </row>
    <row r="10" spans="1:20" ht="38.25" x14ac:dyDescent="0.2">
      <c r="A10" s="55" t="s">
        <v>30</v>
      </c>
      <c r="B10" s="55" t="s">
        <v>0</v>
      </c>
      <c r="C10" s="55" t="s">
        <v>1</v>
      </c>
      <c r="D10" s="55" t="s">
        <v>31</v>
      </c>
      <c r="E10" s="55" t="s">
        <v>32</v>
      </c>
      <c r="F10" s="56" t="s">
        <v>3</v>
      </c>
      <c r="G10" s="57" t="s">
        <v>4</v>
      </c>
      <c r="H10" s="56" t="s">
        <v>3</v>
      </c>
      <c r="I10" s="57" t="s">
        <v>33</v>
      </c>
      <c r="J10" s="56" t="s">
        <v>3</v>
      </c>
      <c r="K10" s="55" t="s">
        <v>5</v>
      </c>
      <c r="L10" s="56" t="s">
        <v>3</v>
      </c>
      <c r="M10" s="55" t="s">
        <v>6</v>
      </c>
      <c r="N10" s="56" t="s">
        <v>3</v>
      </c>
      <c r="O10" s="55" t="s">
        <v>7</v>
      </c>
      <c r="P10" s="56" t="s">
        <v>3</v>
      </c>
      <c r="Q10" s="55" t="s">
        <v>8</v>
      </c>
      <c r="R10" s="56" t="s">
        <v>3</v>
      </c>
      <c r="S10" s="58" t="s">
        <v>9</v>
      </c>
      <c r="T10" s="55" t="s">
        <v>10</v>
      </c>
    </row>
    <row r="11" spans="1:20" x14ac:dyDescent="0.2">
      <c r="A11" s="66">
        <v>1</v>
      </c>
      <c r="B11" s="96" t="s">
        <v>589</v>
      </c>
      <c r="C11" s="97">
        <v>39393</v>
      </c>
      <c r="D11" s="59">
        <f t="shared" ref="D11:D20" ca="1" si="0">INT(DAYS360(C11,TODAY())/360)</f>
        <v>11</v>
      </c>
      <c r="E11" s="68">
        <v>9.3000000000000007</v>
      </c>
      <c r="F11" s="59">
        <f ca="1">IF((D11&lt;11),VLOOKUP(E11,'11 лет'!$B$3:$D$75,3),IF((D11=11),VLOOKUP(E11,'11 лет'!$B$3:$D$75,3),IF((D11=12),VLOOKUP(E11,'12 лет'!$B$3:$D$75,3),IF((D11=13),VLOOKUP(E11,'13 лет'!$B$3:$E$75,4),IF((D11=14),VLOOKUP(E11,'14 лет'!$B$3:$E$75,4),IF((D11=15),VLOOKUP(E11,'15 лет'!$B$3:$D$75,3),IF((D11=16),VLOOKUP(E11,'16 лет'!$B$3:$D$75,3),VLOOKUP(E11,'17 лет'!$B$3:$D$75,3))))))))</f>
        <v>17</v>
      </c>
      <c r="G11" s="68" t="s">
        <v>88</v>
      </c>
      <c r="H11" s="59">
        <f ca="1">IF((D11&lt;11),VLOOKUP(G11,'11 лет'!$A$3:$D$75,4),IF((D11=11),VLOOKUP(G11,'12 лет'!$A$3:$D$75,4),IF((D11=12),VLOOKUP(G11,'12 лет'!$A$3:$D$75,4),IF((D11=13),VLOOKUP(G11,'13 лет'!$A$3:$E$75,5),IF((D11=14),VLOOKUP(G11,'14 лет'!$A$3:$E$75,5),IF((D11=15),VLOOKUP(G11,'15 лет'!$A$3:$D$75,4),IF((D11=16),VLOOKUP(G11,'16 лет'!$A$3:$D$75,4),VLOOKUP(G11,'17 лет'!$A$3:$D$75,4))))))))</f>
        <v>16</v>
      </c>
      <c r="I11" s="59">
        <v>5.8</v>
      </c>
      <c r="J11" s="59">
        <f ca="1">IF((D11&lt;=11),VLOOKUP(I11,'11 лет'!$C$3:$D$75,2),IF((D11=12),VLOOKUP(I11,'12 лет'!$C$3:$D$75,2),IF((D11=13),VLOOKUP(I11,'13 лет'!$D$3:$E$75,2),IF((D11=14),VLOOKUP(I11,'14 лет'!$D$3:$E$75,2),IF((D11=15),VLOOKUP(I11,'15 лет'!$C$3:$D$75,2),IF((D11=16),VLOOKUP(I11,'16 лет'!$C$3:$D$75,2),VLOOKUP(I11,'17 лет'!$C$3:$D$75,2)))))))</f>
        <v>29</v>
      </c>
      <c r="K11" s="59">
        <v>21</v>
      </c>
      <c r="L11" s="59">
        <f ca="1">IF((D11&lt;=11),VLOOKUP(K11,'11 лет'!$G$4:$I$74,3),IF((D11=12),VLOOKUP(K11,'12 лет'!$G$4:$I$74,3),IF((D11=13),VLOOKUP(K11,'13 лет'!$H$4:$J$74,3),IF((D11=14),VLOOKUP(K11,'14 лет'!$H$4:$J$74,3),IF((D11=15),VLOOKUP(K11,'15 лет'!$G$4:$I$74,3),IF((D11=16),VLOOKUP(K11,'16 лет'!$G$4:$I$74,3),VLOOKUP(K11,'17 лет'!$G$4:$I$74,3)))))))</f>
        <v>31</v>
      </c>
      <c r="M11" s="59">
        <v>155</v>
      </c>
      <c r="N11" s="59">
        <f ca="1">IF((D11&lt;=11),VLOOKUP(M11,'11 лет'!$F$4:$I$74,4),IF((D11=12),VLOOKUP(M11,'12 лет'!$F$4:$I$74,4),IF((D11=13),VLOOKUP(M11,'13 лет'!$G$4:$J$74,4),IF((D11=14),VLOOKUP(M11,'14 лет'!$G$4:$J$74,4),IF((D11=15),VLOOKUP(M11,'15 лет'!$F$4:$I$74,4),IF((D11=16),VLOOKUP(M11,'16 лет'!$F$4:$I$74,4),VLOOKUP(M11,'17 лет'!$F$4:$I$74,4)))))))</f>
        <v>17</v>
      </c>
      <c r="O11" s="59">
        <v>5</v>
      </c>
      <c r="P11" s="59">
        <f ca="1">IF((D11&lt;=11),VLOOKUP(O11,'11 лет'!$E$4:$I$74,5),IF((D11=12),VLOOKUP(O11,'12 лет'!$E$4:$I$74,5),IF((D11=13),VLOOKUP(O11,'13 лет'!$F$4:$J$74,5),IF((D11=14),VLOOKUP(O11,'14 лет'!$F$4:$J$74,5),IF((D11=15),VLOOKUP(O11,'15 лет'!$E$4:$I$74,5),IF((D11=16),VLOOKUP(O11,'16 лет'!$E$4:$I$74,5),VLOOKUP(O11,'17 лет'!$E$4:$I$74,5)))))))</f>
        <v>29</v>
      </c>
      <c r="Q11" s="59">
        <v>10</v>
      </c>
      <c r="R11" s="59">
        <f ca="1">IF((D11&lt;=11),VLOOKUP(Q11,'11 лет'!$H$4:$I$74,2),IF((D11=12),VLOOKUP(Q11,'12 лет'!$H$4:$I$74,2),IF((D11=13),VLOOKUP(Q11,'13 лет'!$I$4:$J$74,2),IF((D11=14),VLOOKUP(Q11,'14 лет'!$I$4:$J$74,2),IF((D11=15),VLOOKUP(Q11,'15 лет'!$H$4:$I$74,2),IF((D11=16),VLOOKUP(Q11,'16 лет'!$H$4:$I$74,2),VLOOKUP(Q11,'17 лет'!$H$4:$I$74,2)))))))</f>
        <v>42</v>
      </c>
      <c r="S11" s="59">
        <f t="shared" ref="S11:S19" ca="1" si="1">SUM(F11,H11,J11,L11,N11,P11,R11)</f>
        <v>181</v>
      </c>
      <c r="T11" s="59">
        <f ca="1">RANK(S11,S$11:S$20)</f>
        <v>1</v>
      </c>
    </row>
    <row r="12" spans="1:20" ht="13.5" customHeight="1" x14ac:dyDescent="0.2">
      <c r="A12" s="66">
        <v>2</v>
      </c>
      <c r="B12" s="96" t="s">
        <v>590</v>
      </c>
      <c r="C12" s="97">
        <v>39102</v>
      </c>
      <c r="D12" s="59">
        <f t="shared" ca="1" si="0"/>
        <v>11</v>
      </c>
      <c r="E12" s="68">
        <v>8.9</v>
      </c>
      <c r="F12" s="59">
        <f ca="1">IF((D12&lt;11),VLOOKUP(E12,'11 лет'!$B$3:$D$75,3),IF((D12=11),VLOOKUP(E12,'11 лет'!$B$3:$D$75,3),IF((D12=12),VLOOKUP(E12,'12 лет'!$B$3:$D$75,3),IF((D12=13),VLOOKUP(E12,'13 лет'!$B$3:$E$75,4),IF((D12=14),VLOOKUP(E12,'14 лет'!$B$3:$E$75,4),IF((D12=15),VLOOKUP(E12,'15 лет'!$B$3:$D$75,3),IF((D12=16),VLOOKUP(E12,'16 лет'!$B$3:$D$75,3),VLOOKUP(E12,'17 лет'!$B$3:$D$75,3))))))))</f>
        <v>25</v>
      </c>
      <c r="G12" s="68" t="s">
        <v>239</v>
      </c>
      <c r="H12" s="59">
        <f ca="1">IF((D12&lt;11),VLOOKUP(G12,'11 лет'!$A$3:$D$75,4),IF((D12=11),VLOOKUP(G12,'12 лет'!$A$3:$D$75,4),IF((D12=12),VLOOKUP(G12,'12 лет'!$A$3:$D$75,4),IF((D12=13),VLOOKUP(G12,'13 лет'!$A$3:$E$75,5),IF((D12=14),VLOOKUP(G12,'14 лет'!$A$3:$E$75,5),IF((D12=15),VLOOKUP(G12,'15 лет'!$A$3:$D$75,4),IF((D12=16),VLOOKUP(G12,'16 лет'!$A$3:$D$75,4),VLOOKUP(G12,'17 лет'!$A$3:$D$75,4))))))))</f>
        <v>18</v>
      </c>
      <c r="I12" s="59">
        <v>5.9</v>
      </c>
      <c r="J12" s="59">
        <f ca="1">IF((D12&lt;=11),VLOOKUP(I12,'11 лет'!$C$3:$D$75,2),IF((D12=12),VLOOKUP(I12,'12 лет'!$C$3:$D$75,2),IF((D12=13),VLOOKUP(I12,'13 лет'!$D$3:$E$75,2),IF((D12=14),VLOOKUP(I12,'14 лет'!$D$3:$E$75,2),IF((D12=15),VLOOKUP(I12,'15 лет'!$C$3:$D$75,2),IF((D12=16),VLOOKUP(I12,'16 лет'!$C$3:$D$75,2),VLOOKUP(I12,'17 лет'!$C$3:$D$75,2)))))))</f>
        <v>26</v>
      </c>
      <c r="K12" s="59">
        <v>19</v>
      </c>
      <c r="L12" s="59">
        <f ca="1">IF((D12&lt;=11),VLOOKUP(K12,'11 лет'!$G$4:$I$74,3),IF((D12=12),VLOOKUP(K12,'12 лет'!$G$4:$I$74,3),IF((D12=13),VLOOKUP(K12,'13 лет'!$H$4:$J$74,3),IF((D12=14),VLOOKUP(K12,'14 лет'!$H$4:$J$74,3),IF((D12=15),VLOOKUP(K12,'15 лет'!$G$4:$I$74,3),IF((D12=16),VLOOKUP(K12,'16 лет'!$G$4:$I$74,3),VLOOKUP(K12,'17 лет'!$G$4:$I$74,3)))))))</f>
        <v>27</v>
      </c>
      <c r="M12" s="59">
        <v>170</v>
      </c>
      <c r="N12" s="59">
        <f ca="1">IF((D12&lt;=11),VLOOKUP(M12,'11 лет'!$F$4:$I$74,4),IF((D12=12),VLOOKUP(M12,'12 лет'!$F$4:$I$74,4),IF((D12=13),VLOOKUP(M12,'13 лет'!$G$4:$J$74,4),IF((D12=14),VLOOKUP(M12,'14 лет'!$G$4:$J$74,4),IF((D12=15),VLOOKUP(M12,'15 лет'!$F$4:$I$74,4),IF((D12=16),VLOOKUP(M12,'16 лет'!$F$4:$I$74,4),VLOOKUP(M12,'17 лет'!$F$4:$I$74,4)))))))</f>
        <v>25</v>
      </c>
      <c r="O12" s="59">
        <v>5</v>
      </c>
      <c r="P12" s="59">
        <f ca="1">IF((D12&lt;=11),VLOOKUP(O12,'11 лет'!$E$4:$I$74,5),IF((D12=12),VLOOKUP(O12,'12 лет'!$E$4:$I$74,5),IF((D12=13),VLOOKUP(O12,'13 лет'!$F$4:$J$74,5),IF((D12=14),VLOOKUP(O12,'14 лет'!$F$4:$J$74,5),IF((D12=15),VLOOKUP(O12,'15 лет'!$E$4:$I$74,5),IF((D12=16),VLOOKUP(O12,'16 лет'!$E$4:$I$74,5),VLOOKUP(O12,'17 лет'!$E$4:$I$74,5)))))))</f>
        <v>29</v>
      </c>
      <c r="Q12" s="59">
        <v>3</v>
      </c>
      <c r="R12" s="59">
        <f ca="1">IF((D12&lt;=11),VLOOKUP(Q12,'11 лет'!$H$4:$I$74,2),IF((D12=12),VLOOKUP(Q12,'12 лет'!$H$4:$I$74,2),IF((D12=13),VLOOKUP(Q12,'13 лет'!$I$4:$J$74,2),IF((D12=14),VLOOKUP(Q12,'14 лет'!$I$4:$J$74,2),IF((D12=15),VLOOKUP(Q12,'15 лет'!$H$4:$I$74,2),IF((D12=16),VLOOKUP(Q12,'16 лет'!$H$4:$I$74,2),VLOOKUP(Q12,'17 лет'!$H$4:$I$74,2)))))))</f>
        <v>18</v>
      </c>
      <c r="S12" s="59">
        <f t="shared" ca="1" si="1"/>
        <v>168</v>
      </c>
      <c r="T12" s="59">
        <f ca="1">RANK(S12,S$11:S$20)</f>
        <v>3</v>
      </c>
    </row>
    <row r="13" spans="1:20" x14ac:dyDescent="0.2">
      <c r="A13" s="66">
        <v>3</v>
      </c>
      <c r="B13" s="96" t="s">
        <v>591</v>
      </c>
      <c r="C13" s="97">
        <v>39249</v>
      </c>
      <c r="D13" s="59">
        <f t="shared" ca="1" si="0"/>
        <v>11</v>
      </c>
      <c r="E13" s="68">
        <v>10.1</v>
      </c>
      <c r="F13" s="59">
        <f ca="1">IF((D13&lt;11),VLOOKUP(E13,'11 лет'!$B$3:$D$75,3),IF((D13=11),VLOOKUP(E13,'11 лет'!$B$3:$D$75,3),IF((D13=12),VLOOKUP(E13,'12 лет'!$B$3:$D$75,3),IF((D13=13),VLOOKUP(E13,'13 лет'!$B$3:$E$75,4),IF((D13=14),VLOOKUP(E13,'14 лет'!$B$3:$E$75,4),IF((D13=15),VLOOKUP(E13,'15 лет'!$B$3:$D$75,3),IF((D13=16),VLOOKUP(E13,'16 лет'!$B$3:$D$75,3),VLOOKUP(E13,'17 лет'!$B$3:$D$75,3))))))))</f>
        <v>5</v>
      </c>
      <c r="G13" s="68" t="s">
        <v>196</v>
      </c>
      <c r="H13" s="59">
        <f ca="1">IF((D13&lt;11),VLOOKUP(G13,'11 лет'!$A$3:$D$75,4),IF((D13=11),VLOOKUP(G13,'12 лет'!$A$3:$D$75,4),IF((D13=12),VLOOKUP(G13,'12 лет'!$A$3:$D$75,4),IF((D13=13),VLOOKUP(G13,'13 лет'!$A$3:$E$75,5),IF((D13=14),VLOOKUP(G13,'14 лет'!$A$3:$E$75,5),IF((D13=15),VLOOKUP(G13,'15 лет'!$A$3:$D$75,4),IF((D13=16),VLOOKUP(G13,'16 лет'!$A$3:$D$75,4),VLOOKUP(G13,'17 лет'!$A$3:$D$75,4))))))))</f>
        <v>18</v>
      </c>
      <c r="I13" s="59">
        <v>5.7</v>
      </c>
      <c r="J13" s="59">
        <f ca="1">IF((D13&lt;=11),VLOOKUP(I13,'11 лет'!$C$3:$D$75,2),IF((D13=12),VLOOKUP(I13,'12 лет'!$C$3:$D$75,2),IF((D13=13),VLOOKUP(I13,'13 лет'!$D$3:$E$75,2),IF((D13=14),VLOOKUP(I13,'14 лет'!$D$3:$E$75,2),IF((D13=15),VLOOKUP(I13,'15 лет'!$C$3:$D$75,2),IF((D13=16),VLOOKUP(I13,'16 лет'!$C$3:$D$75,2),VLOOKUP(I13,'17 лет'!$C$3:$D$75,2)))))))</f>
        <v>32</v>
      </c>
      <c r="K13" s="59">
        <v>20</v>
      </c>
      <c r="L13" s="59">
        <f ca="1">IF((D13&lt;=11),VLOOKUP(K13,'11 лет'!$G$4:$I$74,3),IF((D13=12),VLOOKUP(K13,'12 лет'!$G$4:$I$74,3),IF((D13=13),VLOOKUP(K13,'13 лет'!$H$4:$J$74,3),IF((D13=14),VLOOKUP(K13,'14 лет'!$H$4:$J$74,3),IF((D13=15),VLOOKUP(K13,'15 лет'!$G$4:$I$74,3),IF((D13=16),VLOOKUP(K13,'16 лет'!$G$4:$I$74,3),VLOOKUP(K13,'17 лет'!$G$4:$I$74,3)))))))</f>
        <v>29</v>
      </c>
      <c r="M13" s="59">
        <v>165</v>
      </c>
      <c r="N13" s="59">
        <f ca="1">IF((D13&lt;=11),VLOOKUP(M13,'11 лет'!$F$4:$I$74,4),IF((D13=12),VLOOKUP(M13,'12 лет'!$F$4:$I$74,4),IF((D13=13),VLOOKUP(M13,'13 лет'!$G$4:$J$74,4),IF((D13=14),VLOOKUP(M13,'14 лет'!$G$4:$J$74,4),IF((D13=15),VLOOKUP(M13,'15 лет'!$F$4:$I$74,4),IF((D13=16),VLOOKUP(M13,'16 лет'!$F$4:$I$74,4),VLOOKUP(M13,'17 лет'!$F$4:$I$74,4)))))))</f>
        <v>22</v>
      </c>
      <c r="O13" s="59">
        <v>4</v>
      </c>
      <c r="P13" s="59">
        <f ca="1">IF((D13&lt;=11),VLOOKUP(O13,'11 лет'!$E$4:$I$74,5),IF((D13=12),VLOOKUP(O13,'12 лет'!$E$4:$I$74,5),IF((D13=13),VLOOKUP(O13,'13 лет'!$F$4:$J$74,5),IF((D13=14),VLOOKUP(O13,'14 лет'!$F$4:$J$74,5),IF((D13=15),VLOOKUP(O13,'15 лет'!$E$4:$I$74,5),IF((D13=16),VLOOKUP(O13,'16 лет'!$E$4:$I$74,5),VLOOKUP(O13,'17 лет'!$E$4:$I$74,5)))))))</f>
        <v>25</v>
      </c>
      <c r="Q13" s="59">
        <v>5</v>
      </c>
      <c r="R13" s="59">
        <f ca="1">IF((D13&lt;=11),VLOOKUP(Q13,'11 лет'!$H$4:$I$74,2),IF((D13=12),VLOOKUP(Q13,'12 лет'!$H$4:$I$74,2),IF((D13=13),VLOOKUP(Q13,'13 лет'!$I$4:$J$74,2),IF((D13=14),VLOOKUP(Q13,'14 лет'!$I$4:$J$74,2),IF((D13=15),VLOOKUP(Q13,'15 лет'!$H$4:$I$74,2),IF((D13=16),VLOOKUP(Q13,'16 лет'!$H$4:$I$74,2),VLOOKUP(Q13,'17 лет'!$H$4:$I$74,2)))))))</f>
        <v>24</v>
      </c>
      <c r="S13" s="59">
        <f t="shared" ca="1" si="1"/>
        <v>155</v>
      </c>
      <c r="T13" s="59">
        <v>3</v>
      </c>
    </row>
    <row r="14" spans="1:20" x14ac:dyDescent="0.2">
      <c r="A14" s="66">
        <v>4</v>
      </c>
      <c r="B14" s="96" t="s">
        <v>592</v>
      </c>
      <c r="C14" s="97">
        <v>38989</v>
      </c>
      <c r="D14" s="59">
        <f t="shared" ca="1" si="0"/>
        <v>12</v>
      </c>
      <c r="E14" s="68">
        <v>9.6999999999999993</v>
      </c>
      <c r="F14" s="59">
        <f ca="1">IF((D14&lt;11),VLOOKUP(E14,'11 лет'!$B$3:$D$75,3),IF((D14=11),VLOOKUP(E14,'11 лет'!$B$3:$D$75,3),IF((D14=12),VLOOKUP(E14,'12 лет'!$B$3:$D$75,3),IF((D14=13),VLOOKUP(E14,'13 лет'!$B$3:$E$75,4),IF((D14=14),VLOOKUP(E14,'14 лет'!$B$3:$E$75,4),IF((D14=15),VLOOKUP(E14,'15 лет'!$B$3:$D$75,3),IF((D14=16),VLOOKUP(E14,'16 лет'!$B$3:$D$75,3),VLOOKUP(E14,'17 лет'!$B$3:$D$75,3))))))))</f>
        <v>4</v>
      </c>
      <c r="G14" s="68" t="s">
        <v>132</v>
      </c>
      <c r="H14" s="59">
        <f ca="1">IF((D14&lt;11),VLOOKUP(G14,'11 лет'!$A$3:$D$75,4),IF((D14=11),VLOOKUP(G14,'12 лет'!$A$3:$D$75,4),IF((D14=12),VLOOKUP(G14,'12 лет'!$A$3:$D$75,4),IF((D14=13),VLOOKUP(G14,'13 лет'!$A$3:$E$75,5),IF((D14=14),VLOOKUP(G14,'14 лет'!$A$3:$E$75,5),IF((D14=15),VLOOKUP(G14,'15 лет'!$A$3:$D$75,4),IF((D14=16),VLOOKUP(G14,'16 лет'!$A$3:$D$75,4),VLOOKUP(G14,'17 лет'!$A$3:$D$75,4))))))))</f>
        <v>10</v>
      </c>
      <c r="I14" s="59">
        <v>6.1</v>
      </c>
      <c r="J14" s="59">
        <f ca="1">IF((D14&lt;=11),VLOOKUP(I14,'11 лет'!$C$3:$D$75,2),IF((D14=12),VLOOKUP(I14,'12 лет'!$C$3:$D$75,2),IF((D14=13),VLOOKUP(I14,'13 лет'!$D$3:$E$75,2),IF((D14=14),VLOOKUP(I14,'14 лет'!$D$3:$E$75,2),IF((D14=15),VLOOKUP(I14,'15 лет'!$C$3:$D$75,2),IF((D14=16),VLOOKUP(I14,'16 лет'!$C$3:$D$75,2),VLOOKUP(I14,'17 лет'!$C$3:$D$75,2)))))))</f>
        <v>11</v>
      </c>
      <c r="K14" s="59">
        <v>24</v>
      </c>
      <c r="L14" s="59">
        <f ca="1">IF((D14&lt;=11),VLOOKUP(K14,'11 лет'!$G$4:$I$74,3),IF((D14=12),VLOOKUP(K14,'12 лет'!$G$4:$I$74,3),IF((D14=13),VLOOKUP(K14,'13 лет'!$H$4:$J$74,3),IF((D14=14),VLOOKUP(K14,'14 лет'!$H$4:$J$74,3),IF((D14=15),VLOOKUP(K14,'15 лет'!$G$4:$I$74,3),IF((D14=16),VLOOKUP(K14,'16 лет'!$G$4:$I$74,3),VLOOKUP(K14,'17 лет'!$G$4:$I$74,3)))))))</f>
        <v>32</v>
      </c>
      <c r="M14" s="59">
        <v>145</v>
      </c>
      <c r="N14" s="59">
        <f ca="1">IF((D14&lt;=11),VLOOKUP(M14,'11 лет'!$F$4:$I$74,4),IF((D14=12),VLOOKUP(M14,'12 лет'!$F$4:$I$74,4),IF((D14=13),VLOOKUP(M14,'13 лет'!$G$4:$J$74,4),IF((D14=14),VLOOKUP(M14,'14 лет'!$G$4:$J$74,4),IF((D14=15),VLOOKUP(M14,'15 лет'!$F$4:$I$74,4),IF((D14=16),VLOOKUP(M14,'16 лет'!$F$4:$I$74,4),VLOOKUP(M14,'17 лет'!$F$4:$I$74,4)))))))</f>
        <v>10</v>
      </c>
      <c r="O14" s="59">
        <v>6</v>
      </c>
      <c r="P14" s="59">
        <f ca="1">IF((D14&lt;=11),VLOOKUP(O14,'11 лет'!$E$4:$I$74,5),IF((D14=12),VLOOKUP(O14,'12 лет'!$E$4:$I$74,5),IF((D14=13),VLOOKUP(O14,'13 лет'!$F$4:$J$74,5),IF((D14=14),VLOOKUP(O14,'14 лет'!$F$4:$J$74,5),IF((D14=15),VLOOKUP(O14,'15 лет'!$E$4:$I$74,5),IF((D14=16),VLOOKUP(O14,'16 лет'!$E$4:$I$74,5),VLOOKUP(O14,'17 лет'!$E$4:$I$74,5)))))))</f>
        <v>29</v>
      </c>
      <c r="Q14" s="59">
        <v>7</v>
      </c>
      <c r="R14" s="59">
        <f ca="1">IF((D14&lt;=11),VLOOKUP(Q14,'11 лет'!$H$4:$I$74,2),IF((D14=12),VLOOKUP(Q14,'12 лет'!$H$4:$I$74,2),IF((D14=13),VLOOKUP(Q14,'13 лет'!$I$4:$J$74,2),IF((D14=14),VLOOKUP(Q14,'14 лет'!$I$4:$J$74,2),IF((D14=15),VLOOKUP(Q14,'15 лет'!$H$4:$I$74,2),IF((D14=16),VLOOKUP(Q14,'16 лет'!$H$4:$I$74,2),VLOOKUP(Q14,'17 лет'!$H$4:$I$74,2)))))))</f>
        <v>24</v>
      </c>
      <c r="S14" s="59">
        <f t="shared" ca="1" si="1"/>
        <v>120</v>
      </c>
      <c r="T14" s="59">
        <v>4</v>
      </c>
    </row>
    <row r="15" spans="1:20" x14ac:dyDescent="0.2">
      <c r="A15" s="66">
        <v>5</v>
      </c>
      <c r="B15" s="96" t="s">
        <v>593</v>
      </c>
      <c r="C15" s="97">
        <v>39379</v>
      </c>
      <c r="D15" s="59">
        <f t="shared" ca="1" si="0"/>
        <v>11</v>
      </c>
      <c r="E15" s="68">
        <v>9.8000000000000007</v>
      </c>
      <c r="F15" s="59">
        <f ca="1">IF((D15&lt;11),VLOOKUP(E15,'11 лет'!$B$3:$D$75,3),IF((D15=11),VLOOKUP(E15,'11 лет'!$B$3:$D$75,3),IF((D15=12),VLOOKUP(E15,'12 лет'!$B$3:$D$75,3),IF((D15=13),VLOOKUP(E15,'13 лет'!$B$3:$E$75,4),IF((D15=14),VLOOKUP(E15,'14 лет'!$B$3:$E$75,4),IF((D15=15),VLOOKUP(E15,'15 лет'!$B$3:$D$75,3),IF((D15=16),VLOOKUP(E15,'16 лет'!$B$3:$D$75,3),VLOOKUP(E15,'17 лет'!$B$3:$D$75,3))))))))</f>
        <v>8</v>
      </c>
      <c r="G15" s="68" t="s">
        <v>95</v>
      </c>
      <c r="H15" s="59">
        <f ca="1">IF((D15&lt;11),VLOOKUP(G15,'11 лет'!$A$3:$D$75,4),IF((D15=11),VLOOKUP(G15,'12 лет'!$A$3:$D$75,4),IF((D15=12),VLOOKUP(G15,'12 лет'!$A$3:$D$75,4),IF((D15=13),VLOOKUP(G15,'13 лет'!$A$3:$E$75,5),IF((D15=14),VLOOKUP(G15,'14 лет'!$A$3:$E$75,5),IF((D15=15),VLOOKUP(G15,'15 лет'!$A$3:$D$75,4),IF((D15=16),VLOOKUP(G15,'16 лет'!$A$3:$D$75,4),VLOOKUP(G15,'17 лет'!$A$3:$D$75,4))))))))</f>
        <v>9</v>
      </c>
      <c r="I15" s="59">
        <v>5.5</v>
      </c>
      <c r="J15" s="59">
        <f ca="1">IF((D15&lt;=11),VLOOKUP(I15,'11 лет'!$C$3:$D$75,2),IF((D15=12),VLOOKUP(I15,'12 лет'!$C$3:$D$75,2),IF((D15=13),VLOOKUP(I15,'13 лет'!$D$3:$E$75,2),IF((D15=14),VLOOKUP(I15,'14 лет'!$D$3:$E$75,2),IF((D15=15),VLOOKUP(I15,'15 лет'!$C$3:$D$75,2),IF((D15=16),VLOOKUP(I15,'16 лет'!$C$3:$D$75,2),VLOOKUP(I15,'17 лет'!$C$3:$D$75,2)))))))</f>
        <v>40</v>
      </c>
      <c r="K15" s="59">
        <v>21</v>
      </c>
      <c r="L15" s="59">
        <f ca="1">IF((D15&lt;=11),VLOOKUP(K15,'11 лет'!$G$4:$I$74,3),IF((D15=12),VLOOKUP(K15,'12 лет'!$G$4:$I$74,3),IF((D15=13),VLOOKUP(K15,'13 лет'!$H$4:$J$74,3),IF((D15=14),VLOOKUP(K15,'14 лет'!$H$4:$J$74,3),IF((D15=15),VLOOKUP(K15,'15 лет'!$G$4:$I$74,3),IF((D15=16),VLOOKUP(K15,'16 лет'!$G$4:$I$74,3),VLOOKUP(K15,'17 лет'!$G$4:$I$74,3)))))))</f>
        <v>31</v>
      </c>
      <c r="M15" s="59">
        <v>150</v>
      </c>
      <c r="N15" s="59">
        <f ca="1">IF((D15&lt;=11),VLOOKUP(M15,'11 лет'!$F$4:$I$74,4),IF((D15=12),VLOOKUP(M15,'12 лет'!$F$4:$I$74,4),IF((D15=13),VLOOKUP(M15,'13 лет'!$G$4:$J$74,4),IF((D15=14),VLOOKUP(M15,'14 лет'!$G$4:$J$74,4),IF((D15=15),VLOOKUP(M15,'15 лет'!$F$4:$I$74,4),IF((D15=16),VLOOKUP(M15,'16 лет'!$F$4:$I$74,4),VLOOKUP(M15,'17 лет'!$F$4:$I$74,4)))))))</f>
        <v>15</v>
      </c>
      <c r="O15" s="59">
        <v>6</v>
      </c>
      <c r="P15" s="59">
        <f ca="1">IF((D15&lt;=11),VLOOKUP(O15,'11 лет'!$E$4:$I$74,5),IF((D15=12),VLOOKUP(O15,'12 лет'!$E$4:$I$74,5),IF((D15=13),VLOOKUP(O15,'13 лет'!$F$4:$J$74,5),IF((D15=14),VLOOKUP(O15,'14 лет'!$F$4:$J$74,5),IF((D15=15),VLOOKUP(O15,'15 лет'!$E$4:$I$74,5),IF((D15=16),VLOOKUP(O15,'16 лет'!$E$4:$I$74,5),VLOOKUP(O15,'17 лет'!$E$4:$I$74,5)))))))</f>
        <v>33</v>
      </c>
      <c r="Q15" s="59">
        <v>0</v>
      </c>
      <c r="R15" s="59">
        <f ca="1">IF((D15&lt;=11),VLOOKUP(Q15,'11 лет'!$H$4:$I$74,2),IF((D15=12),VLOOKUP(Q15,'12 лет'!$H$4:$I$74,2),IF((D15=13),VLOOKUP(Q15,'13 лет'!$I$4:$J$74,2),IF((D15=14),VLOOKUP(Q15,'14 лет'!$I$4:$J$74,2),IF((D15=15),VLOOKUP(Q15,'15 лет'!$H$4:$I$74,2),IF((D15=16),VLOOKUP(Q15,'16 лет'!$H$4:$I$74,2),VLOOKUP(Q15,'17 лет'!$H$4:$I$74,2)))))))</f>
        <v>9</v>
      </c>
      <c r="S15" s="59">
        <f t="shared" ca="1" si="1"/>
        <v>145</v>
      </c>
      <c r="T15" s="59">
        <v>5</v>
      </c>
    </row>
    <row r="16" spans="1:20" x14ac:dyDescent="0.2">
      <c r="A16" s="66">
        <v>6</v>
      </c>
      <c r="B16" s="96" t="s">
        <v>594</v>
      </c>
      <c r="C16" s="97">
        <v>39198</v>
      </c>
      <c r="D16" s="59">
        <f t="shared" ca="1" si="0"/>
        <v>11</v>
      </c>
      <c r="E16" s="68">
        <v>9.6</v>
      </c>
      <c r="F16" s="59">
        <f ca="1">IF((D16&lt;11),VLOOKUP(E16,'11 лет'!$B$3:$D$75,3),IF((D16=11),VLOOKUP(E16,'11 лет'!$B$3:$D$75,3),IF((D16=12),VLOOKUP(E16,'12 лет'!$B$3:$D$75,3),IF((D16=13),VLOOKUP(E16,'13 лет'!$B$3:$E$75,4),IF((D16=14),VLOOKUP(E16,'14 лет'!$B$3:$E$75,4),IF((D16=15),VLOOKUP(E16,'15 лет'!$B$3:$D$75,3),IF((D16=16),VLOOKUP(E16,'16 лет'!$B$3:$D$75,3),VLOOKUP(E16,'17 лет'!$B$3:$D$75,3))))))))</f>
        <v>11</v>
      </c>
      <c r="G16" s="68" t="s">
        <v>90</v>
      </c>
      <c r="H16" s="59">
        <f ca="1">IF((D16&lt;11),VLOOKUP(G16,'11 лет'!$A$3:$D$75,4),IF((D16=11),VLOOKUP(G16,'12 лет'!$A$3:$D$75,4),IF((D16=12),VLOOKUP(G16,'12 лет'!$A$3:$D$75,4),IF((D16=13),VLOOKUP(G16,'13 лет'!$A$3:$E$75,5),IF((D16=14),VLOOKUP(G16,'14 лет'!$A$3:$E$75,5),IF((D16=15),VLOOKUP(G16,'15 лет'!$A$3:$D$75,4),IF((D16=16),VLOOKUP(G16,'16 лет'!$A$3:$D$75,4),VLOOKUP(G16,'17 лет'!$A$3:$D$75,4))))))))</f>
        <v>14</v>
      </c>
      <c r="I16" s="59">
        <v>6.2</v>
      </c>
      <c r="J16" s="59">
        <f ca="1">IF((D16&lt;=11),VLOOKUP(I16,'11 лет'!$C$3:$D$75,2),IF((D16=12),VLOOKUP(I16,'12 лет'!$C$3:$D$75,2),IF((D16=13),VLOOKUP(I16,'13 лет'!$D$3:$E$75,2),IF((D16=14),VLOOKUP(I16,'14 лет'!$D$3:$E$75,2),IF((D16=15),VLOOKUP(I16,'15 лет'!$C$3:$D$75,2),IF((D16=16),VLOOKUP(I16,'16 лет'!$C$3:$D$75,2),VLOOKUP(I16,'17 лет'!$C$3:$D$75,2)))))))</f>
        <v>17</v>
      </c>
      <c r="K16" s="59">
        <v>22</v>
      </c>
      <c r="L16" s="59">
        <f ca="1">IF((D16&lt;=11),VLOOKUP(K16,'11 лет'!$G$4:$I$74,3),IF((D16=12),VLOOKUP(K16,'12 лет'!$G$4:$I$74,3),IF((D16=13),VLOOKUP(K16,'13 лет'!$H$4:$J$74,3),IF((D16=14),VLOOKUP(K16,'14 лет'!$H$4:$J$74,3),IF((D16=15),VLOOKUP(K16,'15 лет'!$G$4:$I$74,3),IF((D16=16),VLOOKUP(K16,'16 лет'!$G$4:$I$74,3),VLOOKUP(K16,'17 лет'!$G$4:$I$74,3)))))))</f>
        <v>33</v>
      </c>
      <c r="M16" s="59">
        <v>140</v>
      </c>
      <c r="N16" s="59">
        <f ca="1">IF((D16&lt;=11),VLOOKUP(M16,'11 лет'!$F$4:$I$74,4),IF((D16=12),VLOOKUP(M16,'12 лет'!$F$4:$I$74,4),IF((D16=13),VLOOKUP(M16,'13 лет'!$G$4:$J$74,4),IF((D16=14),VLOOKUP(M16,'14 лет'!$G$4:$J$74,4),IF((D16=15),VLOOKUP(M16,'15 лет'!$F$4:$I$74,4),IF((D16=16),VLOOKUP(M16,'16 лет'!$F$4:$I$74,4),VLOOKUP(M16,'17 лет'!$F$4:$I$74,4)))))))</f>
        <v>11</v>
      </c>
      <c r="O16" s="59">
        <v>5</v>
      </c>
      <c r="P16" s="59">
        <f ca="1">IF((D16&lt;=11),VLOOKUP(O16,'11 лет'!$E$4:$I$74,5),IF((D16=12),VLOOKUP(O16,'12 лет'!$E$4:$I$74,5),IF((D16=13),VLOOKUP(O16,'13 лет'!$F$4:$J$74,5),IF((D16=14),VLOOKUP(O16,'14 лет'!$F$4:$J$74,5),IF((D16=15),VLOOKUP(O16,'15 лет'!$E$4:$I$74,5),IF((D16=16),VLOOKUP(O16,'16 лет'!$E$4:$I$74,5),VLOOKUP(O16,'17 лет'!$E$4:$I$74,5)))))))</f>
        <v>29</v>
      </c>
      <c r="Q16" s="59">
        <v>9</v>
      </c>
      <c r="R16" s="59">
        <f ca="1">IF((D16&lt;=11),VLOOKUP(Q16,'11 лет'!$H$4:$I$74,2),IF((D16=12),VLOOKUP(Q16,'12 лет'!$H$4:$I$74,2),IF((D16=13),VLOOKUP(Q16,'13 лет'!$I$4:$J$74,2),IF((D16=14),VLOOKUP(Q16,'14 лет'!$I$4:$J$74,2),IF((D16=15),VLOOKUP(Q16,'15 лет'!$H$4:$I$74,2),IF((D16=16),VLOOKUP(Q16,'16 лет'!$H$4:$I$74,2),VLOOKUP(Q16,'17 лет'!$H$4:$I$74,2)))))))</f>
        <v>38</v>
      </c>
      <c r="S16" s="59">
        <f t="shared" ca="1" si="1"/>
        <v>153</v>
      </c>
      <c r="T16" s="59">
        <v>6</v>
      </c>
    </row>
    <row r="17" spans="1:20" ht="13.5" customHeight="1" x14ac:dyDescent="0.2">
      <c r="A17" s="66">
        <v>7</v>
      </c>
      <c r="B17" s="96" t="s">
        <v>595</v>
      </c>
      <c r="C17" s="97">
        <v>39310</v>
      </c>
      <c r="D17" s="59">
        <f t="shared" ca="1" si="0"/>
        <v>11</v>
      </c>
      <c r="E17" s="68">
        <v>9</v>
      </c>
      <c r="F17" s="59">
        <f ca="1">IF((D17&lt;11),VLOOKUP(E17,'11 лет'!$B$3:$D$75,3),IF((D17=11),VLOOKUP(E17,'11 лет'!$B$3:$D$75,3),IF((D17=12),VLOOKUP(E17,'12 лет'!$B$3:$D$75,3),IF((D17=13),VLOOKUP(E17,'13 лет'!$B$3:$E$75,4),IF((D17=14),VLOOKUP(E17,'14 лет'!$B$3:$E$75,4),IF((D17=15),VLOOKUP(E17,'15 лет'!$B$3:$D$75,3),IF((D17=16),VLOOKUP(E17,'16 лет'!$B$3:$D$75,3),VLOOKUP(E17,'17 лет'!$B$3:$D$75,3))))))))</f>
        <v>23</v>
      </c>
      <c r="G17" s="68" t="s">
        <v>99</v>
      </c>
      <c r="H17" s="59">
        <f ca="1">IF((D17&lt;11),VLOOKUP(G17,'11 лет'!$A$3:$D$75,4),IF((D17=11),VLOOKUP(G17,'12 лет'!$A$3:$D$75,4),IF((D17=12),VLOOKUP(G17,'12 лет'!$A$3:$D$75,4),IF((D17=13),VLOOKUP(G17,'13 лет'!$A$3:$E$75,5),IF((D17=14),VLOOKUP(G17,'14 лет'!$A$3:$E$75,5),IF((D17=15),VLOOKUP(G17,'15 лет'!$A$3:$D$75,4),IF((D17=16),VLOOKUP(G17,'16 лет'!$A$3:$D$75,4),VLOOKUP(G17,'17 лет'!$A$3:$D$75,4))))))))</f>
        <v>5</v>
      </c>
      <c r="I17" s="59">
        <v>6</v>
      </c>
      <c r="J17" s="59">
        <f ca="1">IF((D17&lt;=11),VLOOKUP(I17,'11 лет'!$C$3:$D$75,2),IF((D17=12),VLOOKUP(I17,'12 лет'!$C$3:$D$75,2),IF((D17=13),VLOOKUP(I17,'13 лет'!$D$3:$E$75,2),IF((D17=14),VLOOKUP(I17,'14 лет'!$D$3:$E$75,2),IF((D17=15),VLOOKUP(I17,'15 лет'!$C$3:$D$75,2),IF((D17=16),VLOOKUP(I17,'16 лет'!$C$3:$D$75,2),VLOOKUP(I17,'17 лет'!$C$3:$D$75,2)))))))</f>
        <v>23</v>
      </c>
      <c r="K17" s="59">
        <v>18</v>
      </c>
      <c r="L17" s="59">
        <f ca="1">IF((D17&lt;=11),VLOOKUP(K17,'11 лет'!$G$4:$I$74,3),IF((D17=12),VLOOKUP(K17,'12 лет'!$G$4:$I$74,3),IF((D17=13),VLOOKUP(K17,'13 лет'!$H$4:$J$74,3),IF((D17=14),VLOOKUP(K17,'14 лет'!$H$4:$J$74,3),IF((D17=15),VLOOKUP(K17,'15 лет'!$G$4:$I$74,3),IF((D17=16),VLOOKUP(K17,'16 лет'!$G$4:$I$74,3),VLOOKUP(K17,'17 лет'!$G$4:$I$74,3)))))))</f>
        <v>25</v>
      </c>
      <c r="M17" s="59">
        <v>145</v>
      </c>
      <c r="N17" s="59">
        <f ca="1">IF((D17&lt;=11),VLOOKUP(M17,'11 лет'!$F$4:$I$74,4),IF((D17=12),VLOOKUP(M17,'12 лет'!$F$4:$I$74,4),IF((D17=13),VLOOKUP(M17,'13 лет'!$G$4:$J$74,4),IF((D17=14),VLOOKUP(M17,'14 лет'!$G$4:$J$74,4),IF((D17=15),VLOOKUP(M17,'15 лет'!$F$4:$I$74,4),IF((D17=16),VLOOKUP(M17,'16 лет'!$F$4:$I$74,4),VLOOKUP(M17,'17 лет'!$F$4:$I$74,4)))))))</f>
        <v>12</v>
      </c>
      <c r="O17" s="59">
        <v>5</v>
      </c>
      <c r="P17" s="59">
        <f ca="1">IF((D17&lt;=11),VLOOKUP(O17,'11 лет'!$E$4:$I$74,5),IF((D17=12),VLOOKUP(O17,'12 лет'!$E$4:$I$74,5),IF((D17=13),VLOOKUP(O17,'13 лет'!$F$4:$J$74,5),IF((D17=14),VLOOKUP(O17,'14 лет'!$F$4:$J$74,5),IF((D17=15),VLOOKUP(O17,'15 лет'!$E$4:$I$74,5),IF((D17=16),VLOOKUP(O17,'16 лет'!$E$4:$I$74,5),VLOOKUP(O17,'17 лет'!$E$4:$I$74,5)))))))</f>
        <v>29</v>
      </c>
      <c r="Q17" s="59">
        <v>3</v>
      </c>
      <c r="R17" s="59">
        <f ca="1">IF((D17&lt;=11),VLOOKUP(Q17,'11 лет'!$H$4:$I$74,2),IF((D17=12),VLOOKUP(Q17,'12 лет'!$H$4:$I$74,2),IF((D17=13),VLOOKUP(Q17,'13 лет'!$I$4:$J$74,2),IF((D17=14),VLOOKUP(Q17,'14 лет'!$I$4:$J$74,2),IF((D17=15),VLOOKUP(Q17,'15 лет'!$H$4:$I$74,2),IF((D17=16),VLOOKUP(Q17,'16 лет'!$H$4:$I$74,2),VLOOKUP(Q17,'17 лет'!$H$4:$I$74,2)))))))</f>
        <v>18</v>
      </c>
      <c r="S17" s="59">
        <f t="shared" ca="1" si="1"/>
        <v>135</v>
      </c>
      <c r="T17" s="59">
        <v>7</v>
      </c>
    </row>
    <row r="18" spans="1:20" ht="13.5" customHeight="1" x14ac:dyDescent="0.2">
      <c r="A18" s="66">
        <v>8</v>
      </c>
      <c r="B18" s="96" t="s">
        <v>596</v>
      </c>
      <c r="C18" s="97">
        <v>39021</v>
      </c>
      <c r="D18" s="59">
        <f t="shared" ca="1" si="0"/>
        <v>12</v>
      </c>
      <c r="E18" s="68">
        <v>9.9</v>
      </c>
      <c r="F18" s="59">
        <f ca="1">IF((D18&lt;11),VLOOKUP(E18,'11 лет'!$B$3:$D$75,3),IF((D18=11),VLOOKUP(E18,'11 лет'!$B$3:$D$75,3),IF((D18=12),VLOOKUP(E18,'12 лет'!$B$3:$D$75,3),IF((D18=13),VLOOKUP(E18,'13 лет'!$B$3:$E$75,4),IF((D18=14),VLOOKUP(E18,'14 лет'!$B$3:$E$75,4),IF((D18=15),VLOOKUP(E18,'15 лет'!$B$3:$D$75,3),IF((D18=16),VLOOKUP(E18,'16 лет'!$B$3:$D$75,3),VLOOKUP(E18,'17 лет'!$B$3:$D$75,3))))))))</f>
        <v>2</v>
      </c>
      <c r="G18" s="68" t="s">
        <v>89</v>
      </c>
      <c r="H18" s="59">
        <f ca="1">IF((D18&lt;11),VLOOKUP(G18,'11 лет'!$A$3:$D$75,4),IF((D18=11),VLOOKUP(G18,'12 лет'!$A$3:$D$75,4),IF((D18=12),VLOOKUP(G18,'12 лет'!$A$3:$D$75,4),IF((D18=13),VLOOKUP(G18,'13 лет'!$A$3:$E$75,5),IF((D18=14),VLOOKUP(G18,'14 лет'!$A$3:$E$75,5),IF((D18=15),VLOOKUP(G18,'15 лет'!$A$3:$D$75,4),IF((D18=16),VLOOKUP(G18,'16 лет'!$A$3:$D$75,4),VLOOKUP(G18,'17 лет'!$A$3:$D$75,4))))))))</f>
        <v>15</v>
      </c>
      <c r="I18" s="59">
        <v>5.9</v>
      </c>
      <c r="J18" s="59">
        <f ca="1">IF((D18&lt;=11),VLOOKUP(I18,'11 лет'!$C$3:$D$75,2),IF((D18=12),VLOOKUP(I18,'12 лет'!$C$3:$D$75,2),IF((D18=13),VLOOKUP(I18,'13 лет'!$D$3:$E$75,2),IF((D18=14),VLOOKUP(I18,'14 лет'!$D$3:$E$75,2),IF((D18=15),VLOOKUP(I18,'15 лет'!$C$3:$D$75,2),IF((D18=16),VLOOKUP(I18,'16 лет'!$C$3:$D$75,2),VLOOKUP(I18,'17 лет'!$C$3:$D$75,2)))))))</f>
        <v>15</v>
      </c>
      <c r="K18" s="59">
        <v>16</v>
      </c>
      <c r="L18" s="59">
        <f ca="1">IF((D18&lt;=11),VLOOKUP(K18,'11 лет'!$G$4:$I$74,3),IF((D18=12),VLOOKUP(K18,'12 лет'!$G$4:$I$74,3),IF((D18=13),VLOOKUP(K18,'13 лет'!$H$4:$J$74,3),IF((D18=14),VLOOKUP(K18,'14 лет'!$H$4:$J$74,3),IF((D18=15),VLOOKUP(K18,'15 лет'!$G$4:$I$74,3),IF((D18=16),VLOOKUP(K18,'16 лет'!$G$4:$I$74,3),VLOOKUP(K18,'17 лет'!$G$4:$I$74,3)))))))</f>
        <v>16</v>
      </c>
      <c r="M18" s="59">
        <v>160</v>
      </c>
      <c r="N18" s="59">
        <f ca="1">IF((D18&lt;=11),VLOOKUP(M18,'11 лет'!$F$4:$I$74,4),IF((D18=12),VLOOKUP(M18,'12 лет'!$F$4:$I$74,4),IF((D18=13),VLOOKUP(M18,'13 лет'!$G$4:$J$74,4),IF((D18=14),VLOOKUP(M18,'14 лет'!$G$4:$J$74,4),IF((D18=15),VLOOKUP(M18,'15 лет'!$F$4:$I$74,4),IF((D18=16),VLOOKUP(M18,'16 лет'!$F$4:$I$74,4),VLOOKUP(M18,'17 лет'!$F$4:$I$74,4)))))))</f>
        <v>15</v>
      </c>
      <c r="O18" s="59">
        <v>3</v>
      </c>
      <c r="P18" s="59">
        <f ca="1">IF((D18&lt;=11),VLOOKUP(O18,'11 лет'!$E$4:$I$74,5),IF((D18=12),VLOOKUP(O18,'12 лет'!$E$4:$I$74,5),IF((D18=13),VLOOKUP(O18,'13 лет'!$F$4:$J$74,5),IF((D18=14),VLOOKUP(O18,'14 лет'!$F$4:$J$74,5),IF((D18=15),VLOOKUP(O18,'15 лет'!$E$4:$I$74,5),IF((D18=16),VLOOKUP(O18,'16 лет'!$E$4:$I$74,5),VLOOKUP(O18,'17 лет'!$E$4:$I$74,5)))))))</f>
        <v>17</v>
      </c>
      <c r="Q18" s="59">
        <v>6</v>
      </c>
      <c r="R18" s="59">
        <f ca="1">IF((D18&lt;=11),VLOOKUP(Q18,'11 лет'!$H$4:$I$74,2),IF((D18=12),VLOOKUP(Q18,'12 лет'!$H$4:$I$74,2),IF((D18=13),VLOOKUP(Q18,'13 лет'!$I$4:$J$74,2),IF((D18=14),VLOOKUP(Q18,'14 лет'!$I$4:$J$74,2),IF((D18=15),VLOOKUP(Q18,'15 лет'!$H$4:$I$74,2),IF((D18=16),VLOOKUP(Q18,'16 лет'!$H$4:$I$74,2),VLOOKUP(Q18,'17 лет'!$H$4:$I$74,2)))))))</f>
        <v>22</v>
      </c>
      <c r="S18" s="59">
        <f t="shared" ca="1" si="1"/>
        <v>102</v>
      </c>
      <c r="T18" s="59">
        <v>8</v>
      </c>
    </row>
    <row r="19" spans="1:20" x14ac:dyDescent="0.2">
      <c r="A19" s="66">
        <v>9</v>
      </c>
      <c r="B19" s="96" t="s">
        <v>597</v>
      </c>
      <c r="C19" s="97">
        <v>39228</v>
      </c>
      <c r="D19" s="59">
        <f t="shared" ca="1" si="0"/>
        <v>11</v>
      </c>
      <c r="E19" s="68">
        <v>9.1</v>
      </c>
      <c r="F19" s="59">
        <f ca="1">IF((D19&lt;11),VLOOKUP(E19,'11 лет'!$B$3:$D$75,3),IF((D19=11),VLOOKUP(E19,'11 лет'!$B$3:$D$75,3),IF((D19=12),VLOOKUP(E19,'12 лет'!$B$3:$D$75,3),IF((D19=13),VLOOKUP(E19,'13 лет'!$B$3:$E$75,4),IF((D19=14),VLOOKUP(E19,'14 лет'!$B$3:$E$75,4),IF((D19=15),VLOOKUP(E19,'15 лет'!$B$3:$D$75,3),IF((D19=16),VLOOKUP(E19,'16 лет'!$B$3:$D$75,3),VLOOKUP(E19,'17 лет'!$B$3:$D$75,3))))))))</f>
        <v>21</v>
      </c>
      <c r="G19" s="68" t="s">
        <v>98</v>
      </c>
      <c r="H19" s="59">
        <f ca="1">IF((D19&lt;11),VLOOKUP(G19,'11 лет'!$A$3:$D$75,4),IF((D19=11),VLOOKUP(G19,'12 лет'!$A$3:$D$75,4),IF((D19=12),VLOOKUP(G19,'12 лет'!$A$3:$D$75,4),IF((D19=13),VLOOKUP(G19,'13 лет'!$A$3:$E$75,5),IF((D19=14),VLOOKUP(G19,'14 лет'!$A$3:$E$75,5),IF((D19=15),VLOOKUP(G19,'15 лет'!$A$3:$D$75,4),IF((D19=16),VLOOKUP(G19,'16 лет'!$A$3:$D$75,4),VLOOKUP(G19,'17 лет'!$A$3:$D$75,4))))))))</f>
        <v>6</v>
      </c>
      <c r="I19" s="59">
        <v>5.9</v>
      </c>
      <c r="J19" s="59">
        <f ca="1">IF((D19&lt;=11),VLOOKUP(I19,'11 лет'!$C$3:$D$75,2),IF((D19=12),VLOOKUP(I19,'12 лет'!$C$3:$D$75,2),IF((D19=13),VLOOKUP(I19,'13 лет'!$D$3:$E$75,2),IF((D19=14),VLOOKUP(I19,'14 лет'!$D$3:$E$75,2),IF((D19=15),VLOOKUP(I19,'15 лет'!$C$3:$D$75,2),IF((D19=16),VLOOKUP(I19,'16 лет'!$C$3:$D$75,2),VLOOKUP(I19,'17 лет'!$C$3:$D$75,2)))))))</f>
        <v>26</v>
      </c>
      <c r="K19" s="59">
        <v>15</v>
      </c>
      <c r="L19" s="59">
        <f ca="1">IF((D19&lt;=11),VLOOKUP(K19,'11 лет'!$G$4:$I$74,3),IF((D19=12),VLOOKUP(K19,'12 лет'!$G$4:$I$74,3),IF((D19=13),VLOOKUP(K19,'13 лет'!$H$4:$J$74,3),IF((D19=14),VLOOKUP(K19,'14 лет'!$H$4:$J$74,3),IF((D19=15),VLOOKUP(K19,'15 лет'!$G$4:$I$74,3),IF((D19=16),VLOOKUP(K19,'16 лет'!$G$4:$I$74,3),VLOOKUP(K19,'17 лет'!$G$4:$I$74,3)))))))</f>
        <v>19</v>
      </c>
      <c r="M19" s="59">
        <v>155</v>
      </c>
      <c r="N19" s="59">
        <f ca="1">IF((D19&lt;=11),VLOOKUP(M19,'11 лет'!$F$4:$I$74,4),IF((D19=12),VLOOKUP(M19,'12 лет'!$F$4:$I$74,4),IF((D19=13),VLOOKUP(M19,'13 лет'!$G$4:$J$74,4),IF((D19=14),VLOOKUP(M19,'14 лет'!$G$4:$J$74,4),IF((D19=15),VLOOKUP(M19,'15 лет'!$F$4:$I$74,4),IF((D19=16),VLOOKUP(M19,'16 лет'!$F$4:$I$74,4),VLOOKUP(M19,'17 лет'!$F$4:$I$74,4)))))))</f>
        <v>17</v>
      </c>
      <c r="O19" s="59">
        <v>4</v>
      </c>
      <c r="P19" s="59">
        <f ca="1">IF((D19&lt;=11),VLOOKUP(O19,'11 лет'!$E$4:$I$74,5),IF((D19=12),VLOOKUP(O19,'12 лет'!$E$4:$I$74,5),IF((D19=13),VLOOKUP(O19,'13 лет'!$F$4:$J$74,5),IF((D19=14),VLOOKUP(O19,'14 лет'!$F$4:$J$74,5),IF((D19=15),VLOOKUP(O19,'15 лет'!$E$4:$I$74,5),IF((D19=16),VLOOKUP(O19,'16 лет'!$E$4:$I$74,5),VLOOKUP(O19,'17 лет'!$E$4:$I$74,5)))))))</f>
        <v>25</v>
      </c>
      <c r="Q19" s="59">
        <v>5</v>
      </c>
      <c r="R19" s="59">
        <f ca="1">IF((D19&lt;=11),VLOOKUP(Q19,'11 лет'!$H$4:$I$74,2),IF((D19=12),VLOOKUP(Q19,'12 лет'!$H$4:$I$74,2),IF((D19=13),VLOOKUP(Q19,'13 лет'!$I$4:$J$74,2),IF((D19=14),VLOOKUP(Q19,'14 лет'!$I$4:$J$74,2),IF((D19=15),VLOOKUP(Q19,'15 лет'!$H$4:$I$74,2),IF((D19=16),VLOOKUP(Q19,'16 лет'!$H$4:$I$74,2),VLOOKUP(Q19,'17 лет'!$H$4:$I$74,2)))))))</f>
        <v>24</v>
      </c>
      <c r="S19" s="59">
        <f t="shared" ca="1" si="1"/>
        <v>138</v>
      </c>
      <c r="T19" s="59">
        <v>9</v>
      </c>
    </row>
    <row r="20" spans="1:20" x14ac:dyDescent="0.2">
      <c r="A20" s="71">
        <v>10</v>
      </c>
      <c r="B20" s="96" t="s">
        <v>598</v>
      </c>
      <c r="C20" s="97">
        <v>39303</v>
      </c>
      <c r="D20" s="74">
        <f t="shared" ca="1" si="0"/>
        <v>11</v>
      </c>
      <c r="E20" s="75">
        <v>8.6</v>
      </c>
      <c r="F20" s="59">
        <f ca="1">IF((D20&lt;11),VLOOKUP(E20,'11 лет'!$B$3:$D$75,3),IF((D20=11),VLOOKUP(E20,'11 лет'!$B$3:$D$75,3),IF((D20=12),VLOOKUP(E20,'12 лет'!$B$3:$D$75,3),IF((D20=13),VLOOKUP(E20,'13 лет'!$B$3:$E$75,4),IF((D20=14),VLOOKUP(E20,'14 лет'!$B$3:$E$75,4),IF((D20=15),VLOOKUP(E20,'15 лет'!$B$3:$D$75,3),IF((D20=16),VLOOKUP(E20,'16 лет'!$B$3:$D$75,3),VLOOKUP(E20,'17 лет'!$B$3:$D$75,3))))))))</f>
        <v>31</v>
      </c>
      <c r="G20" s="75" t="s">
        <v>127</v>
      </c>
      <c r="H20" s="59">
        <f ca="1">IF((D20&lt;11),VLOOKUP(G20,'11 лет'!$A$3:$D$75,4),IF((D20=11),VLOOKUP(G20,'12 лет'!$A$3:$D$75,4),IF((D20=12),VLOOKUP(G20,'12 лет'!$A$3:$D$75,4),IF((D20=13),VLOOKUP(G20,'13 лет'!$A$3:$E$75,5),IF((D20=14),VLOOKUP(G20,'14 лет'!$A$3:$E$75,5),IF((D20=15),VLOOKUP(G20,'15 лет'!$A$3:$D$75,4),IF((D20=16),VLOOKUP(G20,'16 лет'!$A$3:$D$75,4),VLOOKUP(G20,'17 лет'!$A$3:$D$75,4))))))))</f>
        <v>15</v>
      </c>
      <c r="I20" s="74">
        <v>5.7</v>
      </c>
      <c r="J20" s="74">
        <f ca="1">IF((D20&lt;=11),VLOOKUP(I20,'11 лет'!$C$3:$D$75,2),IF((D20=12),VLOOKUP(I20,'12 лет'!$C$3:$D$75,2),IF((D20=13),VLOOKUP(I20,'13 лет'!$D$3:$E$75,2),IF((D20=14),VLOOKUP(I20,'14 лет'!$D$3:$E$75,2),IF((D20=15),VLOOKUP(I20,'15 лет'!$C$3:$D$75,2),IF((D20=16),VLOOKUP(I20,'16 лет'!$C$3:$D$75,2),VLOOKUP(I20,'17 лет'!$C$3:$D$75,2)))))))</f>
        <v>32</v>
      </c>
      <c r="K20" s="74">
        <v>17</v>
      </c>
      <c r="L20" s="74">
        <f ca="1">IF((D20&lt;=11),VLOOKUP(K20,'11 лет'!$G$4:$I$74,3),IF((D20=12),VLOOKUP(K20,'12 лет'!$G$4:$I$74,3),IF((D20=13),VLOOKUP(K20,'13 лет'!$H$4:$J$74,3),IF((D20=14),VLOOKUP(K20,'14 лет'!$H$4:$J$74,3),IF((D20=15),VLOOKUP(K20,'15 лет'!$G$4:$I$74,3),IF((D20=16),VLOOKUP(K20,'16 лет'!$G$4:$I$74,3),VLOOKUP(K20,'17 лет'!$G$4:$I$74,3)))))))</f>
        <v>23</v>
      </c>
      <c r="M20" s="74">
        <v>165</v>
      </c>
      <c r="N20" s="74">
        <f ca="1">IF((D20&lt;=11),VLOOKUP(M20,'11 лет'!$F$4:$I$74,4),IF((D20=12),VLOOKUP(M20,'12 лет'!$F$4:$I$74,4),IF((D20=13),VLOOKUP(M20,'13 лет'!$G$4:$J$74,4),IF((D20=14),VLOOKUP(M20,'14 лет'!$G$4:$J$74,4),IF((D20=15),VLOOKUP(M20,'15 лет'!$F$4:$I$74,4),IF((D20=16),VLOOKUP(M20,'16 лет'!$F$4:$I$74,4),VLOOKUP(M20,'17 лет'!$F$4:$I$74,4)))))))</f>
        <v>22</v>
      </c>
      <c r="O20" s="74">
        <v>5</v>
      </c>
      <c r="P20" s="74">
        <f ca="1">IF((D20&lt;=11),VLOOKUP(O20,'11 лет'!$E$4:$I$74,5),IF((D20=12),VLOOKUP(O20,'12 лет'!$E$4:$I$74,5),IF((D20=13),VLOOKUP(O20,'13 лет'!$F$4:$J$74,5),IF((D20=14),VLOOKUP(O20,'14 лет'!$F$4:$J$74,5),IF((D20=15),VLOOKUP(O20,'15 лет'!$E$4:$I$74,5),IF((D20=16),VLOOKUP(O20,'16 лет'!$E$4:$I$74,5),VLOOKUP(O20,'17 лет'!$E$4:$I$74,5)))))))</f>
        <v>29</v>
      </c>
      <c r="Q20" s="74">
        <v>6</v>
      </c>
      <c r="R20" s="74">
        <f ca="1">IF((D20&lt;=11),VLOOKUP(Q20,'11 лет'!$H$4:$I$74,2),IF((D20=12),VLOOKUP(Q20,'12 лет'!$H$4:$I$74,2),IF((D20=13),VLOOKUP(Q20,'13 лет'!$I$4:$J$74,2),IF((D20=14),VLOOKUP(Q20,'14 лет'!$I$4:$J$74,2),IF((D20=15),VLOOKUP(Q20,'15 лет'!$H$4:$I$74,2),IF((D20=16),VLOOKUP(Q20,'16 лет'!$H$4:$I$74,2),VLOOKUP(Q20,'17 лет'!$H$4:$I$74,2)))))))</f>
        <v>27</v>
      </c>
      <c r="S20" s="74">
        <f ca="1">SUM(F20,H20,J20,L20,N20,P20,R20)</f>
        <v>179</v>
      </c>
      <c r="T20" s="74">
        <f ca="1">RANK(S20,S$11:S$20)</f>
        <v>2</v>
      </c>
    </row>
    <row r="21" spans="1:20" x14ac:dyDescent="0.2">
      <c r="S21">
        <f ca="1">SUM(S11:S20)</f>
        <v>1476</v>
      </c>
    </row>
  </sheetData>
  <mergeCells count="3">
    <mergeCell ref="A8:D8"/>
    <mergeCell ref="E8:R8"/>
    <mergeCell ref="E7:R7"/>
  </mergeCells>
  <pageMargins left="0.7" right="0.7" top="0.75" bottom="0.75" header="0.3" footer="0.3"/>
  <pageSetup paperSize="9" orientation="portrait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zoomScale="90" zoomScaleNormal="90" workbookViewId="0">
      <selection activeCell="A4" sqref="A4:XFD9"/>
    </sheetView>
  </sheetViews>
  <sheetFormatPr defaultRowHeight="12.75" x14ac:dyDescent="0.2"/>
  <cols>
    <col min="1" max="1" width="4.140625" customWidth="1"/>
    <col min="2" max="2" width="36.28515625" customWidth="1"/>
    <col min="3" max="3" width="12.7109375" customWidth="1"/>
    <col min="4" max="4" width="10.140625" bestFit="1" customWidth="1"/>
    <col min="5" max="5" width="7.42578125" customWidth="1"/>
  </cols>
  <sheetData>
    <row r="1" spans="1:20" ht="15" x14ac:dyDescent="0.25">
      <c r="A1" s="53"/>
      <c r="B1" s="53"/>
      <c r="C1" s="53"/>
      <c r="D1" s="53"/>
      <c r="E1" s="53"/>
      <c r="F1" s="53"/>
      <c r="G1" s="53"/>
      <c r="H1" s="54" t="s">
        <v>19</v>
      </c>
      <c r="I1" s="54"/>
      <c r="J1" s="54"/>
      <c r="K1" s="54"/>
      <c r="L1" s="54"/>
      <c r="M1" s="54"/>
      <c r="N1" s="54"/>
      <c r="O1" s="53"/>
    </row>
    <row r="2" spans="1:20" ht="15" x14ac:dyDescent="0.25">
      <c r="A2" s="53"/>
      <c r="B2" s="53"/>
      <c r="C2" s="53"/>
      <c r="D2" s="53"/>
      <c r="E2" s="53"/>
      <c r="F2" s="53"/>
      <c r="G2" s="53"/>
      <c r="H2" s="54" t="s">
        <v>20</v>
      </c>
      <c r="I2" s="54"/>
      <c r="J2" s="54"/>
      <c r="K2" s="54"/>
      <c r="L2" s="54"/>
      <c r="M2" s="54"/>
      <c r="N2" s="54"/>
      <c r="O2" s="53"/>
    </row>
    <row r="3" spans="1:20" ht="15" x14ac:dyDescent="0.25">
      <c r="A3" s="53"/>
      <c r="B3" s="53"/>
      <c r="C3" s="53"/>
      <c r="D3" s="53"/>
      <c r="E3" s="53"/>
      <c r="F3" s="53"/>
      <c r="G3" s="53"/>
      <c r="H3" s="54"/>
      <c r="I3" s="54"/>
      <c r="J3" s="54"/>
      <c r="K3" s="54"/>
      <c r="L3" s="54"/>
      <c r="M3" s="54"/>
      <c r="N3" s="54"/>
      <c r="O3" s="53"/>
    </row>
    <row r="4" spans="1:20" ht="15" x14ac:dyDescent="0.25">
      <c r="A4" s="53"/>
      <c r="B4" s="53"/>
      <c r="C4" s="53"/>
      <c r="D4" s="53"/>
      <c r="E4" s="53"/>
      <c r="F4" s="53"/>
      <c r="G4" s="53"/>
      <c r="H4" s="53"/>
      <c r="I4" s="98" t="s">
        <v>659</v>
      </c>
      <c r="J4" s="53"/>
      <c r="K4" s="53"/>
      <c r="L4" s="53"/>
      <c r="M4" s="53"/>
      <c r="N4" s="53"/>
      <c r="O4" s="53"/>
    </row>
    <row r="5" spans="1:20" ht="15" x14ac:dyDescent="0.25">
      <c r="A5" s="53"/>
      <c r="B5" s="53"/>
      <c r="C5" s="53"/>
      <c r="D5" s="53"/>
      <c r="E5" s="53"/>
      <c r="F5" s="53"/>
      <c r="G5" s="53"/>
      <c r="H5" s="53"/>
      <c r="I5" s="53" t="s">
        <v>24</v>
      </c>
      <c r="J5" s="53"/>
      <c r="K5" s="53"/>
      <c r="L5" s="53"/>
      <c r="M5" s="53"/>
      <c r="N5" s="53"/>
      <c r="O5" s="53"/>
    </row>
    <row r="6" spans="1:20" ht="15" x14ac:dyDescent="0.25">
      <c r="A6" s="53"/>
      <c r="B6" s="53"/>
      <c r="C6" s="53"/>
      <c r="D6" s="53"/>
      <c r="E6" s="53"/>
      <c r="F6" s="53"/>
      <c r="G6" s="53"/>
      <c r="H6" s="53"/>
      <c r="I6" s="98" t="s">
        <v>660</v>
      </c>
      <c r="J6" s="53"/>
      <c r="K6" s="53"/>
      <c r="L6" s="53"/>
      <c r="M6" s="53"/>
      <c r="N6" s="53"/>
      <c r="O6" s="53"/>
    </row>
    <row r="7" spans="1:20" ht="15" x14ac:dyDescent="0.25">
      <c r="A7" s="53"/>
      <c r="B7" s="53"/>
      <c r="C7" s="53"/>
      <c r="D7" s="53"/>
      <c r="E7" s="100" t="s">
        <v>27</v>
      </c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</row>
    <row r="8" spans="1:20" ht="15" x14ac:dyDescent="0.25">
      <c r="A8" s="99"/>
      <c r="B8" s="99"/>
      <c r="C8" s="99"/>
      <c r="D8" s="99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1"/>
    </row>
    <row r="10" spans="1:20" ht="38.25" x14ac:dyDescent="0.2">
      <c r="A10" s="55" t="s">
        <v>30</v>
      </c>
      <c r="B10" s="55" t="s">
        <v>0</v>
      </c>
      <c r="C10" s="55" t="s">
        <v>1</v>
      </c>
      <c r="D10" s="55" t="s">
        <v>31</v>
      </c>
      <c r="E10" s="55" t="s">
        <v>32</v>
      </c>
      <c r="F10" s="56" t="s">
        <v>3</v>
      </c>
      <c r="G10" s="57" t="s">
        <v>4</v>
      </c>
      <c r="H10" s="56" t="s">
        <v>3</v>
      </c>
      <c r="I10" s="57" t="s">
        <v>33</v>
      </c>
      <c r="J10" s="56" t="s">
        <v>3</v>
      </c>
      <c r="K10" s="55" t="s">
        <v>5</v>
      </c>
      <c r="L10" s="56" t="s">
        <v>3</v>
      </c>
      <c r="M10" s="55" t="s">
        <v>6</v>
      </c>
      <c r="N10" s="56" t="s">
        <v>3</v>
      </c>
      <c r="O10" s="55" t="s">
        <v>146</v>
      </c>
      <c r="P10" s="56" t="s">
        <v>3</v>
      </c>
      <c r="Q10" s="55" t="s">
        <v>8</v>
      </c>
      <c r="R10" s="56" t="s">
        <v>3</v>
      </c>
      <c r="S10" s="58" t="s">
        <v>9</v>
      </c>
      <c r="T10" s="55" t="s">
        <v>10</v>
      </c>
    </row>
    <row r="11" spans="1:20" ht="14.25" customHeight="1" x14ac:dyDescent="0.2">
      <c r="A11" s="63">
        <v>1</v>
      </c>
      <c r="B11" s="96" t="s">
        <v>414</v>
      </c>
      <c r="C11" s="97">
        <v>38296</v>
      </c>
      <c r="D11" s="59">
        <f t="shared" ref="D11:D17" ca="1" si="0">INT(DAYS360(C11,TODAY())/360)</f>
        <v>14</v>
      </c>
      <c r="E11" s="59">
        <v>8.1999999999999993</v>
      </c>
      <c r="F11" s="59">
        <v>33</v>
      </c>
      <c r="G11" s="59">
        <v>6.2</v>
      </c>
      <c r="H11" s="59">
        <v>70</v>
      </c>
      <c r="I11" s="59">
        <v>5.3</v>
      </c>
      <c r="J11" s="59">
        <v>70</v>
      </c>
      <c r="K11" s="59">
        <v>39</v>
      </c>
      <c r="L11" s="59">
        <v>64</v>
      </c>
      <c r="M11" s="59">
        <v>165</v>
      </c>
      <c r="N11" s="59">
        <v>20</v>
      </c>
      <c r="O11" s="59">
        <v>15</v>
      </c>
      <c r="P11" s="59">
        <v>16</v>
      </c>
      <c r="Q11" s="59">
        <v>13</v>
      </c>
      <c r="R11" s="59">
        <v>30</v>
      </c>
      <c r="S11" s="59">
        <f t="shared" ref="S11:S20" si="1">SUM(F11,H11,J11,L11,N11,P11,R11)</f>
        <v>303</v>
      </c>
      <c r="T11" s="59">
        <f t="shared" ref="T11:T17" ca="1" si="2">RANK(S11,S$11:S$20)</f>
        <v>1</v>
      </c>
    </row>
    <row r="12" spans="1:20" x14ac:dyDescent="0.2">
      <c r="A12" s="63">
        <v>2</v>
      </c>
      <c r="B12" s="96" t="s">
        <v>415</v>
      </c>
      <c r="C12" s="97">
        <v>38351</v>
      </c>
      <c r="D12" s="59">
        <f t="shared" ca="1" si="0"/>
        <v>13</v>
      </c>
      <c r="E12" s="59">
        <v>8.9</v>
      </c>
      <c r="F12" s="59">
        <v>17</v>
      </c>
      <c r="G12" s="59">
        <v>7.2</v>
      </c>
      <c r="H12" s="59">
        <v>70</v>
      </c>
      <c r="I12" s="59">
        <v>5.6</v>
      </c>
      <c r="J12" s="59">
        <v>70</v>
      </c>
      <c r="K12" s="59">
        <v>36</v>
      </c>
      <c r="L12" s="59">
        <v>58</v>
      </c>
      <c r="M12" s="59">
        <v>170</v>
      </c>
      <c r="N12" s="59">
        <v>23</v>
      </c>
      <c r="O12" s="59">
        <v>7</v>
      </c>
      <c r="P12" s="59">
        <v>5</v>
      </c>
      <c r="Q12" s="59">
        <v>6</v>
      </c>
      <c r="R12" s="59">
        <v>16</v>
      </c>
      <c r="S12" s="59">
        <f t="shared" si="1"/>
        <v>259</v>
      </c>
      <c r="T12" s="59">
        <f t="shared" ca="1" si="2"/>
        <v>2</v>
      </c>
    </row>
    <row r="13" spans="1:20" x14ac:dyDescent="0.2">
      <c r="A13" s="63">
        <v>3</v>
      </c>
      <c r="B13" s="96" t="s">
        <v>416</v>
      </c>
      <c r="C13" s="97">
        <v>38189</v>
      </c>
      <c r="D13" s="59">
        <f t="shared" ca="1" si="0"/>
        <v>14</v>
      </c>
      <c r="E13" s="59">
        <v>9</v>
      </c>
      <c r="F13" s="59">
        <v>15</v>
      </c>
      <c r="G13" s="59">
        <v>7.5</v>
      </c>
      <c r="H13" s="59">
        <v>70</v>
      </c>
      <c r="I13" s="59">
        <v>5.9</v>
      </c>
      <c r="J13" s="59">
        <v>70</v>
      </c>
      <c r="K13" s="59">
        <v>36</v>
      </c>
      <c r="L13" s="59">
        <v>58</v>
      </c>
      <c r="M13" s="59">
        <v>165</v>
      </c>
      <c r="N13" s="59">
        <v>20</v>
      </c>
      <c r="O13" s="59">
        <v>9</v>
      </c>
      <c r="P13" s="59">
        <v>7</v>
      </c>
      <c r="Q13" s="59">
        <v>4</v>
      </c>
      <c r="R13" s="59">
        <v>12</v>
      </c>
      <c r="S13" s="59">
        <f t="shared" si="1"/>
        <v>252</v>
      </c>
      <c r="T13" s="59">
        <f t="shared" ca="1" si="2"/>
        <v>3</v>
      </c>
    </row>
    <row r="14" spans="1:20" x14ac:dyDescent="0.2">
      <c r="A14" s="63">
        <v>4</v>
      </c>
      <c r="B14" s="96" t="s">
        <v>417</v>
      </c>
      <c r="C14" s="97">
        <v>38356</v>
      </c>
      <c r="D14" s="59">
        <f t="shared" ca="1" si="0"/>
        <v>13</v>
      </c>
      <c r="E14" s="59">
        <v>9.6</v>
      </c>
      <c r="F14" s="59">
        <v>3</v>
      </c>
      <c r="G14" s="59">
        <v>6.9</v>
      </c>
      <c r="H14" s="59">
        <v>70</v>
      </c>
      <c r="I14" s="59">
        <v>5.7</v>
      </c>
      <c r="J14" s="59">
        <v>70</v>
      </c>
      <c r="K14" s="59">
        <v>34</v>
      </c>
      <c r="L14" s="59">
        <v>54</v>
      </c>
      <c r="M14" s="59">
        <v>175</v>
      </c>
      <c r="N14" s="59">
        <v>25</v>
      </c>
      <c r="O14" s="59">
        <v>8</v>
      </c>
      <c r="P14" s="59">
        <v>6</v>
      </c>
      <c r="Q14" s="59">
        <v>5</v>
      </c>
      <c r="R14" s="59">
        <v>14</v>
      </c>
      <c r="S14" s="59">
        <f t="shared" si="1"/>
        <v>242</v>
      </c>
      <c r="T14" s="59">
        <f t="shared" ca="1" si="2"/>
        <v>4</v>
      </c>
    </row>
    <row r="15" spans="1:20" x14ac:dyDescent="0.2">
      <c r="A15" s="63">
        <v>5</v>
      </c>
      <c r="B15" s="96" t="s">
        <v>418</v>
      </c>
      <c r="C15" s="97">
        <v>38008</v>
      </c>
      <c r="D15" s="59">
        <f t="shared" ca="1" si="0"/>
        <v>14</v>
      </c>
      <c r="E15" s="59">
        <v>9.1</v>
      </c>
      <c r="F15" s="59">
        <v>13</v>
      </c>
      <c r="G15" s="59">
        <v>6.8</v>
      </c>
      <c r="H15" s="59">
        <v>70</v>
      </c>
      <c r="I15" s="59">
        <v>5.5</v>
      </c>
      <c r="J15" s="59">
        <v>70</v>
      </c>
      <c r="K15" s="59">
        <v>32</v>
      </c>
      <c r="L15" s="59">
        <v>50</v>
      </c>
      <c r="M15" s="59">
        <v>155</v>
      </c>
      <c r="N15" s="59">
        <v>15</v>
      </c>
      <c r="O15" s="59">
        <v>6</v>
      </c>
      <c r="P15" s="59">
        <v>4</v>
      </c>
      <c r="Q15" s="59">
        <v>6</v>
      </c>
      <c r="R15" s="59">
        <v>16</v>
      </c>
      <c r="S15" s="59">
        <f t="shared" si="1"/>
        <v>238</v>
      </c>
      <c r="T15" s="59">
        <f t="shared" ca="1" si="2"/>
        <v>5</v>
      </c>
    </row>
    <row r="16" spans="1:20" ht="11.25" customHeight="1" x14ac:dyDescent="0.2">
      <c r="A16" s="63">
        <v>6</v>
      </c>
      <c r="B16" s="96" t="s">
        <v>419</v>
      </c>
      <c r="C16" s="97">
        <v>38356</v>
      </c>
      <c r="D16" s="59">
        <f t="shared" ca="1" si="0"/>
        <v>13</v>
      </c>
      <c r="E16" s="59">
        <v>9.6</v>
      </c>
      <c r="F16" s="59">
        <v>3</v>
      </c>
      <c r="G16" s="59">
        <v>7.7</v>
      </c>
      <c r="H16" s="59">
        <v>70</v>
      </c>
      <c r="I16" s="59">
        <v>5.6</v>
      </c>
      <c r="J16" s="59">
        <v>70</v>
      </c>
      <c r="K16" s="59">
        <v>33</v>
      </c>
      <c r="L16" s="59">
        <v>52</v>
      </c>
      <c r="M16" s="59">
        <v>150</v>
      </c>
      <c r="N16" s="59">
        <v>13</v>
      </c>
      <c r="O16" s="59">
        <v>4</v>
      </c>
      <c r="P16" s="59">
        <v>2</v>
      </c>
      <c r="Q16" s="59">
        <v>0</v>
      </c>
      <c r="R16" s="59">
        <v>4</v>
      </c>
      <c r="S16" s="59">
        <f t="shared" si="1"/>
        <v>214</v>
      </c>
      <c r="T16" s="59">
        <f t="shared" ca="1" si="2"/>
        <v>7</v>
      </c>
    </row>
    <row r="17" spans="1:20" x14ac:dyDescent="0.2">
      <c r="A17" s="63">
        <v>7</v>
      </c>
      <c r="B17" s="96" t="s">
        <v>420</v>
      </c>
      <c r="C17" s="97">
        <v>38166</v>
      </c>
      <c r="D17" s="59">
        <f t="shared" ca="1" si="0"/>
        <v>14</v>
      </c>
      <c r="E17" s="59">
        <v>10</v>
      </c>
      <c r="F17" s="59">
        <v>0</v>
      </c>
      <c r="G17" s="59">
        <v>8.6</v>
      </c>
      <c r="H17" s="59">
        <v>70</v>
      </c>
      <c r="I17" s="59">
        <v>6.1</v>
      </c>
      <c r="J17" s="59">
        <v>70</v>
      </c>
      <c r="K17" s="59">
        <v>28</v>
      </c>
      <c r="L17" s="59">
        <v>38</v>
      </c>
      <c r="M17" s="59">
        <v>135</v>
      </c>
      <c r="N17" s="59">
        <v>7</v>
      </c>
      <c r="O17" s="59">
        <v>4</v>
      </c>
      <c r="P17" s="59">
        <v>2</v>
      </c>
      <c r="Q17" s="59">
        <v>1</v>
      </c>
      <c r="R17" s="59">
        <v>6</v>
      </c>
      <c r="S17" s="59">
        <f t="shared" si="1"/>
        <v>193</v>
      </c>
      <c r="T17" s="59">
        <f t="shared" ca="1" si="2"/>
        <v>10</v>
      </c>
    </row>
    <row r="18" spans="1:20" x14ac:dyDescent="0.2">
      <c r="A18" s="63">
        <v>8</v>
      </c>
      <c r="B18" s="96" t="s">
        <v>421</v>
      </c>
      <c r="C18" s="97">
        <v>38237</v>
      </c>
      <c r="D18" s="59">
        <f t="shared" ref="D18:D20" ca="1" si="3">INT(DAYS360(C18,TODAY())/360)</f>
        <v>14</v>
      </c>
      <c r="E18" s="59">
        <v>9.9</v>
      </c>
      <c r="F18" s="59">
        <f ca="1">IF((D18&lt;=11),VLOOKUP(E18,'[1]11 лет'!$L$3:$N$75,3),IF((D18=12),VLOOKUP(E18,'[1]12 лет'!$L$3:$N$75,3),IF((D18=13),VLOOKUP(E18,'[1]13 лет'!$M$3:$P$75,4),IF((D18=14),VLOOKUP(E18,'[1]14 лет'!$M$3:$P$75,4),IF((D18=15),VLOOKUP(E18,'[1]15 лет'!$L$3:$N$75,3),IF((D18=16),VLOOKUP(E18,'[1]16 лет'!$L$3:$N$75,3),VLOOKUP(E18,'[1]17 лет'!$L$3:$N$75,3)))))))</f>
        <v>0</v>
      </c>
      <c r="G18" s="59">
        <v>7.9</v>
      </c>
      <c r="H18" s="59">
        <f ca="1">IF((D18&lt;=11),VLOOKUP(G18,'[1]11 лет'!$K$3:$N$75,4),IF((D18=12),VLOOKUP(G18,'[1]12 лет'!$K$3:$N$75,4),IF((D18=13),VLOOKUP(G18,'[1]13 лет'!$L$3:$P$75,5),IF((D18=14),VLOOKUP(G18,'[1]14 лет'!$L$3:$P$75,5),IF((D18=15),VLOOKUP(G18,'[1]15 лет'!$K$3:$N$75,4),IF((D18=16),VLOOKUP(G18,'[1]16 лет'!$K$3:$N$75,4),VLOOKUP(G18,'[1]17 лет'!$K$3:$N$75,4)))))))</f>
        <v>70</v>
      </c>
      <c r="I18" s="59">
        <v>5.9</v>
      </c>
      <c r="J18" s="59">
        <f ca="1">IF((D18&lt;=11),VLOOKUP(I18,'[1]11 лет'!$M$3:$N$75,2),IF((D18=12),VLOOKUP(I18,'[1]12 лет'!$M$3:$N$75,2),IF((D18=13),VLOOKUP(I18,'[1]13 лет'!$O$3:$P$75,2),IF((D18=14),VLOOKUP(I18,'[1]14 лет'!$O$3:$P$75,2),IF((D18=15),VLOOKUP(I18,'[1]15 лет'!$M$3:$N$75,2),IF((D18=16),VLOOKUP(I18,'[1]16 лет'!$M$3:$N$75,2),VLOOKUP(I18,'[1]17 лет'!$M$3:$N$75,2)))))))</f>
        <v>70</v>
      </c>
      <c r="K18" s="59">
        <v>25</v>
      </c>
      <c r="L18" s="59">
        <f ca="1">IF((D18&lt;=11),VLOOKUP(K18,'[1]11 лет'!$Q$4:$S$74,3),IF((D18=12),VLOOKUP(K18,'[1]12 лет'!$Q$4:$S$74,3),IF((D18=13),VLOOKUP(K18,'[1]13 лет'!$S$4:$U$74,3),IF((D18=14),VLOOKUP(K18,'[1]14 лет'!$S$4:$U$74,3),IF((D18=15),VLOOKUP(K18,'[1]15 лет'!$Q$4:$S$74,3),IF((D18=16),VLOOKUP(K18,'[1]16 лет'!$Q$4:$S$74,3),VLOOKUP(K18,'[1]17 лет'!$Q$4:$S$74,3)))))))</f>
        <v>29</v>
      </c>
      <c r="M18" s="59">
        <v>150</v>
      </c>
      <c r="N18" s="59">
        <f ca="1">IF((D18&lt;=11),VLOOKUP(M18,'[1]11 лет'!$P$4:$S$74,4),IF((D18=12),VLOOKUP(M18,'[1]12 лет'!$P$4:$S$74,4),IF((D18=13),VLOOKUP(M18,'[1]13 лет'!$R$4:$U$74,4),IF((D18=14),VLOOKUP(M18,'[1]14 лет'!$R$4:$U$74,4),IF((D18=15),VLOOKUP(M18,'[1]15 лет'!$P$4:$S$74,4),IF((D18=16),VLOOKUP(M18,'[1]16 лет'!$P$4:$S$74,4),VLOOKUP(M18,'[1]17 лет'!$P$4:$S$74,4)))))))</f>
        <v>13</v>
      </c>
      <c r="O18" s="59">
        <v>6</v>
      </c>
      <c r="P18" s="59">
        <f ca="1">IF((D18&lt;=11),VLOOKUP(O18,'[1]11 лет'!$O$4:$S$74,5),IF((D18=12),VLOOKUP(O18,'[1]12 лет'!$O$4:$S$74,5),IF((D18=13),VLOOKUP(O18,'[1]13 лет'!$Q$4:$U$74,5),IF((D18=14),VLOOKUP(O18,'[1]14 лет'!$Q$4:$U$74,5),IF((D18=15),VLOOKUP(O18,'[1]15 лет'!$O$4:$S$74,5),IF((D18=16),VLOOKUP(O18,'[1]16 лет'!$O$4:$S$74,5),VLOOKUP(O18,'[1]17 лет'!$O$4:$S$74,5)))))))</f>
        <v>4</v>
      </c>
      <c r="Q18" s="59">
        <v>6</v>
      </c>
      <c r="R18" s="59">
        <f ca="1">IF((D18&lt;=11),VLOOKUP(Q18,'[1]11 лет'!$R$4:$S$74,2),IF((D18=12),VLOOKUP(Q18,'[1]12 лет'!$R$4:$S$74,2),IF((D18=13),VLOOKUP(Q18,'[1]13 лет'!$T$4:$U$74,2),IF((D18=14),VLOOKUP(Q18,'[1]14 лет'!$T$4:$U$74,2),IF((D18=15),VLOOKUP(Q18,'[1]15 лет'!$R$4:$S$74,2),IF((D18=16),VLOOKUP(Q18,'[1]16 лет'!$R$4:$S$74,2),VLOOKUP(Q18,'[1]17 лет'!$R$4:$S$74,2)))))))</f>
        <v>16</v>
      </c>
      <c r="S18" s="59">
        <f t="shared" ca="1" si="1"/>
        <v>202</v>
      </c>
      <c r="T18" s="59">
        <v>8</v>
      </c>
    </row>
    <row r="19" spans="1:20" x14ac:dyDescent="0.2">
      <c r="A19" s="63">
        <v>9</v>
      </c>
      <c r="B19" s="96" t="s">
        <v>422</v>
      </c>
      <c r="C19" s="97">
        <v>38128</v>
      </c>
      <c r="D19" s="59">
        <f t="shared" ca="1" si="3"/>
        <v>14</v>
      </c>
      <c r="E19" s="59">
        <v>9.9</v>
      </c>
      <c r="F19" s="59">
        <f ca="1">IF((D19&lt;=11),VLOOKUP(E19,'[1]11 лет'!$L$3:$N$75,3),IF((D19=12),VLOOKUP(E19,'[1]12 лет'!$L$3:$N$75,3),IF((D19=13),VLOOKUP(E19,'[1]13 лет'!$M$3:$P$75,4),IF((D19=14),VLOOKUP(E19,'[1]14 лет'!$M$3:$P$75,4),IF((D19=15),VLOOKUP(E19,'[1]15 лет'!$L$3:$N$75,3),IF((D19=16),VLOOKUP(E19,'[1]16 лет'!$L$3:$N$75,3),VLOOKUP(E19,'[1]17 лет'!$L$3:$N$75,3)))))))</f>
        <v>0</v>
      </c>
      <c r="G19" s="59">
        <v>6.8</v>
      </c>
      <c r="H19" s="59">
        <f ca="1">IF((D19&lt;=11),VLOOKUP(G19,'[1]11 лет'!$K$3:$N$75,4),IF((D19=12),VLOOKUP(G19,'[1]12 лет'!$K$3:$N$75,4),IF((D19=13),VLOOKUP(G19,'[1]13 лет'!$L$3:$P$75,5),IF((D19=14),VLOOKUP(G19,'[1]14 лет'!$L$3:$P$75,5),IF((D19=15),VLOOKUP(G19,'[1]15 лет'!$K$3:$N$75,4),IF((D19=16),VLOOKUP(G19,'[1]16 лет'!$K$3:$N$75,4),VLOOKUP(G19,'[1]17 лет'!$K$3:$N$75,4)))))))</f>
        <v>70</v>
      </c>
      <c r="I19" s="59">
        <v>5.7</v>
      </c>
      <c r="J19" s="59">
        <f ca="1">IF((D19&lt;=11),VLOOKUP(I19,'[1]11 лет'!$M$3:$N$75,2),IF((D19=12),VLOOKUP(I19,'[1]12 лет'!$M$3:$N$75,2),IF((D19=13),VLOOKUP(I19,'[1]13 лет'!$O$3:$P$75,2),IF((D19=14),VLOOKUP(I19,'[1]14 лет'!$O$3:$P$75,2),IF((D19=15),VLOOKUP(I19,'[1]15 лет'!$M$3:$N$75,2),IF((D19=16),VLOOKUP(I19,'[1]16 лет'!$M$3:$N$75,2),VLOOKUP(I19,'[1]17 лет'!$M$3:$N$75,2)))))))</f>
        <v>70</v>
      </c>
      <c r="K19" s="59">
        <v>25</v>
      </c>
      <c r="L19" s="59">
        <f ca="1">IF((D19&lt;=11),VLOOKUP(K19,'[1]11 лет'!$Q$4:$S$74,3),IF((D19=12),VLOOKUP(K19,'[1]12 лет'!$Q$4:$S$74,3),IF((D19=13),VLOOKUP(K19,'[1]13 лет'!$S$4:$U$74,3),IF((D19=14),VLOOKUP(K19,'[1]14 лет'!$S$4:$U$74,3),IF((D19=15),VLOOKUP(K19,'[1]15 лет'!$Q$4:$S$74,3),IF((D19=16),VLOOKUP(K19,'[1]16 лет'!$Q$4:$S$74,3),VLOOKUP(K19,'[1]17 лет'!$Q$4:$S$74,3)))))))</f>
        <v>29</v>
      </c>
      <c r="M19" s="59">
        <v>155</v>
      </c>
      <c r="N19" s="59">
        <f ca="1">IF((D19&lt;=11),VLOOKUP(M19,'[1]11 лет'!$P$4:$S$74,4),IF((D19=12),VLOOKUP(M19,'[1]12 лет'!$P$4:$S$74,4),IF((D19=13),VLOOKUP(M19,'[1]13 лет'!$R$4:$U$74,4),IF((D19=14),VLOOKUP(M19,'[1]14 лет'!$R$4:$U$74,4),IF((D19=15),VLOOKUP(M19,'[1]15 лет'!$P$4:$S$74,4),IF((D19=16),VLOOKUP(M19,'[1]16 лет'!$P$4:$S$74,4),VLOOKUP(M19,'[1]17 лет'!$P$4:$S$74,4)))))))</f>
        <v>15</v>
      </c>
      <c r="O19" s="59">
        <v>8</v>
      </c>
      <c r="P19" s="59">
        <f ca="1">IF((D19&lt;=11),VLOOKUP(O19,'[1]11 лет'!$O$4:$S$74,5),IF((D19=12),VLOOKUP(O19,'[1]12 лет'!$O$4:$S$74,5),IF((D19=13),VLOOKUP(O19,'[1]13 лет'!$Q$4:$U$74,5),IF((D19=14),VLOOKUP(O19,'[1]14 лет'!$Q$4:$U$74,5),IF((D19=15),VLOOKUP(O19,'[1]15 лет'!$O$4:$S$74,5),IF((D19=16),VLOOKUP(O19,'[1]16 лет'!$O$4:$S$74,5),VLOOKUP(O19,'[1]17 лет'!$O$4:$S$74,5)))))))</f>
        <v>6</v>
      </c>
      <c r="Q19" s="59">
        <v>2</v>
      </c>
      <c r="R19" s="59">
        <f ca="1">IF((D19&lt;=11),VLOOKUP(Q19,'[1]11 лет'!$R$4:$S$74,2),IF((D19=12),VLOOKUP(Q19,'[1]12 лет'!$R$4:$S$74,2),IF((D19=13),VLOOKUP(Q19,'[1]13 лет'!$T$4:$U$74,2),IF((D19=14),VLOOKUP(Q19,'[1]14 лет'!$T$4:$U$74,2),IF((D19=15),VLOOKUP(Q19,'[1]15 лет'!$R$4:$S$74,2),IF((D19=16),VLOOKUP(Q19,'[1]16 лет'!$R$4:$S$74,2),VLOOKUP(Q19,'[1]17 лет'!$R$4:$S$74,2)))))))</f>
        <v>8</v>
      </c>
      <c r="S19" s="59">
        <f t="shared" ca="1" si="1"/>
        <v>198</v>
      </c>
      <c r="T19" s="59">
        <v>9</v>
      </c>
    </row>
    <row r="20" spans="1:20" ht="13.5" customHeight="1" x14ac:dyDescent="0.2">
      <c r="A20" s="63">
        <v>10</v>
      </c>
      <c r="B20" s="96" t="s">
        <v>423</v>
      </c>
      <c r="C20" s="97">
        <v>38103</v>
      </c>
      <c r="D20" s="59">
        <f t="shared" ca="1" si="3"/>
        <v>14</v>
      </c>
      <c r="E20" s="59">
        <v>9.3000000000000007</v>
      </c>
      <c r="F20" s="59">
        <f ca="1">IF((D20&lt;=11),VLOOKUP(E20,'[1]11 лет'!$L$3:$N$75,3),IF((D20=12),VLOOKUP(E20,'[1]12 лет'!$L$3:$N$75,3),IF((D20=13),VLOOKUP(E20,'[1]13 лет'!$M$3:$P$75,4),IF((D20=14),VLOOKUP(E20,'[1]14 лет'!$M$3:$P$75,4),IF((D20=15),VLOOKUP(E20,'[1]15 лет'!$L$3:$N$75,3),IF((D20=16),VLOOKUP(E20,'[1]16 лет'!$L$3:$N$75,3),VLOOKUP(E20,'[1]17 лет'!$L$3:$N$75,3)))))))</f>
        <v>9</v>
      </c>
      <c r="G20" s="59">
        <v>7.7</v>
      </c>
      <c r="H20" s="59">
        <f ca="1">IF((D20&lt;=11),VLOOKUP(G20,'[1]11 лет'!$K$3:$N$75,4),IF((D20=12),VLOOKUP(G20,'[1]12 лет'!$K$3:$N$75,4),IF((D20=13),VLOOKUP(G20,'[1]13 лет'!$L$3:$P$75,5),IF((D20=14),VLOOKUP(G20,'[1]14 лет'!$L$3:$P$75,5),IF((D20=15),VLOOKUP(G20,'[1]15 лет'!$K$3:$N$75,4),IF((D20=16),VLOOKUP(G20,'[1]16 лет'!$K$3:$N$75,4),VLOOKUP(G20,'[1]17 лет'!$K$3:$N$75,4)))))))</f>
        <v>70</v>
      </c>
      <c r="I20" s="59">
        <v>5.7</v>
      </c>
      <c r="J20" s="59">
        <f ca="1">IF((D20&lt;=11),VLOOKUP(I20,'[1]11 лет'!$M$3:$N$75,2),IF((D20=12),VLOOKUP(I20,'[1]12 лет'!$M$3:$N$75,2),IF((D20=13),VLOOKUP(I20,'[1]13 лет'!$O$3:$P$75,2),IF((D20=14),VLOOKUP(I20,'[1]14 лет'!$O$3:$P$75,2),IF((D20=15),VLOOKUP(I20,'[1]15 лет'!$M$3:$N$75,2),IF((D20=16),VLOOKUP(I20,'[1]16 лет'!$M$3:$N$75,2),VLOOKUP(I20,'[1]17 лет'!$M$3:$N$75,2)))))))</f>
        <v>70</v>
      </c>
      <c r="K20" s="59">
        <v>31</v>
      </c>
      <c r="L20" s="59">
        <f ca="1">IF((D20&lt;=11),VLOOKUP(K20,'[1]11 лет'!$Q$4:$S$74,3),IF((D20=12),VLOOKUP(K20,'[1]12 лет'!$Q$4:$S$74,3),IF((D20=13),VLOOKUP(K20,'[1]13 лет'!$S$4:$U$74,3),IF((D20=14),VLOOKUP(K20,'[1]14 лет'!$S$4:$U$74,3),IF((D20=15),VLOOKUP(K20,'[1]15 лет'!$Q$4:$S$74,3),IF((D20=16),VLOOKUP(K20,'[1]16 лет'!$Q$4:$S$74,3),VLOOKUP(K20,'[1]17 лет'!$Q$4:$S$74,3)))))))</f>
        <v>47</v>
      </c>
      <c r="M20" s="59">
        <v>150</v>
      </c>
      <c r="N20" s="59">
        <f ca="1">IF((D20&lt;=11),VLOOKUP(M20,'[1]11 лет'!$P$4:$S$74,4),IF((D20=12),VLOOKUP(M20,'[1]12 лет'!$P$4:$S$74,4),IF((D20=13),VLOOKUP(M20,'[1]13 лет'!$R$4:$U$74,4),IF((D20=14),VLOOKUP(M20,'[1]14 лет'!$R$4:$U$74,4),IF((D20=15),VLOOKUP(M20,'[1]15 лет'!$P$4:$S$74,4),IF((D20=16),VLOOKUP(M20,'[1]16 лет'!$P$4:$S$74,4),VLOOKUP(M20,'[1]17 лет'!$P$4:$S$74,4)))))))</f>
        <v>13</v>
      </c>
      <c r="O20" s="59">
        <v>7</v>
      </c>
      <c r="P20" s="59">
        <f ca="1">IF((D20&lt;=11),VLOOKUP(O20,'[1]11 лет'!$O$4:$S$74,5),IF((D20=12),VLOOKUP(O20,'[1]12 лет'!$O$4:$S$74,5),IF((D20=13),VLOOKUP(O20,'[1]13 лет'!$Q$4:$U$74,5),IF((D20=14),VLOOKUP(O20,'[1]14 лет'!$Q$4:$U$74,5),IF((D20=15),VLOOKUP(O20,'[1]15 лет'!$O$4:$S$74,5),IF((D20=16),VLOOKUP(O20,'[1]16 лет'!$O$4:$S$74,5),VLOOKUP(O20,'[1]17 лет'!$O$4:$S$74,5)))))))</f>
        <v>5</v>
      </c>
      <c r="Q20" s="59">
        <v>7</v>
      </c>
      <c r="R20" s="59">
        <f ca="1">IF((D20&lt;=11),VLOOKUP(Q20,'[1]11 лет'!$R$4:$S$74,2),IF((D20=12),VLOOKUP(Q20,'[1]12 лет'!$R$4:$S$74,2),IF((D20=13),VLOOKUP(Q20,'[1]13 лет'!$T$4:$U$74,2),IF((D20=14),VLOOKUP(Q20,'[1]14 лет'!$T$4:$U$74,2),IF((D20=15),VLOOKUP(Q20,'[1]15 лет'!$R$4:$S$74,2),IF((D20=16),VLOOKUP(Q20,'[1]16 лет'!$R$4:$S$74,2),VLOOKUP(Q20,'[1]17 лет'!$R$4:$S$74,2)))))))</f>
        <v>18</v>
      </c>
      <c r="S20" s="59">
        <f t="shared" ca="1" si="1"/>
        <v>232</v>
      </c>
      <c r="T20" s="59">
        <v>10</v>
      </c>
    </row>
    <row r="21" spans="1:20" x14ac:dyDescent="0.2">
      <c r="S21">
        <f ca="1">SUM(S11:S20)</f>
        <v>2333</v>
      </c>
    </row>
  </sheetData>
  <mergeCells count="3">
    <mergeCell ref="A8:D8"/>
    <mergeCell ref="E8:R8"/>
    <mergeCell ref="E7:R7"/>
  </mergeCells>
  <phoneticPr fontId="14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opLeftCell="A3" zoomScale="90" zoomScaleNormal="90" workbookViewId="0">
      <selection activeCell="I6" sqref="I6"/>
    </sheetView>
  </sheetViews>
  <sheetFormatPr defaultRowHeight="12.75" x14ac:dyDescent="0.2"/>
  <cols>
    <col min="1" max="1" width="4.140625" customWidth="1"/>
    <col min="2" max="2" width="36.7109375" customWidth="1"/>
    <col min="3" max="3" width="12.7109375" customWidth="1"/>
    <col min="4" max="4" width="10.140625" bestFit="1" customWidth="1"/>
    <col min="5" max="5" width="7.42578125" customWidth="1"/>
  </cols>
  <sheetData>
    <row r="1" spans="1:20" ht="15" x14ac:dyDescent="0.25">
      <c r="A1" s="53"/>
      <c r="B1" s="53"/>
      <c r="C1" s="53"/>
      <c r="D1" s="53"/>
      <c r="E1" s="53"/>
      <c r="F1" s="53"/>
      <c r="G1" s="53"/>
      <c r="H1" s="54" t="s">
        <v>19</v>
      </c>
      <c r="I1" s="54"/>
      <c r="J1" s="54"/>
      <c r="K1" s="54"/>
      <c r="L1" s="54"/>
      <c r="M1" s="54"/>
      <c r="N1" s="54"/>
      <c r="O1" s="53"/>
    </row>
    <row r="2" spans="1:20" ht="15" x14ac:dyDescent="0.25">
      <c r="A2" s="53"/>
      <c r="B2" s="53"/>
      <c r="C2" s="53"/>
      <c r="D2" s="53"/>
      <c r="E2" s="53"/>
      <c r="F2" s="53"/>
      <c r="G2" s="53"/>
      <c r="H2" s="54" t="s">
        <v>20</v>
      </c>
      <c r="I2" s="54"/>
      <c r="J2" s="54"/>
      <c r="K2" s="54"/>
      <c r="L2" s="54"/>
      <c r="M2" s="54"/>
      <c r="N2" s="54"/>
      <c r="O2" s="53"/>
    </row>
    <row r="3" spans="1:20" ht="15" x14ac:dyDescent="0.25">
      <c r="A3" s="53"/>
      <c r="B3" s="53"/>
      <c r="C3" s="53"/>
      <c r="D3" s="53"/>
      <c r="E3" s="53"/>
      <c r="F3" s="53"/>
      <c r="G3" s="53"/>
      <c r="H3" s="54"/>
      <c r="I3" s="54"/>
      <c r="J3" s="54"/>
      <c r="K3" s="54"/>
      <c r="L3" s="54"/>
      <c r="M3" s="54"/>
      <c r="N3" s="54"/>
      <c r="O3" s="53"/>
    </row>
    <row r="4" spans="1:20" ht="15" x14ac:dyDescent="0.25">
      <c r="A4" s="53"/>
      <c r="B4" s="53"/>
      <c r="C4" s="53"/>
      <c r="D4" s="53"/>
      <c r="E4" s="53"/>
      <c r="F4" s="53"/>
      <c r="G4" s="53"/>
      <c r="H4" s="53"/>
      <c r="I4" s="98" t="s">
        <v>659</v>
      </c>
      <c r="J4" s="53"/>
      <c r="K4" s="53"/>
      <c r="L4" s="53"/>
      <c r="M4" s="53"/>
      <c r="N4" s="53"/>
      <c r="O4" s="53"/>
    </row>
    <row r="5" spans="1:20" ht="15" x14ac:dyDescent="0.25">
      <c r="A5" s="53"/>
      <c r="B5" s="53"/>
      <c r="C5" s="53"/>
      <c r="D5" s="53"/>
      <c r="E5" s="53"/>
      <c r="F5" s="53"/>
      <c r="G5" s="53"/>
      <c r="H5" s="53"/>
      <c r="I5" s="53" t="s">
        <v>24</v>
      </c>
      <c r="J5" s="53"/>
      <c r="K5" s="53"/>
      <c r="L5" s="53"/>
      <c r="M5" s="53"/>
      <c r="N5" s="53"/>
      <c r="O5" s="53"/>
    </row>
    <row r="6" spans="1:20" ht="15" x14ac:dyDescent="0.25">
      <c r="A6" s="53"/>
      <c r="B6" s="53"/>
      <c r="C6" s="53"/>
      <c r="D6" s="53"/>
      <c r="E6" s="53"/>
      <c r="F6" s="53"/>
      <c r="G6" s="53"/>
      <c r="H6" s="53"/>
      <c r="I6" s="98" t="s">
        <v>663</v>
      </c>
      <c r="J6" s="53"/>
      <c r="K6" s="53"/>
      <c r="L6" s="53"/>
      <c r="M6" s="53"/>
      <c r="N6" s="53"/>
      <c r="O6" s="53"/>
    </row>
    <row r="7" spans="1:20" ht="15" x14ac:dyDescent="0.25">
      <c r="A7" s="53"/>
      <c r="B7" s="53"/>
      <c r="C7" s="53"/>
      <c r="D7" s="53"/>
      <c r="E7" s="100" t="s">
        <v>27</v>
      </c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</row>
    <row r="8" spans="1:20" ht="15" x14ac:dyDescent="0.25">
      <c r="A8" s="99"/>
      <c r="B8" s="99"/>
      <c r="C8" s="99"/>
      <c r="D8" s="99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1"/>
    </row>
    <row r="10" spans="1:20" ht="38.25" x14ac:dyDescent="0.2">
      <c r="A10" s="55" t="s">
        <v>30</v>
      </c>
      <c r="B10" s="55" t="s">
        <v>0</v>
      </c>
      <c r="C10" s="55" t="s">
        <v>1</v>
      </c>
      <c r="D10" s="55" t="s">
        <v>31</v>
      </c>
      <c r="E10" s="55" t="s">
        <v>32</v>
      </c>
      <c r="F10" s="56" t="s">
        <v>3</v>
      </c>
      <c r="G10" s="57" t="s">
        <v>4</v>
      </c>
      <c r="H10" s="56" t="s">
        <v>3</v>
      </c>
      <c r="I10" s="57" t="s">
        <v>33</v>
      </c>
      <c r="J10" s="56" t="s">
        <v>3</v>
      </c>
      <c r="K10" s="55" t="s">
        <v>5</v>
      </c>
      <c r="L10" s="56" t="s">
        <v>3</v>
      </c>
      <c r="M10" s="55" t="s">
        <v>6</v>
      </c>
      <c r="N10" s="56" t="s">
        <v>3</v>
      </c>
      <c r="O10" s="55" t="s">
        <v>7</v>
      </c>
      <c r="P10" s="56" t="s">
        <v>3</v>
      </c>
      <c r="Q10" s="55" t="s">
        <v>8</v>
      </c>
      <c r="R10" s="56" t="s">
        <v>3</v>
      </c>
      <c r="S10" s="58" t="s">
        <v>9</v>
      </c>
      <c r="T10" s="55" t="s">
        <v>10</v>
      </c>
    </row>
    <row r="11" spans="1:20" x14ac:dyDescent="0.2">
      <c r="A11" s="66">
        <v>1</v>
      </c>
      <c r="B11" s="96" t="s">
        <v>664</v>
      </c>
      <c r="C11" s="97">
        <v>38060</v>
      </c>
      <c r="D11" s="59">
        <f t="shared" ref="D11:D24" ca="1" si="0">INT(DAYS360(C11,TODAY())/360)</f>
        <v>14</v>
      </c>
      <c r="E11" s="90">
        <v>6.2</v>
      </c>
      <c r="F11" s="90">
        <f ca="1">IF((D11&lt;=11),VLOOKUP(E11,'[2]11 лет'!$L$3:$N$75,3),IF((D11=12),VLOOKUP(E11,'[2]12 лет'!$L$3:$N$75,3),IF((D11=13),VLOOKUP(E11,'[2]13 лет'!$M$3:$P$75,4),IF((D11=14),VLOOKUP(E11,'[2]14 лет'!$M$3:$P$75,4),IF((D11=15),VLOOKUP(E11,'[2]15 лет'!$L$3:$N$75,3),IF((D11=16),VLOOKUP(E11,'[2]16 лет'!$L$3:$N$75,3),VLOOKUP(E11,'[2]17 лет'!$L$3:$N$75,3)))))))</f>
        <v>70</v>
      </c>
      <c r="G11" s="90">
        <v>5.3</v>
      </c>
      <c r="H11" s="90">
        <f ca="1">IF((D11&lt;=11),VLOOKUP(G11,'[2]11 лет'!$K$3:$N$75,4),IF((D11=12),VLOOKUP(G11,'[2]12 лет'!$K$3:$N$75,4),IF((D11=13),VLOOKUP(G11,'[2]13 лет'!$L$3:$P$75,5),IF((D11=14),VLOOKUP(G11,'[2]14 лет'!$L$3:$P$75,5),IF((D11=15),VLOOKUP(G11,'[2]15 лет'!$K$3:$N$75,4),IF((D11=16),VLOOKUP(G11,'[2]16 лет'!$K$3:$N$75,4),VLOOKUP(G11,'[2]17 лет'!$K$3:$N$75,4)))))))</f>
        <v>70</v>
      </c>
      <c r="I11" s="90">
        <v>8.3000000000000007</v>
      </c>
      <c r="J11" s="90">
        <f ca="1">IF((D11&lt;=11),VLOOKUP(I11,'[2]11 лет'!$M$3:$N$75,2),IF((D11=12),VLOOKUP(I11,'[2]12 лет'!$M$3:$N$75,2),IF((D11=13),VLOOKUP(I11,'[2]13 лет'!$O$3:$P$75,2),IF((D11=14),VLOOKUP(I11,'[2]14 лет'!$O$3:$P$75,2),IF((D11=15),VLOOKUP(I11,'[2]15 лет'!$M$3:$N$75,2),IF((D11=16),VLOOKUP(I11,'[2]16 лет'!$M$3:$N$75,2),VLOOKUP(I11,'[2]17 лет'!$M$3:$N$75,2)))))))</f>
        <v>65</v>
      </c>
      <c r="K11" s="90">
        <v>39</v>
      </c>
      <c r="L11" s="90">
        <f ca="1">IF((D11&lt;=11),VLOOKUP(K11,'[2]11 лет'!$Q$4:$S$74,3),IF((D11=12),VLOOKUP(K11,'[2]12 лет'!$Q$4:$S$74,3),IF((D11=13),VLOOKUP(K11,'[2]13 лет'!$S$4:$U$74,3),IF((D11=14),VLOOKUP(K11,'[2]14 лет'!$S$4:$U$74,3),IF((D11=15),VLOOKUP(K11,'[2]15 лет'!$Q$4:$S$74,3),IF((D11=16),VLOOKUP(K11,'[2]16 лет'!$Q$4:$S$74,3),VLOOKUP(K11,'[2]17 лет'!$Q$4:$S$74,3)))))))</f>
        <v>64</v>
      </c>
      <c r="M11" s="90">
        <v>220</v>
      </c>
      <c r="N11" s="90">
        <f ca="1">IF((D11&lt;=11),VLOOKUP(M11,'[2]11 лет'!$P$4:$S$74,4),IF((D11=12),VLOOKUP(M11,'[2]12 лет'!$P$4:$S$74,4),IF((D11=13),VLOOKUP(M11,'[2]13 лет'!$R$4:$U$74,4),IF((D11=14),VLOOKUP(M11,'[2]14 лет'!$R$4:$U$74,4),IF((D11=15),VLOOKUP(M11,'[2]15 лет'!$P$4:$S$74,4),IF((D11=16),VLOOKUP(M11,'[2]16 лет'!$P$4:$S$74,4),VLOOKUP(M11,'[2]17 лет'!$P$4:$S$74,4)))))))</f>
        <v>55</v>
      </c>
      <c r="O11" s="90">
        <v>30</v>
      </c>
      <c r="P11" s="90">
        <f ca="1">IF((D11&lt;=11),VLOOKUP(O11,'[2]11 лет'!$O$4:$S$74,5),IF((D11=12),VLOOKUP(O11,'[2]12 лет'!$O$4:$S$74,5),IF((D11=13),VLOOKUP(O11,'[2]13 лет'!$Q$4:$U$74,5),IF((D11=14),VLOOKUP(O11,'[2]14 лет'!$Q$4:$U$74,5),IF((D11=15),VLOOKUP(O11,'[2]15 лет'!$O$4:$S$74,5),IF((D11=16),VLOOKUP(O11,'[2]16 лет'!$O$4:$S$74,5),VLOOKUP(O11,'[2]17 лет'!$O$4:$S$74,5)))))))</f>
        <v>47</v>
      </c>
      <c r="Q11" s="90">
        <v>1</v>
      </c>
      <c r="R11" s="90">
        <f ca="1">IF((D11&lt;=11),VLOOKUP(Q11,'[2]11 лет'!$R$4:$S$74,2),IF((D11=12),VLOOKUP(Q11,'[2]12 лет'!$R$4:$S$74,2),IF((D11=13),VLOOKUP(Q11,'[2]13 лет'!$T$4:$U$74,2),IF((D11=14),VLOOKUP(Q11,'[2]14 лет'!$T$4:$U$74,2),IF((D11=15),VLOOKUP(Q11,'[2]15 лет'!$R$4:$S$74,2),IF((D11=16),VLOOKUP(Q11,'[2]16 лет'!$R$4:$S$74,2),VLOOKUP(Q11,'[2]17 лет'!$R$4:$S$74,2)))))))</f>
        <v>6</v>
      </c>
      <c r="S11" s="90">
        <f ca="1">SUM(F11,H11,J11,L11,N11,P11,R11)</f>
        <v>377</v>
      </c>
      <c r="T11" s="59">
        <f t="shared" ref="T11:T24" ca="1" si="1">RANK(S11,S$11:S$24)</f>
        <v>1</v>
      </c>
    </row>
    <row r="12" spans="1:20" ht="13.5" customHeight="1" x14ac:dyDescent="0.2">
      <c r="A12" s="66">
        <v>2</v>
      </c>
      <c r="B12" s="96" t="s">
        <v>665</v>
      </c>
      <c r="C12" s="97">
        <v>38097</v>
      </c>
      <c r="D12" s="59">
        <f t="shared" ca="1" si="0"/>
        <v>14</v>
      </c>
      <c r="E12" s="90">
        <v>5.2</v>
      </c>
      <c r="F12" s="90">
        <v>70</v>
      </c>
      <c r="G12" s="90">
        <v>4.5</v>
      </c>
      <c r="H12" s="90">
        <v>70</v>
      </c>
      <c r="I12" s="90">
        <v>9</v>
      </c>
      <c r="J12" s="90">
        <v>54</v>
      </c>
      <c r="K12" s="90">
        <v>36</v>
      </c>
      <c r="L12" s="90">
        <v>58</v>
      </c>
      <c r="M12" s="90">
        <v>195</v>
      </c>
      <c r="N12" s="90">
        <v>35</v>
      </c>
      <c r="O12" s="90">
        <v>30</v>
      </c>
      <c r="P12" s="90">
        <v>47</v>
      </c>
      <c r="Q12" s="90">
        <v>12</v>
      </c>
      <c r="R12" s="90">
        <v>28</v>
      </c>
      <c r="S12" s="90">
        <v>362</v>
      </c>
      <c r="T12" s="59">
        <f t="shared" ca="1" si="1"/>
        <v>2</v>
      </c>
    </row>
    <row r="13" spans="1:20" x14ac:dyDescent="0.2">
      <c r="A13" s="66">
        <v>3</v>
      </c>
      <c r="B13" s="96" t="s">
        <v>666</v>
      </c>
      <c r="C13" s="97">
        <v>38268</v>
      </c>
      <c r="D13" s="59">
        <f t="shared" ca="1" si="0"/>
        <v>14</v>
      </c>
      <c r="E13" s="90">
        <v>4.5</v>
      </c>
      <c r="F13" s="90">
        <v>70</v>
      </c>
      <c r="G13" s="90">
        <v>4.5</v>
      </c>
      <c r="H13" s="90">
        <v>70</v>
      </c>
      <c r="I13" s="90">
        <v>7.1</v>
      </c>
      <c r="J13" s="90">
        <v>70</v>
      </c>
      <c r="K13" s="90">
        <v>36</v>
      </c>
      <c r="L13" s="90">
        <v>58</v>
      </c>
      <c r="M13" s="90">
        <v>195</v>
      </c>
      <c r="N13" s="90">
        <v>35</v>
      </c>
      <c r="O13" s="90">
        <v>18</v>
      </c>
      <c r="P13" s="90">
        <v>22</v>
      </c>
      <c r="Q13" s="90">
        <v>14</v>
      </c>
      <c r="R13" s="90">
        <v>32</v>
      </c>
      <c r="S13" s="90">
        <v>357</v>
      </c>
      <c r="T13" s="59">
        <f t="shared" ca="1" si="1"/>
        <v>3</v>
      </c>
    </row>
    <row r="14" spans="1:20" x14ac:dyDescent="0.2">
      <c r="A14" s="66">
        <v>4</v>
      </c>
      <c r="B14" s="96" t="s">
        <v>667</v>
      </c>
      <c r="C14" s="97">
        <v>37985</v>
      </c>
      <c r="D14" s="59">
        <f t="shared" ca="1" si="0"/>
        <v>14</v>
      </c>
      <c r="E14" s="59">
        <v>5.5</v>
      </c>
      <c r="F14" s="59">
        <v>70</v>
      </c>
      <c r="G14" s="59">
        <v>6.2</v>
      </c>
      <c r="H14" s="59">
        <v>70</v>
      </c>
      <c r="I14" s="59">
        <v>7.6</v>
      </c>
      <c r="J14" s="59">
        <v>70</v>
      </c>
      <c r="K14" s="59">
        <v>36</v>
      </c>
      <c r="L14" s="59">
        <v>58</v>
      </c>
      <c r="M14" s="59">
        <v>195</v>
      </c>
      <c r="N14" s="59">
        <v>35</v>
      </c>
      <c r="O14" s="59">
        <v>15</v>
      </c>
      <c r="P14" s="59">
        <v>16</v>
      </c>
      <c r="Q14" s="59">
        <v>13</v>
      </c>
      <c r="R14" s="59">
        <v>30</v>
      </c>
      <c r="S14" s="59">
        <v>349</v>
      </c>
      <c r="T14" s="59">
        <f t="shared" ca="1" si="1"/>
        <v>4</v>
      </c>
    </row>
    <row r="15" spans="1:20" x14ac:dyDescent="0.2">
      <c r="A15" s="66">
        <v>5</v>
      </c>
      <c r="B15" s="96" t="s">
        <v>668</v>
      </c>
      <c r="C15" s="97">
        <v>38092</v>
      </c>
      <c r="D15" s="59">
        <f t="shared" ca="1" si="0"/>
        <v>14</v>
      </c>
      <c r="E15" s="90">
        <v>5.6</v>
      </c>
      <c r="F15" s="90">
        <v>70</v>
      </c>
      <c r="G15" s="90">
        <v>5.6</v>
      </c>
      <c r="H15" s="90">
        <v>70</v>
      </c>
      <c r="I15" s="90">
        <v>8.3000000000000007</v>
      </c>
      <c r="J15" s="90">
        <v>65</v>
      </c>
      <c r="K15" s="90">
        <v>28</v>
      </c>
      <c r="L15" s="90">
        <v>38</v>
      </c>
      <c r="M15" s="90">
        <v>195</v>
      </c>
      <c r="N15" s="90">
        <v>35</v>
      </c>
      <c r="O15" s="90">
        <v>30</v>
      </c>
      <c r="P15" s="90">
        <v>47</v>
      </c>
      <c r="Q15" s="90">
        <v>3</v>
      </c>
      <c r="R15" s="90">
        <v>10</v>
      </c>
      <c r="S15" s="90">
        <v>335</v>
      </c>
      <c r="T15" s="59">
        <f t="shared" ca="1" si="1"/>
        <v>5</v>
      </c>
    </row>
    <row r="16" spans="1:20" x14ac:dyDescent="0.2">
      <c r="A16" s="66">
        <v>6</v>
      </c>
      <c r="B16" s="96" t="s">
        <v>669</v>
      </c>
      <c r="C16" s="97">
        <v>38361</v>
      </c>
      <c r="D16" s="59">
        <f t="shared" ca="1" si="0"/>
        <v>13</v>
      </c>
      <c r="E16" s="59">
        <v>5.8</v>
      </c>
      <c r="F16" s="59">
        <v>70</v>
      </c>
      <c r="G16" s="59">
        <v>5.0999999999999996</v>
      </c>
      <c r="H16" s="59">
        <v>70</v>
      </c>
      <c r="I16" s="59">
        <v>8.8000000000000007</v>
      </c>
      <c r="J16" s="59">
        <v>58</v>
      </c>
      <c r="K16" s="59">
        <v>40</v>
      </c>
      <c r="L16" s="59">
        <v>66</v>
      </c>
      <c r="M16" s="59">
        <v>155</v>
      </c>
      <c r="N16" s="59">
        <v>15</v>
      </c>
      <c r="O16" s="59">
        <v>29</v>
      </c>
      <c r="P16" s="59">
        <v>44</v>
      </c>
      <c r="Q16" s="59">
        <v>0</v>
      </c>
      <c r="R16" s="59">
        <v>4</v>
      </c>
      <c r="S16" s="59">
        <v>327</v>
      </c>
      <c r="T16" s="59">
        <f t="shared" ca="1" si="1"/>
        <v>7</v>
      </c>
    </row>
    <row r="17" spans="1:20" x14ac:dyDescent="0.2">
      <c r="A17" s="66">
        <v>7</v>
      </c>
      <c r="B17" s="96" t="s">
        <v>670</v>
      </c>
      <c r="C17" s="97">
        <v>38109</v>
      </c>
      <c r="D17" s="59">
        <f t="shared" ca="1" si="0"/>
        <v>14</v>
      </c>
      <c r="E17" s="90">
        <v>5.9</v>
      </c>
      <c r="F17" s="90">
        <f ca="1">IF((D17&lt;=11),VLOOKUP(E17,'[2]11 лет'!$L$3:$N$75,3),IF((D17=12),VLOOKUP(E17,'[2]12 лет'!$L$3:$N$75,3),IF((D17=13),VLOOKUP(E17,'[2]13 лет'!$M$3:$P$75,4),IF((D17=14),VLOOKUP(E17,'[2]14 лет'!$M$3:$P$75,4),IF((D17=15),VLOOKUP(E17,'[2]15 лет'!$L$3:$N$75,3),IF((D17=16),VLOOKUP(E17,'[2]16 лет'!$L$3:$N$75,3),VLOOKUP(E17,'[2]17 лет'!$L$3:$N$75,3)))))))</f>
        <v>70</v>
      </c>
      <c r="G17" s="90">
        <v>5.2</v>
      </c>
      <c r="H17" s="90">
        <f ca="1">IF((D17&lt;=11),VLOOKUP(G17,'[2]11 лет'!$K$3:$N$75,4),IF((D17=12),VLOOKUP(G17,'[2]12 лет'!$K$3:$N$75,4),IF((D17=13),VLOOKUP(G17,'[2]13 лет'!$L$3:$P$75,5),IF((D17=14),VLOOKUP(G17,'[2]14 лет'!$L$3:$P$75,5),IF((D17=15),VLOOKUP(G17,'[2]15 лет'!$K$3:$N$75,4),IF((D17=16),VLOOKUP(G17,'[2]16 лет'!$K$3:$N$75,4),VLOOKUP(G17,'[2]17 лет'!$K$3:$N$75,4)))))))</f>
        <v>70</v>
      </c>
      <c r="I17" s="90">
        <v>8.9</v>
      </c>
      <c r="J17" s="90">
        <f ca="1">IF((D17&lt;=11),VLOOKUP(I17,'[2]11 лет'!$M$3:$N$75,2),IF((D17=12),VLOOKUP(I17,'[2]12 лет'!$M$3:$N$75,2),IF((D17=13),VLOOKUP(I17,'[2]13 лет'!$O$3:$P$75,2),IF((D17=14),VLOOKUP(I17,'[2]14 лет'!$O$3:$P$75,2),IF((D17=15),VLOOKUP(I17,'[2]15 лет'!$M$3:$N$75,2),IF((D17=16),VLOOKUP(I17,'[2]16 лет'!$M$3:$N$75,2),VLOOKUP(I17,'[2]17 лет'!$M$3:$N$75,2)))))))</f>
        <v>56</v>
      </c>
      <c r="K17" s="90">
        <v>32</v>
      </c>
      <c r="L17" s="90">
        <f ca="1">IF((D17&lt;=11),VLOOKUP(K17,'[2]11 лет'!$Q$4:$S$74,3),IF((D17=12),VLOOKUP(K17,'[2]12 лет'!$Q$4:$S$74,3),IF((D17=13),VLOOKUP(K17,'[2]13 лет'!$S$4:$U$74,3),IF((D17=14),VLOOKUP(K17,'[2]14 лет'!$S$4:$U$74,3),IF((D17=15),VLOOKUP(K17,'[2]15 лет'!$Q$4:$S$74,3),IF((D17=16),VLOOKUP(K17,'[2]16 лет'!$Q$4:$S$74,3),VLOOKUP(K17,'[2]17 лет'!$Q$4:$S$74,3)))))))</f>
        <v>50</v>
      </c>
      <c r="M17" s="90">
        <v>165</v>
      </c>
      <c r="N17" s="90">
        <f ca="1">IF((D17&lt;=11),VLOOKUP(M17,'[2]11 лет'!$P$4:$S$74,4),IF((D17=12),VLOOKUP(M17,'[2]12 лет'!$P$4:$S$74,4),IF((D17=13),VLOOKUP(M17,'[2]13 лет'!$R$4:$U$74,4),IF((D17=14),VLOOKUP(M17,'[2]14 лет'!$R$4:$U$74,4),IF((D17=15),VLOOKUP(M17,'[2]15 лет'!$P$4:$S$74,4),IF((D17=16),VLOOKUP(M17,'[2]16 лет'!$P$4:$S$74,4),VLOOKUP(M17,'[2]17 лет'!$P$4:$S$74,4)))))))</f>
        <v>20</v>
      </c>
      <c r="O17" s="90">
        <v>34</v>
      </c>
      <c r="P17" s="90">
        <f ca="1">IF((D17&lt;=11),VLOOKUP(O17,'[2]11 лет'!$O$4:$S$74,5),IF((D17=12),VLOOKUP(O17,'[2]12 лет'!$O$4:$S$74,5),IF((D17=13),VLOOKUP(O17,'[2]13 лет'!$Q$4:$U$74,5),IF((D17=14),VLOOKUP(O17,'[2]14 лет'!$Q$4:$U$74,5),IF((D17=15),VLOOKUP(O17,'[2]15 лет'!$O$4:$S$74,5),IF((D17=16),VLOOKUP(O17,'[2]16 лет'!$O$4:$S$74,5),VLOOKUP(O17,'[2]17 лет'!$O$4:$S$74,5)))))))</f>
        <v>56</v>
      </c>
      <c r="Q17" s="90">
        <v>3</v>
      </c>
      <c r="R17" s="90">
        <f ca="1">IF((D17&lt;=11),VLOOKUP(Q17,'[2]11 лет'!$R$4:$S$74,2),IF((D17=12),VLOOKUP(Q17,'[2]12 лет'!$R$4:$S$74,2),IF((D17=13),VLOOKUP(Q17,'[2]13 лет'!$T$4:$U$74,2),IF((D17=14),VLOOKUP(Q17,'[2]14 лет'!$T$4:$U$74,2),IF((D17=15),VLOOKUP(Q17,'[2]15 лет'!$R$4:$S$74,2),IF((D17=16),VLOOKUP(Q17,'[2]16 лет'!$R$4:$S$74,2),VLOOKUP(Q17,'[2]17 лет'!$R$4:$S$74,2)))))))</f>
        <v>10</v>
      </c>
      <c r="S17" s="90">
        <f ca="1">SUM(F17,H17,J17,L17,N17,P17,R17)</f>
        <v>332</v>
      </c>
      <c r="T17" s="59">
        <f t="shared" ca="1" si="1"/>
        <v>6</v>
      </c>
    </row>
    <row r="18" spans="1:20" x14ac:dyDescent="0.2">
      <c r="A18" s="66">
        <v>8</v>
      </c>
      <c r="B18" s="96" t="s">
        <v>671</v>
      </c>
      <c r="C18" s="97">
        <v>38103</v>
      </c>
      <c r="D18" s="59">
        <f t="shared" ca="1" si="0"/>
        <v>14</v>
      </c>
      <c r="E18" s="90">
        <v>5.2</v>
      </c>
      <c r="F18" s="90">
        <v>70</v>
      </c>
      <c r="G18" s="90">
        <v>4</v>
      </c>
      <c r="H18" s="90">
        <v>70</v>
      </c>
      <c r="I18" s="90">
        <v>13.6</v>
      </c>
      <c r="J18" s="90">
        <v>0</v>
      </c>
      <c r="K18" s="90">
        <v>45</v>
      </c>
      <c r="L18" s="90">
        <v>70</v>
      </c>
      <c r="M18" s="90">
        <v>231</v>
      </c>
      <c r="N18" s="90">
        <v>60</v>
      </c>
      <c r="O18" s="90">
        <v>30</v>
      </c>
      <c r="P18" s="90">
        <v>47</v>
      </c>
      <c r="Q18" s="90">
        <v>1</v>
      </c>
      <c r="R18" s="90">
        <v>6</v>
      </c>
      <c r="S18" s="90">
        <v>323</v>
      </c>
      <c r="T18" s="59">
        <f t="shared" ca="1" si="1"/>
        <v>8</v>
      </c>
    </row>
    <row r="19" spans="1:20" ht="13.5" customHeight="1" x14ac:dyDescent="0.2">
      <c r="A19" s="66">
        <v>9</v>
      </c>
      <c r="B19" s="96" t="s">
        <v>672</v>
      </c>
      <c r="C19" s="97">
        <v>38240</v>
      </c>
      <c r="D19" s="59">
        <f t="shared" ca="1" si="0"/>
        <v>14</v>
      </c>
      <c r="E19" s="59">
        <v>7.8</v>
      </c>
      <c r="F19" s="59">
        <v>46</v>
      </c>
      <c r="G19" s="59">
        <v>5.3</v>
      </c>
      <c r="H19" s="59">
        <v>70</v>
      </c>
      <c r="I19" s="59">
        <v>12.8</v>
      </c>
      <c r="J19" s="59">
        <v>1</v>
      </c>
      <c r="K19" s="59">
        <v>50</v>
      </c>
      <c r="L19" s="59">
        <v>70</v>
      </c>
      <c r="M19" s="59">
        <v>210</v>
      </c>
      <c r="N19" s="59">
        <v>50</v>
      </c>
      <c r="O19" s="59">
        <v>30</v>
      </c>
      <c r="P19" s="59">
        <v>47</v>
      </c>
      <c r="Q19" s="59">
        <v>14</v>
      </c>
      <c r="R19" s="59">
        <v>32</v>
      </c>
      <c r="S19" s="59">
        <v>316</v>
      </c>
      <c r="T19" s="59">
        <f t="shared" ca="1" si="1"/>
        <v>9</v>
      </c>
    </row>
    <row r="20" spans="1:20" ht="13.5" customHeight="1" x14ac:dyDescent="0.2">
      <c r="A20" s="66">
        <v>10</v>
      </c>
      <c r="B20" s="96" t="s">
        <v>673</v>
      </c>
      <c r="C20" s="97">
        <v>38259</v>
      </c>
      <c r="D20" s="59">
        <f t="shared" ca="1" si="0"/>
        <v>14</v>
      </c>
      <c r="E20" s="90">
        <v>5.6</v>
      </c>
      <c r="F20" s="90">
        <f ca="1">IF((D20&lt;=11),VLOOKUP(E20,'[2]11 лет'!$L$3:$N$75,3),IF((D20=12),VLOOKUP(E20,'[2]12 лет'!$L$3:$N$75,3),IF((D20=13),VLOOKUP(E20,'[2]13 лет'!$M$3:$P$75,4),IF((D20=14),VLOOKUP(E20,'[2]14 лет'!$M$3:$P$75,4),IF((D20=15),VLOOKUP(E20,'[2]15 лет'!$L$3:$N$75,3),IF((D20=16),VLOOKUP(E20,'[2]16 лет'!$L$3:$N$75,3),VLOOKUP(E20,'[2]17 лет'!$L$3:$N$75,3)))))))</f>
        <v>70</v>
      </c>
      <c r="G20" s="90">
        <v>5.0999999999999996</v>
      </c>
      <c r="H20" s="90">
        <f ca="1">IF((D20&lt;=11),VLOOKUP(G20,'[2]11 лет'!$K$3:$N$75,4),IF((D20=12),VLOOKUP(G20,'[2]12 лет'!$K$3:$N$75,4),IF((D20=13),VLOOKUP(G20,'[2]13 лет'!$L$3:$P$75,5),IF((D20=14),VLOOKUP(G20,'[2]14 лет'!$L$3:$P$75,5),IF((D20=15),VLOOKUP(G20,'[2]15 лет'!$K$3:$N$75,4),IF((D20=16),VLOOKUP(G20,'[2]16 лет'!$K$3:$N$75,4),VLOOKUP(G20,'[2]17 лет'!$K$3:$N$75,4)))))))</f>
        <v>70</v>
      </c>
      <c r="I20" s="90">
        <v>8.3000000000000007</v>
      </c>
      <c r="J20" s="90">
        <f ca="1">IF((D20&lt;=11),VLOOKUP(I20,'[2]11 лет'!$M$3:$N$75,2),IF((D20=12),VLOOKUP(I20,'[2]12 лет'!$M$3:$N$75,2),IF((D20=13),VLOOKUP(I20,'[2]13 лет'!$O$3:$P$75,2),IF((D20=14),VLOOKUP(I20,'[2]14 лет'!$O$3:$P$75,2),IF((D20=15),VLOOKUP(I20,'[2]15 лет'!$M$3:$N$75,2),IF((D20=16),VLOOKUP(I20,'[2]16 лет'!$M$3:$N$75,2),VLOOKUP(I20,'[2]17 лет'!$M$3:$N$75,2)))))))</f>
        <v>65</v>
      </c>
      <c r="K20" s="90">
        <v>28</v>
      </c>
      <c r="L20" s="90">
        <f ca="1">IF((D20&lt;=11),VLOOKUP(K20,'[2]11 лет'!$Q$4:$S$74,3),IF((D20=12),VLOOKUP(K20,'[2]12 лет'!$Q$4:$S$74,3),IF((D20=13),VLOOKUP(K20,'[2]13 лет'!$S$4:$U$74,3),IF((D20=14),VLOOKUP(K20,'[2]14 лет'!$S$4:$U$74,3),IF((D20=15),VLOOKUP(K20,'[2]15 лет'!$Q$4:$S$74,3),IF((D20=16),VLOOKUP(K20,'[2]16 лет'!$Q$4:$S$74,3),VLOOKUP(K20,'[2]17 лет'!$Q$4:$S$74,3)))))))</f>
        <v>38</v>
      </c>
      <c r="M20" s="90">
        <v>195</v>
      </c>
      <c r="N20" s="90">
        <f ca="1">IF((D20&lt;=11),VLOOKUP(M20,'[2]11 лет'!$P$4:$S$74,4),IF((D20=12),VLOOKUP(M20,'[2]12 лет'!$P$4:$S$74,4),IF((D20=13),VLOOKUP(M20,'[2]13 лет'!$R$4:$U$74,4),IF((D20=14),VLOOKUP(M20,'[2]14 лет'!$R$4:$U$74,4),IF((D20=15),VLOOKUP(M20,'[2]15 лет'!$P$4:$S$74,4),IF((D20=16),VLOOKUP(M20,'[2]16 лет'!$P$4:$S$74,4),VLOOKUP(M20,'[2]17 лет'!$P$4:$S$74,4)))))))</f>
        <v>35</v>
      </c>
      <c r="O20" s="90">
        <v>21</v>
      </c>
      <c r="P20" s="90">
        <f ca="1">IF((D20&lt;=11),VLOOKUP(O20,'[2]11 лет'!$O$4:$S$74,5),IF((D20=12),VLOOKUP(O20,'[2]12 лет'!$O$4:$S$74,5),IF((D20=13),VLOOKUP(O20,'[2]13 лет'!$Q$4:$U$74,5),IF((D20=14),VLOOKUP(O20,'[2]14 лет'!$Q$4:$U$74,5),IF((D20=15),VLOOKUP(O20,'[2]15 лет'!$O$4:$S$74,5),IF((D20=16),VLOOKUP(O20,'[2]16 лет'!$O$4:$S$74,5),VLOOKUP(O20,'[2]17 лет'!$O$4:$S$74,5)))))))</f>
        <v>28</v>
      </c>
      <c r="Q20" s="90">
        <v>1</v>
      </c>
      <c r="R20" s="90">
        <f ca="1">IF((D20&lt;=11),VLOOKUP(Q20,'[2]11 лет'!$R$4:$S$74,2),IF((D20=12),VLOOKUP(Q20,'[2]12 лет'!$R$4:$S$74,2),IF((D20=13),VLOOKUP(Q20,'[2]13 лет'!$T$4:$U$74,2),IF((D20=14),VLOOKUP(Q20,'[2]14 лет'!$T$4:$U$74,2),IF((D20=15),VLOOKUP(Q20,'[2]15 лет'!$R$4:$S$74,2),IF((D20=16),VLOOKUP(Q20,'[2]16 лет'!$R$4:$S$74,2),VLOOKUP(Q20,'[2]17 лет'!$R$4:$S$74,2)))))))</f>
        <v>6</v>
      </c>
      <c r="S20" s="90">
        <f ca="1">SUM(F20,H20,J20,L20,N20,P20,R20)</f>
        <v>312</v>
      </c>
      <c r="T20" s="59">
        <f t="shared" ca="1" si="1"/>
        <v>10</v>
      </c>
    </row>
    <row r="21" spans="1:20" hidden="1" x14ac:dyDescent="0.2">
      <c r="A21" s="71">
        <v>16</v>
      </c>
      <c r="B21" s="72"/>
      <c r="C21" s="73"/>
      <c r="D21" s="74">
        <f t="shared" ca="1" si="0"/>
        <v>118</v>
      </c>
      <c r="E21" s="74"/>
      <c r="F21" s="74">
        <f ca="1">IF((D21&lt;=11),VLOOKUP(E21,'11 лет'!$B$3:$D$75,3),IF((D21=12),VLOOKUP(E21,'12 лет'!$B$3:$D$75,3),IF((D21=13),VLOOKUP(E21,'13 лет'!$B$3:$E$75,4),IF((D21=14),VLOOKUP(E21,'14 лет'!$B$3:$E$75,4),IF((D21=15),VLOOKUP(E21,'15 лет'!$B$3:$D$75,3),IF((D21=16),VLOOKUP(E21,'16 лет'!$B$3:$D$75,3),VLOOKUP(E21,'17 лет'!$B$3:$D$75,3)))))))</f>
        <v>0</v>
      </c>
      <c r="G21" s="74"/>
      <c r="H21" s="74">
        <f ca="1">IF((D21&lt;=11),VLOOKUP(G21,'11 лет'!$A$3:$D$75,4),IF((D21=12),VLOOKUP(G21,'12 лет'!$A$3:$D$75,4),IF((D21=13),VLOOKUP(G21,'13 лет'!$A$3:$E$75,5),IF((D21=14),VLOOKUP(G21,'14 лет'!$A$3:$E$75,5),IF((D21=15),VLOOKUP(G21,'15 лет'!$A$3:$D$75,4),IF((D21=16),VLOOKUP(G21,'16 лет'!$A$3:$D$75,4),VLOOKUP(G21,'17 лет'!$A$3:$D$75,4)))))))</f>
        <v>0</v>
      </c>
      <c r="I21" s="74"/>
      <c r="J21" s="74">
        <f ca="1">IF((D21&lt;=11),VLOOKUP(I21,'11 лет'!$C$3:$D$75,2),IF((D21=12),VLOOKUP(I21,'12 лет'!$C$3:$D$75,2),IF((D21=13),VLOOKUP(I21,'13 лет'!$D$3:$E$75,2),IF((D21=14),VLOOKUP(I21,'14 лет'!$D$3:$E$75,2),IF((D21=15),VLOOKUP(I21,'15 лет'!$C$3:$D$75,2),IF((D21=16),VLOOKUP(I21,'16 лет'!$C$3:$D$75,2),VLOOKUP(I21,'17 лет'!$C$3:$D$75,2)))))))</f>
        <v>0</v>
      </c>
      <c r="K21" s="74"/>
      <c r="L21" s="74">
        <f ca="1">IF((D21&lt;=11),VLOOKUP(K21,'11 лет'!$G$4:$I$74,3),IF((D21=12),VLOOKUP(K21,'12 лет'!$G$4:$I$74,3),IF((D21=13),VLOOKUP(K21,'13 лет'!$H$4:$J$74,3),IF((D21=14),VLOOKUP(K21,'14 лет'!$H$4:$J$74,3),IF((D21=15),VLOOKUP(K21,'15 лет'!$G$4:$I$74,3),IF((D21=16),VLOOKUP(K21,'16 лет'!$G$4:$I$74,3),VLOOKUP(K21,'17 лет'!$G$4:$I$74,3)))))))</f>
        <v>0</v>
      </c>
      <c r="M21" s="74"/>
      <c r="N21" s="74">
        <f ca="1">IF((D21&lt;=11),VLOOKUP(M21,'11 лет'!$F$4:$I$74,4),IF((D21=12),VLOOKUP(M21,'12 лет'!$F$4:$I$74,4),IF((D21=13),VLOOKUP(M21,'13 лет'!$G$4:$J$74,4),IF((D21=14),VLOOKUP(M21,'14 лет'!$G$4:$J$74,4),IF((D21=15),VLOOKUP(M21,'15 лет'!$F$4:$I$74,4),IF((D21=16),VLOOKUP(M21,'16 лет'!$F$4:$I$74,4),VLOOKUP(M21,'17 лет'!$F$4:$I$74,4)))))))</f>
        <v>0</v>
      </c>
      <c r="O21" s="74"/>
      <c r="P21" s="74">
        <f ca="1">IF((D21&lt;=11),VLOOKUP(O21,'11 лет'!$E$4:$I$74,5),IF((D21=12),VLOOKUP(O21,'12 лет'!$E$4:$I$74,5),IF((D21=13),VLOOKUP(O21,'13 лет'!$F$4:$J$74,5),IF((D21=14),VLOOKUP(O21,'14 лет'!$F$4:$J$74,5),IF((D21=15),VLOOKUP(O21,'15 лет'!$E$4:$I$74,5),IF((D21=16),VLOOKUP(O21,'16 лет'!$E$4:$I$74,5),VLOOKUP(O21,'17 лет'!$E$4:$I$74,5)))))))</f>
        <v>0</v>
      </c>
      <c r="Q21" s="74"/>
      <c r="R21" s="74">
        <f ca="1">IF((D21&lt;=11),VLOOKUP(Q21,'11 лет'!$H$4:$I$74,2),IF((D21=12),VLOOKUP(Q21,'12 лет'!$H$4:$I$74,2),IF((D21=13),VLOOKUP(Q21,'13 лет'!$I$4:$J$74,2),IF((D21=14),VLOOKUP(Q21,'14 лет'!$I$4:$J$74,2),IF((D21=15),VLOOKUP(Q21,'15 лет'!$H$4:$I$74,2),IF((D21=16),VLOOKUP(Q21,'16 лет'!$H$4:$I$74,2),VLOOKUP(Q21,'17 лет'!$H$4:$I$74,2)))))))</f>
        <v>6</v>
      </c>
      <c r="S21" s="74">
        <f ca="1">SUM(F21,H21,J21,L21,N21,P21,R21)</f>
        <v>6</v>
      </c>
      <c r="T21" s="74">
        <f t="shared" ca="1" si="1"/>
        <v>11</v>
      </c>
    </row>
    <row r="22" spans="1:20" hidden="1" x14ac:dyDescent="0.2">
      <c r="A22" s="63">
        <v>17</v>
      </c>
      <c r="B22" s="64"/>
      <c r="C22" s="65"/>
      <c r="D22" s="59">
        <f t="shared" ca="1" si="0"/>
        <v>118</v>
      </c>
      <c r="E22" s="59"/>
      <c r="F22" s="59">
        <f ca="1">IF((D22&lt;=11),VLOOKUP(E22,'11 лет'!$B$3:$D$75,3),IF((D22=12),VLOOKUP(E22,'12 лет'!$B$3:$D$75,3),IF((D22=13),VLOOKUP(E22,'13 лет'!$B$3:$E$75,4),IF((D22=14),VLOOKUP(E22,'14 лет'!$B$3:$E$75,4),IF((D22=15),VLOOKUP(E22,'15 лет'!$B$3:$D$75,3),IF((D22=16),VLOOKUP(E22,'16 лет'!$B$3:$D$75,3),VLOOKUP(E22,'17 лет'!$B$3:$D$75,3)))))))</f>
        <v>0</v>
      </c>
      <c r="G22" s="59"/>
      <c r="H22" s="59">
        <f ca="1">IF((D22&lt;=11),VLOOKUP(G22,'11 лет'!$A$3:$D$75,4),IF((D22=12),VLOOKUP(G22,'12 лет'!$A$3:$D$75,4),IF((D22=13),VLOOKUP(G22,'13 лет'!$A$3:$E$75,5),IF((D22=14),VLOOKUP(G22,'14 лет'!$A$3:$E$75,5),IF((D22=15),VLOOKUP(G22,'15 лет'!$A$3:$D$75,4),IF((D22=16),VLOOKUP(G22,'16 лет'!$A$3:$D$75,4),VLOOKUP(G22,'17 лет'!$A$3:$D$75,4)))))))</f>
        <v>0</v>
      </c>
      <c r="I22" s="59"/>
      <c r="J22" s="59">
        <f ca="1">IF((D22&lt;=11),VLOOKUP(I22,'11 лет'!$C$3:$D$75,2),IF((D22=12),VLOOKUP(I22,'12 лет'!$C$3:$D$75,2),IF((D22=13),VLOOKUP(I22,'13 лет'!$D$3:$E$75,2),IF((D22=14),VLOOKUP(I22,'14 лет'!$D$3:$E$75,2),IF((D22=15),VLOOKUP(I22,'15 лет'!$C$3:$D$75,2),IF((D22=16),VLOOKUP(I22,'16 лет'!$C$3:$D$75,2),VLOOKUP(I22,'17 лет'!$C$3:$D$75,2)))))))</f>
        <v>0</v>
      </c>
      <c r="K22" s="59"/>
      <c r="L22" s="59">
        <f ca="1">IF((D22&lt;=11),VLOOKUP(K22,'11 лет'!$G$4:$I$74,3),IF((D22=12),VLOOKUP(K22,'12 лет'!$G$4:$I$74,3),IF((D22=13),VLOOKUP(K22,'13 лет'!$H$4:$J$74,3),IF((D22=14),VLOOKUP(K22,'14 лет'!$H$4:$J$74,3),IF((D22=15),VLOOKUP(K22,'15 лет'!$G$4:$I$74,3),IF((D22=16),VLOOKUP(K22,'16 лет'!$G$4:$I$74,3),VLOOKUP(K22,'17 лет'!$G$4:$I$74,3)))))))</f>
        <v>0</v>
      </c>
      <c r="M22" s="59"/>
      <c r="N22" s="59">
        <f ca="1">IF((D22&lt;=11),VLOOKUP(M22,'11 лет'!$F$4:$I$74,4),IF((D22=12),VLOOKUP(M22,'12 лет'!$F$4:$I$74,4),IF((D22=13),VLOOKUP(M22,'13 лет'!$G$4:$J$74,4),IF((D22=14),VLOOKUP(M22,'14 лет'!$G$4:$J$74,4),IF((D22=15),VLOOKUP(M22,'15 лет'!$F$4:$I$74,4),IF((D22=16),VLOOKUP(M22,'16 лет'!$F$4:$I$74,4),VLOOKUP(M22,'17 лет'!$F$4:$I$74,4)))))))</f>
        <v>0</v>
      </c>
      <c r="O22" s="59"/>
      <c r="P22" s="59">
        <f ca="1">IF((D22&lt;=11),VLOOKUP(O22,'11 лет'!$E$4:$I$74,5),IF((D22=12),VLOOKUP(O22,'12 лет'!$E$4:$I$74,5),IF((D22=13),VLOOKUP(O22,'13 лет'!$F$4:$J$74,5),IF((D22=14),VLOOKUP(O22,'14 лет'!$F$4:$J$74,5),IF((D22=15),VLOOKUP(O22,'15 лет'!$E$4:$I$74,5),IF((D22=16),VLOOKUP(O22,'16 лет'!$E$4:$I$74,5),VLOOKUP(O22,'17 лет'!$E$4:$I$74,5)))))))</f>
        <v>0</v>
      </c>
      <c r="Q22" s="59"/>
      <c r="R22" s="59">
        <f ca="1">IF((D22&lt;=11),VLOOKUP(Q22,'11 лет'!$H$4:$I$74,2),IF((D22=12),VLOOKUP(Q22,'12 лет'!$H$4:$I$74,2),IF((D22=13),VLOOKUP(Q22,'13 лет'!$I$4:$J$74,2),IF((D22=14),VLOOKUP(Q22,'14 лет'!$I$4:$J$74,2),IF((D22=15),VLOOKUP(Q22,'15 лет'!$H$4:$I$74,2),IF((D22=16),VLOOKUP(Q22,'16 лет'!$H$4:$I$74,2),VLOOKUP(Q22,'17 лет'!$H$4:$I$74,2)))))))</f>
        <v>6</v>
      </c>
      <c r="S22" s="59">
        <f ca="1">SUM(F22,H22,J22,L22,N22,P22,R22)</f>
        <v>6</v>
      </c>
      <c r="T22" s="59">
        <f t="shared" ca="1" si="1"/>
        <v>11</v>
      </c>
    </row>
    <row r="23" spans="1:20" hidden="1" x14ac:dyDescent="0.2">
      <c r="A23" s="63">
        <v>18</v>
      </c>
      <c r="B23" s="64"/>
      <c r="C23" s="65"/>
      <c r="D23" s="59">
        <f t="shared" ca="1" si="0"/>
        <v>118</v>
      </c>
      <c r="E23" s="59"/>
      <c r="F23" s="59">
        <f ca="1">IF((D23&lt;=11),VLOOKUP(E23,'11 лет'!$B$3:$D$75,3),IF((D23=12),VLOOKUP(E23,'12 лет'!$B$3:$D$75,3),IF((D23=13),VLOOKUP(E23,'13 лет'!$B$3:$E$75,4),IF((D23=14),VLOOKUP(E23,'14 лет'!$B$3:$E$75,4),IF((D23=15),VLOOKUP(E23,'15 лет'!$B$3:$D$75,3),IF((D23=16),VLOOKUP(E23,'16 лет'!$B$3:$D$75,3),VLOOKUP(E23,'17 лет'!$B$3:$D$75,3)))))))</f>
        <v>0</v>
      </c>
      <c r="G23" s="59"/>
      <c r="H23" s="59">
        <f ca="1">IF((D23&lt;=11),VLOOKUP(G23,'11 лет'!$A$3:$D$75,4),IF((D23=12),VLOOKUP(G23,'12 лет'!$A$3:$D$75,4),IF((D23=13),VLOOKUP(G23,'13 лет'!$A$3:$E$75,5),IF((D23=14),VLOOKUP(G23,'14 лет'!$A$3:$E$75,5),IF((D23=15),VLOOKUP(G23,'15 лет'!$A$3:$D$75,4),IF((D23=16),VLOOKUP(G23,'16 лет'!$A$3:$D$75,4),VLOOKUP(G23,'17 лет'!$A$3:$D$75,4)))))))</f>
        <v>0</v>
      </c>
      <c r="I23" s="59"/>
      <c r="J23" s="59">
        <f ca="1">IF((D23&lt;=11),VLOOKUP(I23,'11 лет'!$C$3:$D$75,2),IF((D23=12),VLOOKUP(I23,'12 лет'!$C$3:$D$75,2),IF((D23=13),VLOOKUP(I23,'13 лет'!$D$3:$E$75,2),IF((D23=14),VLOOKUP(I23,'14 лет'!$D$3:$E$75,2),IF((D23=15),VLOOKUP(I23,'15 лет'!$C$3:$D$75,2),IF((D23=16),VLOOKUP(I23,'16 лет'!$C$3:$D$75,2),VLOOKUP(I23,'17 лет'!$C$3:$D$75,2)))))))</f>
        <v>0</v>
      </c>
      <c r="K23" s="59"/>
      <c r="L23" s="59">
        <f ca="1">IF((D23&lt;=11),VLOOKUP(K23,'11 лет'!$G$4:$I$74,3),IF((D23=12),VLOOKUP(K23,'12 лет'!$G$4:$I$74,3),IF((D23=13),VLOOKUP(K23,'13 лет'!$H$4:$J$74,3),IF((D23=14),VLOOKUP(K23,'14 лет'!$H$4:$J$74,3),IF((D23=15),VLOOKUP(K23,'15 лет'!$G$4:$I$74,3),IF((D23=16),VLOOKUP(K23,'16 лет'!$G$4:$I$74,3),VLOOKUP(K23,'17 лет'!$G$4:$I$74,3)))))))</f>
        <v>0</v>
      </c>
      <c r="M23" s="59"/>
      <c r="N23" s="59">
        <f ca="1">IF((D23&lt;=11),VLOOKUP(M23,'11 лет'!$F$4:$I$74,4),IF((D23=12),VLOOKUP(M23,'12 лет'!$F$4:$I$74,4),IF((D23=13),VLOOKUP(M23,'13 лет'!$G$4:$J$74,4),IF((D23=14),VLOOKUP(M23,'14 лет'!$G$4:$J$74,4),IF((D23=15),VLOOKUP(M23,'15 лет'!$F$4:$I$74,4),IF((D23=16),VLOOKUP(M23,'16 лет'!$F$4:$I$74,4),VLOOKUP(M23,'17 лет'!$F$4:$I$74,4)))))))</f>
        <v>0</v>
      </c>
      <c r="O23" s="59"/>
      <c r="P23" s="59">
        <f ca="1">IF((D23&lt;=11),VLOOKUP(O23,'11 лет'!$E$4:$I$74,5),IF((D23=12),VLOOKUP(O23,'12 лет'!$E$4:$I$74,5),IF((D23=13),VLOOKUP(O23,'13 лет'!$F$4:$J$74,5),IF((D23=14),VLOOKUP(O23,'14 лет'!$F$4:$J$74,5),IF((D23=15),VLOOKUP(O23,'15 лет'!$E$4:$I$74,5),IF((D23=16),VLOOKUP(O23,'16 лет'!$E$4:$I$74,5),VLOOKUP(O23,'17 лет'!$E$4:$I$74,5)))))))</f>
        <v>0</v>
      </c>
      <c r="Q23" s="59"/>
      <c r="R23" s="59">
        <f ca="1">IF((D23&lt;=11),VLOOKUP(Q23,'11 лет'!$H$4:$I$74,2),IF((D23=12),VLOOKUP(Q23,'12 лет'!$H$4:$I$74,2),IF((D23=13),VLOOKUP(Q23,'13 лет'!$I$4:$J$74,2),IF((D23=14),VLOOKUP(Q23,'14 лет'!$I$4:$J$74,2),IF((D23=15),VLOOKUP(Q23,'15 лет'!$H$4:$I$74,2),IF((D23=16),VLOOKUP(Q23,'16 лет'!$H$4:$I$74,2),VLOOKUP(Q23,'17 лет'!$H$4:$I$74,2)))))))</f>
        <v>6</v>
      </c>
      <c r="S23" s="59">
        <f ca="1">SUM(F23,H23,J23,L23,N23,P23,R23)</f>
        <v>6</v>
      </c>
      <c r="T23" s="59">
        <f t="shared" ca="1" si="1"/>
        <v>11</v>
      </c>
    </row>
    <row r="24" spans="1:20" hidden="1" x14ac:dyDescent="0.2">
      <c r="A24" s="63">
        <v>19</v>
      </c>
      <c r="B24" s="64"/>
      <c r="C24" s="65"/>
      <c r="D24" s="59">
        <f t="shared" ca="1" si="0"/>
        <v>118</v>
      </c>
      <c r="E24" s="59"/>
      <c r="F24" s="59">
        <f ca="1">IF((D24&lt;=11),VLOOKUP(E24,'11 лет'!$B$3:$D$75,3),IF((D24=12),VLOOKUP(E24,'12 лет'!$B$3:$D$75,3),IF((D24=13),VLOOKUP(E24,'13 лет'!$B$3:$E$75,4),IF((D24=14),VLOOKUP(E24,'14 лет'!$B$3:$E$75,4),IF((D24=15),VLOOKUP(E24,'15 лет'!$B$3:$D$75,3),IF((D24=16),VLOOKUP(E24,'16 лет'!$B$3:$D$75,3),VLOOKUP(E24,'17 лет'!$B$3:$D$75,3)))))))</f>
        <v>0</v>
      </c>
      <c r="G24" s="59"/>
      <c r="H24" s="59">
        <f ca="1">IF((D24&lt;=11),VLOOKUP(G24,'11 лет'!$A$3:$D$75,4),IF((D24=12),VLOOKUP(G24,'12 лет'!$A$3:$D$75,4),IF((D24=13),VLOOKUP(G24,'13 лет'!$A$3:$E$75,5),IF((D24=14),VLOOKUP(G24,'14 лет'!$A$3:$E$75,5),IF((D24=15),VLOOKUP(G24,'15 лет'!$A$3:$D$75,4),IF((D24=16),VLOOKUP(G24,'16 лет'!$A$3:$D$75,4),VLOOKUP(G24,'17 лет'!$A$3:$D$75,4)))))))</f>
        <v>0</v>
      </c>
      <c r="I24" s="59"/>
      <c r="J24" s="59">
        <f ca="1">IF((D24&lt;=11),VLOOKUP(I24,'11 лет'!$C$3:$D$75,2),IF((D24=12),VLOOKUP(I24,'12 лет'!$C$3:$D$75,2),IF((D24=13),VLOOKUP(I24,'13 лет'!$D$3:$E$75,2),IF((D24=14),VLOOKUP(I24,'14 лет'!$D$3:$E$75,2),IF((D24=15),VLOOKUP(I24,'15 лет'!$C$3:$D$75,2),IF((D24=16),VLOOKUP(I24,'16 лет'!$C$3:$D$75,2),VLOOKUP(I24,'17 лет'!$C$3:$D$75,2)))))))</f>
        <v>0</v>
      </c>
      <c r="K24" s="59"/>
      <c r="L24" s="59">
        <f ca="1">IF((D24&lt;=11),VLOOKUP(K24,'11 лет'!$G$4:$I$74,3),IF((D24=12),VLOOKUP(K24,'12 лет'!$G$4:$I$74,3),IF((D24=13),VLOOKUP(K24,'13 лет'!$H$4:$J$74,3),IF((D24=14),VLOOKUP(K24,'14 лет'!$H$4:$J$74,3),IF((D24=15),VLOOKUP(K24,'15 лет'!$G$4:$I$74,3),IF((D24=16),VLOOKUP(K24,'16 лет'!$G$4:$I$74,3),VLOOKUP(K24,'17 лет'!$G$4:$I$74,3)))))))</f>
        <v>0</v>
      </c>
      <c r="M24" s="59"/>
      <c r="N24" s="59">
        <f ca="1">IF((D24&lt;=11),VLOOKUP(M24,'11 лет'!$F$4:$I$74,4),IF((D24=12),VLOOKUP(M24,'12 лет'!$F$4:$I$74,4),IF((D24=13),VLOOKUP(M24,'13 лет'!$G$4:$J$74,4),IF((D24=14),VLOOKUP(M24,'14 лет'!$G$4:$J$74,4),IF((D24=15),VLOOKUP(M24,'15 лет'!$F$4:$I$74,4),IF((D24=16),VLOOKUP(M24,'16 лет'!$F$4:$I$74,4),VLOOKUP(M24,'17 лет'!$F$4:$I$74,4)))))))</f>
        <v>0</v>
      </c>
      <c r="O24" s="59"/>
      <c r="P24" s="59">
        <f ca="1">IF((D24&lt;=11),VLOOKUP(O24,'11 лет'!$E$4:$I$74,5),IF((D24=12),VLOOKUP(O24,'12 лет'!$E$4:$I$74,5),IF((D24=13),VLOOKUP(O24,'13 лет'!$F$4:$J$74,5),IF((D24=14),VLOOKUP(O24,'14 лет'!$F$4:$J$74,5),IF((D24=15),VLOOKUP(O24,'15 лет'!$E$4:$I$74,5),IF((D24=16),VLOOKUP(O24,'16 лет'!$E$4:$I$74,5),VLOOKUP(O24,'17 лет'!$E$4:$I$74,5)))))))</f>
        <v>0</v>
      </c>
      <c r="Q24" s="59"/>
      <c r="R24" s="59">
        <f ca="1">IF((D24&lt;=11),VLOOKUP(Q24,'11 лет'!$H$4:$I$74,2),IF((D24=12),VLOOKUP(Q24,'12 лет'!$H$4:$I$74,2),IF((D24=13),VLOOKUP(Q24,'13 лет'!$I$4:$J$74,2),IF((D24=14),VLOOKUP(Q24,'14 лет'!$I$4:$J$74,2),IF((D24=15),VLOOKUP(Q24,'15 лет'!$H$4:$I$74,2),IF((D24=16),VLOOKUP(Q24,'16 лет'!$H$4:$I$74,2),VLOOKUP(Q24,'17 лет'!$H$4:$I$74,2)))))))</f>
        <v>6</v>
      </c>
      <c r="S24" s="59">
        <f ca="1">SUM(F24,H24,J24,L24,N24,P24,R24)</f>
        <v>6</v>
      </c>
      <c r="T24" s="59">
        <f t="shared" ca="1" si="1"/>
        <v>11</v>
      </c>
    </row>
    <row r="25" spans="1:20" x14ac:dyDescent="0.2">
      <c r="S25">
        <f ca="1">SUM(S11:S24)</f>
        <v>3414</v>
      </c>
    </row>
  </sheetData>
  <mergeCells count="3">
    <mergeCell ref="E7:R7"/>
    <mergeCell ref="A8:D8"/>
    <mergeCell ref="E8:R8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zoomScale="90" zoomScaleNormal="90" workbookViewId="0">
      <selection activeCell="I6" sqref="I6"/>
    </sheetView>
  </sheetViews>
  <sheetFormatPr defaultRowHeight="12.75" x14ac:dyDescent="0.2"/>
  <cols>
    <col min="1" max="1" width="4.140625" customWidth="1"/>
    <col min="2" max="2" width="36.28515625" customWidth="1"/>
    <col min="3" max="3" width="12.7109375" customWidth="1"/>
    <col min="4" max="4" width="10.140625" bestFit="1" customWidth="1"/>
    <col min="5" max="5" width="7.42578125" customWidth="1"/>
  </cols>
  <sheetData>
    <row r="1" spans="1:20" ht="15" x14ac:dyDescent="0.25">
      <c r="A1" s="53"/>
      <c r="B1" s="53"/>
      <c r="C1" s="53"/>
      <c r="D1" s="53"/>
      <c r="E1" s="53"/>
      <c r="F1" s="53"/>
      <c r="G1" s="53"/>
      <c r="H1" s="54" t="s">
        <v>19</v>
      </c>
      <c r="I1" s="54"/>
      <c r="J1" s="54"/>
      <c r="K1" s="54"/>
      <c r="L1" s="54"/>
      <c r="M1" s="54"/>
      <c r="N1" s="54"/>
      <c r="O1" s="53"/>
    </row>
    <row r="2" spans="1:20" ht="15" x14ac:dyDescent="0.25">
      <c r="A2" s="53"/>
      <c r="B2" s="53"/>
      <c r="C2" s="53"/>
      <c r="D2" s="53"/>
      <c r="E2" s="53"/>
      <c r="F2" s="53"/>
      <c r="G2" s="53"/>
      <c r="H2" s="54" t="s">
        <v>20</v>
      </c>
      <c r="I2" s="54"/>
      <c r="J2" s="54"/>
      <c r="K2" s="54"/>
      <c r="L2" s="54"/>
      <c r="M2" s="54"/>
      <c r="N2" s="54"/>
      <c r="O2" s="53"/>
    </row>
    <row r="3" spans="1:20" ht="15" x14ac:dyDescent="0.25">
      <c r="A3" s="53"/>
      <c r="B3" s="53"/>
      <c r="C3" s="53"/>
      <c r="D3" s="53"/>
      <c r="E3" s="53"/>
      <c r="F3" s="53"/>
      <c r="G3" s="53"/>
      <c r="H3" s="54"/>
      <c r="I3" s="54"/>
      <c r="J3" s="54"/>
      <c r="K3" s="54"/>
      <c r="L3" s="54"/>
      <c r="M3" s="54"/>
      <c r="N3" s="54"/>
      <c r="O3" s="53"/>
    </row>
    <row r="4" spans="1:20" ht="15" x14ac:dyDescent="0.25">
      <c r="A4" s="53"/>
      <c r="B4" s="53"/>
      <c r="C4" s="53"/>
      <c r="D4" s="53"/>
      <c r="E4" s="53"/>
      <c r="F4" s="53"/>
      <c r="G4" s="53"/>
      <c r="H4" s="53"/>
      <c r="I4" s="98" t="s">
        <v>659</v>
      </c>
      <c r="J4" s="53"/>
      <c r="K4" s="53"/>
      <c r="L4" s="53"/>
      <c r="M4" s="53"/>
      <c r="N4" s="53"/>
      <c r="O4" s="53"/>
    </row>
    <row r="5" spans="1:20" ht="15" x14ac:dyDescent="0.25">
      <c r="A5" s="53"/>
      <c r="B5" s="53"/>
      <c r="C5" s="53"/>
      <c r="D5" s="53"/>
      <c r="E5" s="53"/>
      <c r="F5" s="53"/>
      <c r="G5" s="53"/>
      <c r="H5" s="53"/>
      <c r="I5" s="53" t="s">
        <v>24</v>
      </c>
      <c r="J5" s="53"/>
      <c r="K5" s="53"/>
      <c r="L5" s="53"/>
      <c r="M5" s="53"/>
      <c r="N5" s="53"/>
      <c r="O5" s="53"/>
    </row>
    <row r="6" spans="1:20" ht="15" x14ac:dyDescent="0.25">
      <c r="A6" s="53"/>
      <c r="B6" s="53"/>
      <c r="C6" s="53"/>
      <c r="D6" s="53"/>
      <c r="E6" s="53"/>
      <c r="F6" s="53"/>
      <c r="G6" s="53"/>
      <c r="H6" s="53"/>
      <c r="I6" s="98" t="s">
        <v>663</v>
      </c>
      <c r="J6" s="53"/>
      <c r="K6" s="53"/>
      <c r="L6" s="53"/>
      <c r="M6" s="53"/>
      <c r="N6" s="53"/>
      <c r="O6" s="53"/>
    </row>
    <row r="7" spans="1:20" ht="15" x14ac:dyDescent="0.25">
      <c r="A7" s="53"/>
      <c r="B7" s="53"/>
      <c r="C7" s="53"/>
      <c r="D7" s="53"/>
      <c r="E7" s="100" t="s">
        <v>27</v>
      </c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</row>
    <row r="8" spans="1:20" ht="15" x14ac:dyDescent="0.25">
      <c r="A8" s="99"/>
      <c r="B8" s="99"/>
      <c r="C8" s="99"/>
      <c r="D8" s="99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1"/>
    </row>
    <row r="10" spans="1:20" ht="38.25" x14ac:dyDescent="0.2">
      <c r="A10" s="55" t="s">
        <v>30</v>
      </c>
      <c r="B10" s="55" t="s">
        <v>0</v>
      </c>
      <c r="C10" s="55" t="s">
        <v>1</v>
      </c>
      <c r="D10" s="55" t="s">
        <v>31</v>
      </c>
      <c r="E10" s="55" t="s">
        <v>32</v>
      </c>
      <c r="F10" s="56" t="s">
        <v>3</v>
      </c>
      <c r="G10" s="57" t="s">
        <v>4</v>
      </c>
      <c r="H10" s="56" t="s">
        <v>3</v>
      </c>
      <c r="I10" s="57" t="s">
        <v>33</v>
      </c>
      <c r="J10" s="56" t="s">
        <v>3</v>
      </c>
      <c r="K10" s="55" t="s">
        <v>5</v>
      </c>
      <c r="L10" s="56" t="s">
        <v>3</v>
      </c>
      <c r="M10" s="55" t="s">
        <v>6</v>
      </c>
      <c r="N10" s="56" t="s">
        <v>3</v>
      </c>
      <c r="O10" s="55" t="s">
        <v>146</v>
      </c>
      <c r="P10" s="56" t="s">
        <v>3</v>
      </c>
      <c r="Q10" s="55" t="s">
        <v>8</v>
      </c>
      <c r="R10" s="56" t="s">
        <v>3</v>
      </c>
      <c r="S10" s="58" t="s">
        <v>9</v>
      </c>
      <c r="T10" s="55" t="s">
        <v>10</v>
      </c>
    </row>
    <row r="11" spans="1:20" ht="14.25" customHeight="1" x14ac:dyDescent="0.2">
      <c r="A11" s="63">
        <v>1</v>
      </c>
      <c r="B11" s="96" t="s">
        <v>674</v>
      </c>
      <c r="C11" s="97">
        <v>38183</v>
      </c>
      <c r="D11" s="59">
        <f t="shared" ref="D11:D20" ca="1" si="0">INT(DAYS360(C11,TODAY())/360)</f>
        <v>14</v>
      </c>
      <c r="E11" s="59">
        <v>8.1999999999999993</v>
      </c>
      <c r="F11" s="59">
        <v>33</v>
      </c>
      <c r="G11" s="59">
        <v>6.2</v>
      </c>
      <c r="H11" s="59">
        <v>70</v>
      </c>
      <c r="I11" s="59">
        <v>5.3</v>
      </c>
      <c r="J11" s="59">
        <v>70</v>
      </c>
      <c r="K11" s="59">
        <v>39</v>
      </c>
      <c r="L11" s="59">
        <v>64</v>
      </c>
      <c r="M11" s="59">
        <v>165</v>
      </c>
      <c r="N11" s="59">
        <v>20</v>
      </c>
      <c r="O11" s="59">
        <v>15</v>
      </c>
      <c r="P11" s="59">
        <v>16</v>
      </c>
      <c r="Q11" s="59">
        <v>13</v>
      </c>
      <c r="R11" s="59">
        <v>30</v>
      </c>
      <c r="S11" s="59">
        <f t="shared" ref="S11:S20" si="1">SUM(F11,H11,J11,L11,N11,P11,R11)</f>
        <v>303</v>
      </c>
      <c r="T11" s="59">
        <f t="shared" ref="T11:T17" ca="1" si="2">RANK(S11,S$11:S$20)</f>
        <v>1</v>
      </c>
    </row>
    <row r="12" spans="1:20" x14ac:dyDescent="0.2">
      <c r="A12" s="63">
        <v>2</v>
      </c>
      <c r="B12" s="96" t="s">
        <v>675</v>
      </c>
      <c r="C12" s="97">
        <v>38498</v>
      </c>
      <c r="D12" s="59">
        <f t="shared" ca="1" si="0"/>
        <v>13</v>
      </c>
      <c r="E12" s="59">
        <v>8.9</v>
      </c>
      <c r="F12" s="59">
        <v>17</v>
      </c>
      <c r="G12" s="59">
        <v>7.2</v>
      </c>
      <c r="H12" s="59">
        <v>70</v>
      </c>
      <c r="I12" s="59">
        <v>5.6</v>
      </c>
      <c r="J12" s="59">
        <v>70</v>
      </c>
      <c r="K12" s="59">
        <v>36</v>
      </c>
      <c r="L12" s="59">
        <v>58</v>
      </c>
      <c r="M12" s="59">
        <v>170</v>
      </c>
      <c r="N12" s="59">
        <v>23</v>
      </c>
      <c r="O12" s="59">
        <v>7</v>
      </c>
      <c r="P12" s="59">
        <v>5</v>
      </c>
      <c r="Q12" s="59">
        <v>6</v>
      </c>
      <c r="R12" s="59">
        <v>16</v>
      </c>
      <c r="S12" s="59">
        <f t="shared" si="1"/>
        <v>259</v>
      </c>
      <c r="T12" s="59">
        <f t="shared" ca="1" si="2"/>
        <v>2</v>
      </c>
    </row>
    <row r="13" spans="1:20" x14ac:dyDescent="0.2">
      <c r="A13" s="63">
        <v>3</v>
      </c>
      <c r="B13" s="96" t="s">
        <v>676</v>
      </c>
      <c r="C13" s="97">
        <v>38080</v>
      </c>
      <c r="D13" s="59">
        <f t="shared" ca="1" si="0"/>
        <v>14</v>
      </c>
      <c r="E13" s="59">
        <v>9</v>
      </c>
      <c r="F13" s="59">
        <v>15</v>
      </c>
      <c r="G13" s="59">
        <v>7.5</v>
      </c>
      <c r="H13" s="59">
        <v>70</v>
      </c>
      <c r="I13" s="59">
        <v>5.9</v>
      </c>
      <c r="J13" s="59">
        <v>70</v>
      </c>
      <c r="K13" s="59">
        <v>36</v>
      </c>
      <c r="L13" s="59">
        <v>58</v>
      </c>
      <c r="M13" s="59">
        <v>165</v>
      </c>
      <c r="N13" s="59">
        <v>20</v>
      </c>
      <c r="O13" s="59">
        <v>9</v>
      </c>
      <c r="P13" s="59">
        <v>7</v>
      </c>
      <c r="Q13" s="59">
        <v>4</v>
      </c>
      <c r="R13" s="59">
        <v>12</v>
      </c>
      <c r="S13" s="59">
        <f t="shared" si="1"/>
        <v>252</v>
      </c>
      <c r="T13" s="59">
        <f t="shared" ca="1" si="2"/>
        <v>3</v>
      </c>
    </row>
    <row r="14" spans="1:20" x14ac:dyDescent="0.2">
      <c r="A14" s="63">
        <v>4</v>
      </c>
      <c r="B14" s="96" t="s">
        <v>677</v>
      </c>
      <c r="C14" s="97">
        <v>38467</v>
      </c>
      <c r="D14" s="59">
        <f t="shared" ca="1" si="0"/>
        <v>13</v>
      </c>
      <c r="E14" s="59">
        <v>9.6</v>
      </c>
      <c r="F14" s="59">
        <v>3</v>
      </c>
      <c r="G14" s="59">
        <v>6.9</v>
      </c>
      <c r="H14" s="59">
        <v>70</v>
      </c>
      <c r="I14" s="59">
        <v>5.7</v>
      </c>
      <c r="J14" s="59">
        <v>70</v>
      </c>
      <c r="K14" s="59">
        <v>34</v>
      </c>
      <c r="L14" s="59">
        <v>54</v>
      </c>
      <c r="M14" s="59">
        <v>175</v>
      </c>
      <c r="N14" s="59">
        <v>25</v>
      </c>
      <c r="O14" s="59">
        <v>8</v>
      </c>
      <c r="P14" s="59">
        <v>6</v>
      </c>
      <c r="Q14" s="59">
        <v>5</v>
      </c>
      <c r="R14" s="59">
        <v>14</v>
      </c>
      <c r="S14" s="59">
        <f t="shared" si="1"/>
        <v>242</v>
      </c>
      <c r="T14" s="59">
        <f t="shared" ca="1" si="2"/>
        <v>4</v>
      </c>
    </row>
    <row r="15" spans="1:20" x14ac:dyDescent="0.2">
      <c r="A15" s="63">
        <v>5</v>
      </c>
      <c r="B15" s="96" t="s">
        <v>678</v>
      </c>
      <c r="C15" s="97">
        <v>38138</v>
      </c>
      <c r="D15" s="59">
        <f t="shared" ca="1" si="0"/>
        <v>14</v>
      </c>
      <c r="E15" s="59">
        <v>9.1</v>
      </c>
      <c r="F15" s="59">
        <v>13</v>
      </c>
      <c r="G15" s="59">
        <v>6.8</v>
      </c>
      <c r="H15" s="59">
        <v>70</v>
      </c>
      <c r="I15" s="59">
        <v>5.5</v>
      </c>
      <c r="J15" s="59">
        <v>70</v>
      </c>
      <c r="K15" s="59">
        <v>32</v>
      </c>
      <c r="L15" s="59">
        <v>50</v>
      </c>
      <c r="M15" s="59">
        <v>155</v>
      </c>
      <c r="N15" s="59">
        <v>15</v>
      </c>
      <c r="O15" s="59">
        <v>6</v>
      </c>
      <c r="P15" s="59">
        <v>4</v>
      </c>
      <c r="Q15" s="59">
        <v>6</v>
      </c>
      <c r="R15" s="59">
        <v>16</v>
      </c>
      <c r="S15" s="59">
        <f t="shared" si="1"/>
        <v>238</v>
      </c>
      <c r="T15" s="59">
        <f t="shared" ca="1" si="2"/>
        <v>5</v>
      </c>
    </row>
    <row r="16" spans="1:20" ht="11.25" customHeight="1" x14ac:dyDescent="0.2">
      <c r="A16" s="63">
        <v>6</v>
      </c>
      <c r="B16" s="96" t="s">
        <v>679</v>
      </c>
      <c r="C16" s="97">
        <v>38175</v>
      </c>
      <c r="D16" s="59">
        <f t="shared" ca="1" si="0"/>
        <v>14</v>
      </c>
      <c r="E16" s="59">
        <v>9.6</v>
      </c>
      <c r="F16" s="59">
        <v>3</v>
      </c>
      <c r="G16" s="59">
        <v>7.7</v>
      </c>
      <c r="H16" s="59">
        <v>70</v>
      </c>
      <c r="I16" s="59">
        <v>5.6</v>
      </c>
      <c r="J16" s="59">
        <v>70</v>
      </c>
      <c r="K16" s="59">
        <v>33</v>
      </c>
      <c r="L16" s="59">
        <v>52</v>
      </c>
      <c r="M16" s="59">
        <v>150</v>
      </c>
      <c r="N16" s="59">
        <v>13</v>
      </c>
      <c r="O16" s="59">
        <v>4</v>
      </c>
      <c r="P16" s="59">
        <v>2</v>
      </c>
      <c r="Q16" s="59">
        <v>0</v>
      </c>
      <c r="R16" s="59">
        <v>4</v>
      </c>
      <c r="S16" s="59">
        <f t="shared" si="1"/>
        <v>214</v>
      </c>
      <c r="T16" s="59">
        <f t="shared" ca="1" si="2"/>
        <v>7</v>
      </c>
    </row>
    <row r="17" spans="1:20" x14ac:dyDescent="0.2">
      <c r="A17" s="63">
        <v>7</v>
      </c>
      <c r="B17" s="96" t="s">
        <v>680</v>
      </c>
      <c r="C17" s="97">
        <v>37996</v>
      </c>
      <c r="D17" s="59">
        <f t="shared" ca="1" si="0"/>
        <v>14</v>
      </c>
      <c r="E17" s="59">
        <v>10</v>
      </c>
      <c r="F17" s="59">
        <v>0</v>
      </c>
      <c r="G17" s="59">
        <v>8.6</v>
      </c>
      <c r="H17" s="59">
        <v>70</v>
      </c>
      <c r="I17" s="59">
        <v>6.1</v>
      </c>
      <c r="J17" s="59">
        <v>70</v>
      </c>
      <c r="K17" s="59">
        <v>28</v>
      </c>
      <c r="L17" s="59">
        <v>38</v>
      </c>
      <c r="M17" s="59">
        <v>135</v>
      </c>
      <c r="N17" s="59">
        <v>7</v>
      </c>
      <c r="O17" s="59">
        <v>4</v>
      </c>
      <c r="P17" s="59">
        <v>2</v>
      </c>
      <c r="Q17" s="59">
        <v>1</v>
      </c>
      <c r="R17" s="59">
        <v>6</v>
      </c>
      <c r="S17" s="59">
        <f t="shared" si="1"/>
        <v>193</v>
      </c>
      <c r="T17" s="59">
        <f t="shared" ca="1" si="2"/>
        <v>10</v>
      </c>
    </row>
    <row r="18" spans="1:20" x14ac:dyDescent="0.2">
      <c r="A18" s="63">
        <v>8</v>
      </c>
      <c r="B18" s="96" t="s">
        <v>681</v>
      </c>
      <c r="C18" s="97">
        <v>38085</v>
      </c>
      <c r="D18" s="59">
        <f t="shared" ca="1" si="0"/>
        <v>14</v>
      </c>
      <c r="E18" s="59">
        <v>9.9</v>
      </c>
      <c r="F18" s="59">
        <f ca="1">IF((D18&lt;=11),VLOOKUP(E18,'[1]11 лет'!$L$3:$N$75,3),IF((D18=12),VLOOKUP(E18,'[1]12 лет'!$L$3:$N$75,3),IF((D18=13),VLOOKUP(E18,'[1]13 лет'!$M$3:$P$75,4),IF((D18=14),VLOOKUP(E18,'[1]14 лет'!$M$3:$P$75,4),IF((D18=15),VLOOKUP(E18,'[1]15 лет'!$L$3:$N$75,3),IF((D18=16),VLOOKUP(E18,'[1]16 лет'!$L$3:$N$75,3),VLOOKUP(E18,'[1]17 лет'!$L$3:$N$75,3)))))))</f>
        <v>0</v>
      </c>
      <c r="G18" s="59">
        <v>7.9</v>
      </c>
      <c r="H18" s="59">
        <f ca="1">IF((D18&lt;=11),VLOOKUP(G18,'[1]11 лет'!$K$3:$N$75,4),IF((D18=12),VLOOKUP(G18,'[1]12 лет'!$K$3:$N$75,4),IF((D18=13),VLOOKUP(G18,'[1]13 лет'!$L$3:$P$75,5),IF((D18=14),VLOOKUP(G18,'[1]14 лет'!$L$3:$P$75,5),IF((D18=15),VLOOKUP(G18,'[1]15 лет'!$K$3:$N$75,4),IF((D18=16),VLOOKUP(G18,'[1]16 лет'!$K$3:$N$75,4),VLOOKUP(G18,'[1]17 лет'!$K$3:$N$75,4)))))))</f>
        <v>70</v>
      </c>
      <c r="I18" s="59">
        <v>5.9</v>
      </c>
      <c r="J18" s="59">
        <f ca="1">IF((D18&lt;=11),VLOOKUP(I18,'[1]11 лет'!$M$3:$N$75,2),IF((D18=12),VLOOKUP(I18,'[1]12 лет'!$M$3:$N$75,2),IF((D18=13),VLOOKUP(I18,'[1]13 лет'!$O$3:$P$75,2),IF((D18=14),VLOOKUP(I18,'[1]14 лет'!$O$3:$P$75,2),IF((D18=15),VLOOKUP(I18,'[1]15 лет'!$M$3:$N$75,2),IF((D18=16),VLOOKUP(I18,'[1]16 лет'!$M$3:$N$75,2),VLOOKUP(I18,'[1]17 лет'!$M$3:$N$75,2)))))))</f>
        <v>70</v>
      </c>
      <c r="K18" s="59">
        <v>25</v>
      </c>
      <c r="L18" s="59">
        <f ca="1">IF((D18&lt;=11),VLOOKUP(K18,'[1]11 лет'!$Q$4:$S$74,3),IF((D18=12),VLOOKUP(K18,'[1]12 лет'!$Q$4:$S$74,3),IF((D18=13),VLOOKUP(K18,'[1]13 лет'!$S$4:$U$74,3),IF((D18=14),VLOOKUP(K18,'[1]14 лет'!$S$4:$U$74,3),IF((D18=15),VLOOKUP(K18,'[1]15 лет'!$Q$4:$S$74,3),IF((D18=16),VLOOKUP(K18,'[1]16 лет'!$Q$4:$S$74,3),VLOOKUP(K18,'[1]17 лет'!$Q$4:$S$74,3)))))))</f>
        <v>29</v>
      </c>
      <c r="M18" s="59">
        <v>150</v>
      </c>
      <c r="N18" s="59">
        <f ca="1">IF((D18&lt;=11),VLOOKUP(M18,'[1]11 лет'!$P$4:$S$74,4),IF((D18=12),VLOOKUP(M18,'[1]12 лет'!$P$4:$S$74,4),IF((D18=13),VLOOKUP(M18,'[1]13 лет'!$R$4:$U$74,4),IF((D18=14),VLOOKUP(M18,'[1]14 лет'!$R$4:$U$74,4),IF((D18=15),VLOOKUP(M18,'[1]15 лет'!$P$4:$S$74,4),IF((D18=16),VLOOKUP(M18,'[1]16 лет'!$P$4:$S$74,4),VLOOKUP(M18,'[1]17 лет'!$P$4:$S$74,4)))))))</f>
        <v>13</v>
      </c>
      <c r="O18" s="59">
        <v>6</v>
      </c>
      <c r="P18" s="59">
        <f ca="1">IF((D18&lt;=11),VLOOKUP(O18,'[1]11 лет'!$O$4:$S$74,5),IF((D18=12),VLOOKUP(O18,'[1]12 лет'!$O$4:$S$74,5),IF((D18=13),VLOOKUP(O18,'[1]13 лет'!$Q$4:$U$74,5),IF((D18=14),VLOOKUP(O18,'[1]14 лет'!$Q$4:$U$74,5),IF((D18=15),VLOOKUP(O18,'[1]15 лет'!$O$4:$S$74,5),IF((D18=16),VLOOKUP(O18,'[1]16 лет'!$O$4:$S$74,5),VLOOKUP(O18,'[1]17 лет'!$O$4:$S$74,5)))))))</f>
        <v>4</v>
      </c>
      <c r="Q18" s="59">
        <v>6</v>
      </c>
      <c r="R18" s="59">
        <f ca="1">IF((D18&lt;=11),VLOOKUP(Q18,'[1]11 лет'!$R$4:$S$74,2),IF((D18=12),VLOOKUP(Q18,'[1]12 лет'!$R$4:$S$74,2),IF((D18=13),VLOOKUP(Q18,'[1]13 лет'!$T$4:$U$74,2),IF((D18=14),VLOOKUP(Q18,'[1]14 лет'!$T$4:$U$74,2),IF((D18=15),VLOOKUP(Q18,'[1]15 лет'!$R$4:$S$74,2),IF((D18=16),VLOOKUP(Q18,'[1]16 лет'!$R$4:$S$74,2),VLOOKUP(Q18,'[1]17 лет'!$R$4:$S$74,2)))))))</f>
        <v>16</v>
      </c>
      <c r="S18" s="59">
        <f t="shared" ca="1" si="1"/>
        <v>202</v>
      </c>
      <c r="T18" s="59">
        <v>8</v>
      </c>
    </row>
    <row r="19" spans="1:20" x14ac:dyDescent="0.2">
      <c r="A19" s="63">
        <v>9</v>
      </c>
      <c r="B19" s="96" t="s">
        <v>682</v>
      </c>
      <c r="C19" s="97">
        <v>38068</v>
      </c>
      <c r="D19" s="59">
        <f t="shared" ca="1" si="0"/>
        <v>14</v>
      </c>
      <c r="E19" s="59">
        <v>9.9</v>
      </c>
      <c r="F19" s="59">
        <f ca="1">IF((D19&lt;=11),VLOOKUP(E19,'[1]11 лет'!$L$3:$N$75,3),IF((D19=12),VLOOKUP(E19,'[1]12 лет'!$L$3:$N$75,3),IF((D19=13),VLOOKUP(E19,'[1]13 лет'!$M$3:$P$75,4),IF((D19=14),VLOOKUP(E19,'[1]14 лет'!$M$3:$P$75,4),IF((D19=15),VLOOKUP(E19,'[1]15 лет'!$L$3:$N$75,3),IF((D19=16),VLOOKUP(E19,'[1]16 лет'!$L$3:$N$75,3),VLOOKUP(E19,'[1]17 лет'!$L$3:$N$75,3)))))))</f>
        <v>0</v>
      </c>
      <c r="G19" s="59">
        <v>6.8</v>
      </c>
      <c r="H19" s="59">
        <f ca="1">IF((D19&lt;=11),VLOOKUP(G19,'[1]11 лет'!$K$3:$N$75,4),IF((D19=12),VLOOKUP(G19,'[1]12 лет'!$K$3:$N$75,4),IF((D19=13),VLOOKUP(G19,'[1]13 лет'!$L$3:$P$75,5),IF((D19=14),VLOOKUP(G19,'[1]14 лет'!$L$3:$P$75,5),IF((D19=15),VLOOKUP(G19,'[1]15 лет'!$K$3:$N$75,4),IF((D19=16),VLOOKUP(G19,'[1]16 лет'!$K$3:$N$75,4),VLOOKUP(G19,'[1]17 лет'!$K$3:$N$75,4)))))))</f>
        <v>70</v>
      </c>
      <c r="I19" s="59">
        <v>5.7</v>
      </c>
      <c r="J19" s="59">
        <f ca="1">IF((D19&lt;=11),VLOOKUP(I19,'[1]11 лет'!$M$3:$N$75,2),IF((D19=12),VLOOKUP(I19,'[1]12 лет'!$M$3:$N$75,2),IF((D19=13),VLOOKUP(I19,'[1]13 лет'!$O$3:$P$75,2),IF((D19=14),VLOOKUP(I19,'[1]14 лет'!$O$3:$P$75,2),IF((D19=15),VLOOKUP(I19,'[1]15 лет'!$M$3:$N$75,2),IF((D19=16),VLOOKUP(I19,'[1]16 лет'!$M$3:$N$75,2),VLOOKUP(I19,'[1]17 лет'!$M$3:$N$75,2)))))))</f>
        <v>70</v>
      </c>
      <c r="K19" s="59">
        <v>25</v>
      </c>
      <c r="L19" s="59">
        <f ca="1">IF((D19&lt;=11),VLOOKUP(K19,'[1]11 лет'!$Q$4:$S$74,3),IF((D19=12),VLOOKUP(K19,'[1]12 лет'!$Q$4:$S$74,3),IF((D19=13),VLOOKUP(K19,'[1]13 лет'!$S$4:$U$74,3),IF((D19=14),VLOOKUP(K19,'[1]14 лет'!$S$4:$U$74,3),IF((D19=15),VLOOKUP(K19,'[1]15 лет'!$Q$4:$S$74,3),IF((D19=16),VLOOKUP(K19,'[1]16 лет'!$Q$4:$S$74,3),VLOOKUP(K19,'[1]17 лет'!$Q$4:$S$74,3)))))))</f>
        <v>29</v>
      </c>
      <c r="M19" s="59">
        <v>155</v>
      </c>
      <c r="N19" s="59">
        <f ca="1">IF((D19&lt;=11),VLOOKUP(M19,'[1]11 лет'!$P$4:$S$74,4),IF((D19=12),VLOOKUP(M19,'[1]12 лет'!$P$4:$S$74,4),IF((D19=13),VLOOKUP(M19,'[1]13 лет'!$R$4:$U$74,4),IF((D19=14),VLOOKUP(M19,'[1]14 лет'!$R$4:$U$74,4),IF((D19=15),VLOOKUP(M19,'[1]15 лет'!$P$4:$S$74,4),IF((D19=16),VLOOKUP(M19,'[1]16 лет'!$P$4:$S$74,4),VLOOKUP(M19,'[1]17 лет'!$P$4:$S$74,4)))))))</f>
        <v>15</v>
      </c>
      <c r="O19" s="59">
        <v>8</v>
      </c>
      <c r="P19" s="59">
        <f ca="1">IF((D19&lt;=11),VLOOKUP(O19,'[1]11 лет'!$O$4:$S$74,5),IF((D19=12),VLOOKUP(O19,'[1]12 лет'!$O$4:$S$74,5),IF((D19=13),VLOOKUP(O19,'[1]13 лет'!$Q$4:$U$74,5),IF((D19=14),VLOOKUP(O19,'[1]14 лет'!$Q$4:$U$74,5),IF((D19=15),VLOOKUP(O19,'[1]15 лет'!$O$4:$S$74,5),IF((D19=16),VLOOKUP(O19,'[1]16 лет'!$O$4:$S$74,5),VLOOKUP(O19,'[1]17 лет'!$O$4:$S$74,5)))))))</f>
        <v>6</v>
      </c>
      <c r="Q19" s="59">
        <v>2</v>
      </c>
      <c r="R19" s="59">
        <f ca="1">IF((D19&lt;=11),VLOOKUP(Q19,'[1]11 лет'!$R$4:$S$74,2),IF((D19=12),VLOOKUP(Q19,'[1]12 лет'!$R$4:$S$74,2),IF((D19=13),VLOOKUP(Q19,'[1]13 лет'!$T$4:$U$74,2),IF((D19=14),VLOOKUP(Q19,'[1]14 лет'!$T$4:$U$74,2),IF((D19=15),VLOOKUP(Q19,'[1]15 лет'!$R$4:$S$74,2),IF((D19=16),VLOOKUP(Q19,'[1]16 лет'!$R$4:$S$74,2),VLOOKUP(Q19,'[1]17 лет'!$R$4:$S$74,2)))))))</f>
        <v>8</v>
      </c>
      <c r="S19" s="59">
        <f t="shared" ca="1" si="1"/>
        <v>198</v>
      </c>
      <c r="T19" s="59">
        <v>9</v>
      </c>
    </row>
    <row r="20" spans="1:20" ht="13.5" customHeight="1" x14ac:dyDescent="0.2">
      <c r="A20" s="63">
        <v>10</v>
      </c>
      <c r="B20" s="96" t="s">
        <v>683</v>
      </c>
      <c r="C20" s="97">
        <v>38092</v>
      </c>
      <c r="D20" s="59">
        <f t="shared" ca="1" si="0"/>
        <v>14</v>
      </c>
      <c r="E20" s="59">
        <v>9.3000000000000007</v>
      </c>
      <c r="F20" s="59">
        <f ca="1">IF((D20&lt;=11),VLOOKUP(E20,'[1]11 лет'!$L$3:$N$75,3),IF((D20=12),VLOOKUP(E20,'[1]12 лет'!$L$3:$N$75,3),IF((D20=13),VLOOKUP(E20,'[1]13 лет'!$M$3:$P$75,4),IF((D20=14),VLOOKUP(E20,'[1]14 лет'!$M$3:$P$75,4),IF((D20=15),VLOOKUP(E20,'[1]15 лет'!$L$3:$N$75,3),IF((D20=16),VLOOKUP(E20,'[1]16 лет'!$L$3:$N$75,3),VLOOKUP(E20,'[1]17 лет'!$L$3:$N$75,3)))))))</f>
        <v>9</v>
      </c>
      <c r="G20" s="59">
        <v>7.7</v>
      </c>
      <c r="H20" s="59">
        <f ca="1">IF((D20&lt;=11),VLOOKUP(G20,'[1]11 лет'!$K$3:$N$75,4),IF((D20=12),VLOOKUP(G20,'[1]12 лет'!$K$3:$N$75,4),IF((D20=13),VLOOKUP(G20,'[1]13 лет'!$L$3:$P$75,5),IF((D20=14),VLOOKUP(G20,'[1]14 лет'!$L$3:$P$75,5),IF((D20=15),VLOOKUP(G20,'[1]15 лет'!$K$3:$N$75,4),IF((D20=16),VLOOKUP(G20,'[1]16 лет'!$K$3:$N$75,4),VLOOKUP(G20,'[1]17 лет'!$K$3:$N$75,4)))))))</f>
        <v>70</v>
      </c>
      <c r="I20" s="59">
        <v>5.7</v>
      </c>
      <c r="J20" s="59">
        <f ca="1">IF((D20&lt;=11),VLOOKUP(I20,'[1]11 лет'!$M$3:$N$75,2),IF((D20=12),VLOOKUP(I20,'[1]12 лет'!$M$3:$N$75,2),IF((D20=13),VLOOKUP(I20,'[1]13 лет'!$O$3:$P$75,2),IF((D20=14),VLOOKUP(I20,'[1]14 лет'!$O$3:$P$75,2),IF((D20=15),VLOOKUP(I20,'[1]15 лет'!$M$3:$N$75,2),IF((D20=16),VLOOKUP(I20,'[1]16 лет'!$M$3:$N$75,2),VLOOKUP(I20,'[1]17 лет'!$M$3:$N$75,2)))))))</f>
        <v>70</v>
      </c>
      <c r="K20" s="59">
        <v>31</v>
      </c>
      <c r="L20" s="59">
        <f ca="1">IF((D20&lt;=11),VLOOKUP(K20,'[1]11 лет'!$Q$4:$S$74,3),IF((D20=12),VLOOKUP(K20,'[1]12 лет'!$Q$4:$S$74,3),IF((D20=13),VLOOKUP(K20,'[1]13 лет'!$S$4:$U$74,3),IF((D20=14),VLOOKUP(K20,'[1]14 лет'!$S$4:$U$74,3),IF((D20=15),VLOOKUP(K20,'[1]15 лет'!$Q$4:$S$74,3),IF((D20=16),VLOOKUP(K20,'[1]16 лет'!$Q$4:$S$74,3),VLOOKUP(K20,'[1]17 лет'!$Q$4:$S$74,3)))))))</f>
        <v>47</v>
      </c>
      <c r="M20" s="59">
        <v>150</v>
      </c>
      <c r="N20" s="59">
        <f ca="1">IF((D20&lt;=11),VLOOKUP(M20,'[1]11 лет'!$P$4:$S$74,4),IF((D20=12),VLOOKUP(M20,'[1]12 лет'!$P$4:$S$74,4),IF((D20=13),VLOOKUP(M20,'[1]13 лет'!$R$4:$U$74,4),IF((D20=14),VLOOKUP(M20,'[1]14 лет'!$R$4:$U$74,4),IF((D20=15),VLOOKUP(M20,'[1]15 лет'!$P$4:$S$74,4),IF((D20=16),VLOOKUP(M20,'[1]16 лет'!$P$4:$S$74,4),VLOOKUP(M20,'[1]17 лет'!$P$4:$S$74,4)))))))</f>
        <v>13</v>
      </c>
      <c r="O20" s="59">
        <v>7</v>
      </c>
      <c r="P20" s="59">
        <f ca="1">IF((D20&lt;=11),VLOOKUP(O20,'[1]11 лет'!$O$4:$S$74,5),IF((D20=12),VLOOKUP(O20,'[1]12 лет'!$O$4:$S$74,5),IF((D20=13),VLOOKUP(O20,'[1]13 лет'!$Q$4:$U$74,5),IF((D20=14),VLOOKUP(O20,'[1]14 лет'!$Q$4:$U$74,5),IF((D20=15),VLOOKUP(O20,'[1]15 лет'!$O$4:$S$74,5),IF((D20=16),VLOOKUP(O20,'[1]16 лет'!$O$4:$S$74,5),VLOOKUP(O20,'[1]17 лет'!$O$4:$S$74,5)))))))</f>
        <v>5</v>
      </c>
      <c r="Q20" s="59">
        <v>7</v>
      </c>
      <c r="R20" s="59">
        <f ca="1">IF((D20&lt;=11),VLOOKUP(Q20,'[1]11 лет'!$R$4:$S$74,2),IF((D20=12),VLOOKUP(Q20,'[1]12 лет'!$R$4:$S$74,2),IF((D20=13),VLOOKUP(Q20,'[1]13 лет'!$T$4:$U$74,2),IF((D20=14),VLOOKUP(Q20,'[1]14 лет'!$T$4:$U$74,2),IF((D20=15),VLOOKUP(Q20,'[1]15 лет'!$R$4:$S$74,2),IF((D20=16),VLOOKUP(Q20,'[1]16 лет'!$R$4:$S$74,2),VLOOKUP(Q20,'[1]17 лет'!$R$4:$S$74,2)))))))</f>
        <v>18</v>
      </c>
      <c r="S20" s="59">
        <f t="shared" ca="1" si="1"/>
        <v>232</v>
      </c>
      <c r="T20" s="59">
        <v>10</v>
      </c>
    </row>
    <row r="21" spans="1:20" x14ac:dyDescent="0.2">
      <c r="S21">
        <f ca="1">SUM(S11:S20)</f>
        <v>2333</v>
      </c>
    </row>
  </sheetData>
  <mergeCells count="3">
    <mergeCell ref="E7:R7"/>
    <mergeCell ref="A8:D8"/>
    <mergeCell ref="E8:R8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>
      <selection activeCell="A4" sqref="A4:XFD9"/>
    </sheetView>
  </sheetViews>
  <sheetFormatPr defaultRowHeight="12.75" x14ac:dyDescent="0.2"/>
  <cols>
    <col min="1" max="1" width="4.140625" customWidth="1"/>
    <col min="2" max="2" width="36.7109375" customWidth="1"/>
    <col min="3" max="3" width="12.7109375" customWidth="1"/>
    <col min="4" max="4" width="10.140625" bestFit="1" customWidth="1"/>
    <col min="5" max="5" width="7.42578125" customWidth="1"/>
  </cols>
  <sheetData>
    <row r="1" spans="1:20" ht="15" x14ac:dyDescent="0.25">
      <c r="A1" s="53"/>
      <c r="B1" s="53"/>
      <c r="C1" s="53"/>
      <c r="D1" s="53"/>
      <c r="E1" s="53"/>
      <c r="F1" s="53"/>
      <c r="G1" s="53"/>
      <c r="H1" s="54" t="s">
        <v>19</v>
      </c>
      <c r="I1" s="54"/>
      <c r="J1" s="54"/>
      <c r="K1" s="54"/>
      <c r="L1" s="54"/>
      <c r="M1" s="54"/>
      <c r="N1" s="54"/>
      <c r="O1" s="53"/>
    </row>
    <row r="2" spans="1:20" ht="15" x14ac:dyDescent="0.25">
      <c r="A2" s="53"/>
      <c r="B2" s="53"/>
      <c r="C2" s="53"/>
      <c r="D2" s="53"/>
      <c r="E2" s="53"/>
      <c r="F2" s="53"/>
      <c r="G2" s="53"/>
      <c r="H2" s="54" t="s">
        <v>20</v>
      </c>
      <c r="I2" s="54"/>
      <c r="J2" s="54"/>
      <c r="K2" s="54"/>
      <c r="L2" s="54"/>
      <c r="M2" s="54"/>
      <c r="N2" s="54"/>
      <c r="O2" s="53"/>
    </row>
    <row r="3" spans="1:20" ht="15" x14ac:dyDescent="0.25">
      <c r="A3" s="53"/>
      <c r="B3" s="53"/>
      <c r="C3" s="53"/>
      <c r="D3" s="53"/>
      <c r="E3" s="53"/>
      <c r="F3" s="53"/>
      <c r="G3" s="53"/>
      <c r="H3" s="54"/>
      <c r="I3" s="54"/>
      <c r="J3" s="54"/>
      <c r="K3" s="54"/>
      <c r="L3" s="54"/>
      <c r="M3" s="54"/>
      <c r="N3" s="54"/>
      <c r="O3" s="53"/>
    </row>
    <row r="4" spans="1:20" ht="15" x14ac:dyDescent="0.25">
      <c r="A4" s="53"/>
      <c r="B4" s="53"/>
      <c r="C4" s="53"/>
      <c r="D4" s="53"/>
      <c r="E4" s="53"/>
      <c r="F4" s="53"/>
      <c r="G4" s="53"/>
      <c r="H4" s="53"/>
      <c r="I4" s="98" t="s">
        <v>659</v>
      </c>
      <c r="J4" s="53"/>
      <c r="K4" s="53"/>
      <c r="L4" s="53"/>
      <c r="M4" s="53"/>
      <c r="N4" s="53"/>
      <c r="O4" s="53"/>
    </row>
    <row r="5" spans="1:20" ht="15" x14ac:dyDescent="0.25">
      <c r="A5" s="53"/>
      <c r="B5" s="53"/>
      <c r="C5" s="53"/>
      <c r="D5" s="53"/>
      <c r="E5" s="53"/>
      <c r="F5" s="53"/>
      <c r="G5" s="53"/>
      <c r="H5" s="53"/>
      <c r="I5" s="53" t="s">
        <v>24</v>
      </c>
      <c r="J5" s="53"/>
      <c r="K5" s="53"/>
      <c r="L5" s="53"/>
      <c r="M5" s="53"/>
      <c r="N5" s="53"/>
      <c r="O5" s="53"/>
    </row>
    <row r="6" spans="1:20" ht="15" x14ac:dyDescent="0.25">
      <c r="A6" s="53"/>
      <c r="B6" s="53"/>
      <c r="C6" s="53"/>
      <c r="D6" s="53"/>
      <c r="E6" s="53"/>
      <c r="F6" s="53"/>
      <c r="G6" s="53"/>
      <c r="H6" s="53"/>
      <c r="I6" s="98" t="s">
        <v>660</v>
      </c>
      <c r="J6" s="53"/>
      <c r="K6" s="53"/>
      <c r="L6" s="53"/>
      <c r="M6" s="53"/>
      <c r="N6" s="53"/>
      <c r="O6" s="53"/>
    </row>
    <row r="7" spans="1:20" ht="15" x14ac:dyDescent="0.25">
      <c r="A7" s="53"/>
      <c r="B7" s="53"/>
      <c r="C7" s="53"/>
      <c r="D7" s="53"/>
      <c r="E7" s="100" t="s">
        <v>27</v>
      </c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</row>
    <row r="8" spans="1:20" ht="15" x14ac:dyDescent="0.25">
      <c r="A8" s="99"/>
      <c r="B8" s="99"/>
      <c r="C8" s="99"/>
      <c r="D8" s="99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1"/>
    </row>
    <row r="10" spans="1:20" ht="38.25" x14ac:dyDescent="0.2">
      <c r="A10" s="55" t="s">
        <v>30</v>
      </c>
      <c r="B10" s="55" t="s">
        <v>0</v>
      </c>
      <c r="C10" s="55" t="s">
        <v>1</v>
      </c>
      <c r="D10" s="55" t="s">
        <v>31</v>
      </c>
      <c r="E10" s="55" t="s">
        <v>32</v>
      </c>
      <c r="F10" s="56" t="s">
        <v>3</v>
      </c>
      <c r="G10" s="57" t="s">
        <v>4</v>
      </c>
      <c r="H10" s="56" t="s">
        <v>3</v>
      </c>
      <c r="I10" s="57" t="s">
        <v>33</v>
      </c>
      <c r="J10" s="56" t="s">
        <v>3</v>
      </c>
      <c r="K10" s="55" t="s">
        <v>5</v>
      </c>
      <c r="L10" s="56" t="s">
        <v>3</v>
      </c>
      <c r="M10" s="55" t="s">
        <v>6</v>
      </c>
      <c r="N10" s="56" t="s">
        <v>3</v>
      </c>
      <c r="O10" s="55" t="s">
        <v>7</v>
      </c>
      <c r="P10" s="56" t="s">
        <v>3</v>
      </c>
      <c r="Q10" s="55" t="s">
        <v>8</v>
      </c>
      <c r="R10" s="56" t="s">
        <v>3</v>
      </c>
      <c r="S10" s="58" t="s">
        <v>9</v>
      </c>
      <c r="T10" s="55" t="s">
        <v>10</v>
      </c>
    </row>
    <row r="11" spans="1:20" x14ac:dyDescent="0.2">
      <c r="A11" s="63">
        <v>1</v>
      </c>
      <c r="B11" s="96" t="s">
        <v>433</v>
      </c>
      <c r="C11" s="97">
        <v>37806</v>
      </c>
      <c r="D11" s="59">
        <f t="shared" ref="D11:D19" ca="1" si="0">INT(DAYS360(C11,TODAY())/360)</f>
        <v>15</v>
      </c>
      <c r="E11" s="90">
        <v>5.5</v>
      </c>
      <c r="F11" s="90">
        <v>70</v>
      </c>
      <c r="G11" s="90">
        <v>4.5999999999999996</v>
      </c>
      <c r="H11" s="90">
        <v>70</v>
      </c>
      <c r="I11" s="90">
        <v>8.6</v>
      </c>
      <c r="J11" s="90">
        <v>62</v>
      </c>
      <c r="K11" s="90">
        <v>50</v>
      </c>
      <c r="L11" s="90">
        <v>70</v>
      </c>
      <c r="M11" s="90">
        <v>200</v>
      </c>
      <c r="N11" s="90">
        <v>40</v>
      </c>
      <c r="O11" s="90">
        <v>20</v>
      </c>
      <c r="P11" s="90">
        <v>26</v>
      </c>
      <c r="Q11" s="90">
        <v>12</v>
      </c>
      <c r="R11" s="90">
        <v>24</v>
      </c>
      <c r="S11" s="90">
        <v>362</v>
      </c>
      <c r="T11" s="59">
        <f>RANK(S11,S$11:S$19)</f>
        <v>1</v>
      </c>
    </row>
    <row r="12" spans="1:20" ht="13.5" customHeight="1" x14ac:dyDescent="0.2">
      <c r="A12" s="63">
        <v>2</v>
      </c>
      <c r="B12" s="96" t="s">
        <v>434</v>
      </c>
      <c r="C12" s="97">
        <v>38032</v>
      </c>
      <c r="D12" s="59">
        <f t="shared" ca="1" si="0"/>
        <v>14</v>
      </c>
      <c r="E12" s="90">
        <v>6.3</v>
      </c>
      <c r="F12" s="90">
        <v>70</v>
      </c>
      <c r="G12" s="90">
        <v>5</v>
      </c>
      <c r="H12" s="90">
        <v>70</v>
      </c>
      <c r="I12" s="90">
        <v>8.3000000000000007</v>
      </c>
      <c r="J12" s="90">
        <v>65</v>
      </c>
      <c r="K12" s="90">
        <v>45</v>
      </c>
      <c r="L12" s="90">
        <v>70</v>
      </c>
      <c r="M12" s="90">
        <v>210</v>
      </c>
      <c r="N12" s="90">
        <v>50</v>
      </c>
      <c r="O12" s="90">
        <v>18</v>
      </c>
      <c r="P12" s="90">
        <v>22</v>
      </c>
      <c r="Q12" s="90">
        <v>1</v>
      </c>
      <c r="R12" s="90">
        <v>5</v>
      </c>
      <c r="S12" s="90">
        <v>352</v>
      </c>
      <c r="T12" s="59">
        <f t="shared" ref="T12:T19" si="1">RANK(S12,S$11:S$20)</f>
        <v>3</v>
      </c>
    </row>
    <row r="13" spans="1:20" x14ac:dyDescent="0.2">
      <c r="A13" s="63">
        <v>3</v>
      </c>
      <c r="B13" s="96" t="s">
        <v>435</v>
      </c>
      <c r="C13" s="97">
        <v>37827</v>
      </c>
      <c r="D13" s="59">
        <f t="shared" ca="1" si="0"/>
        <v>15</v>
      </c>
      <c r="E13" s="90">
        <v>5.8</v>
      </c>
      <c r="F13" s="90">
        <v>70</v>
      </c>
      <c r="G13" s="90">
        <v>5.9</v>
      </c>
      <c r="H13" s="90">
        <v>70</v>
      </c>
      <c r="I13" s="90">
        <v>8.3000000000000007</v>
      </c>
      <c r="J13" s="90">
        <v>65</v>
      </c>
      <c r="K13" s="90">
        <v>36</v>
      </c>
      <c r="L13" s="90">
        <v>56</v>
      </c>
      <c r="M13" s="90">
        <v>170</v>
      </c>
      <c r="N13" s="90">
        <v>23</v>
      </c>
      <c r="O13" s="90">
        <v>29</v>
      </c>
      <c r="P13" s="90">
        <v>44</v>
      </c>
      <c r="Q13" s="90">
        <v>12</v>
      </c>
      <c r="R13" s="90">
        <v>24</v>
      </c>
      <c r="S13" s="90">
        <v>352</v>
      </c>
      <c r="T13" s="59">
        <f t="shared" si="1"/>
        <v>3</v>
      </c>
    </row>
    <row r="14" spans="1:20" x14ac:dyDescent="0.2">
      <c r="A14" s="63">
        <v>4</v>
      </c>
      <c r="B14" s="96" t="s">
        <v>436</v>
      </c>
      <c r="C14" s="97">
        <v>37642</v>
      </c>
      <c r="D14" s="59">
        <f t="shared" ca="1" si="0"/>
        <v>15</v>
      </c>
      <c r="E14" s="59">
        <v>5.9</v>
      </c>
      <c r="F14" s="59">
        <v>70</v>
      </c>
      <c r="G14" s="59">
        <v>5.9</v>
      </c>
      <c r="H14" s="59">
        <v>70</v>
      </c>
      <c r="I14" s="59">
        <v>9</v>
      </c>
      <c r="J14" s="59">
        <v>54</v>
      </c>
      <c r="K14" s="59">
        <v>39</v>
      </c>
      <c r="L14" s="59">
        <v>62</v>
      </c>
      <c r="M14" s="59">
        <v>220</v>
      </c>
      <c r="N14" s="59">
        <v>55</v>
      </c>
      <c r="O14" s="59">
        <v>21</v>
      </c>
      <c r="P14" s="59">
        <v>28</v>
      </c>
      <c r="Q14" s="59">
        <v>1</v>
      </c>
      <c r="R14" s="59">
        <v>5</v>
      </c>
      <c r="S14" s="59">
        <v>344</v>
      </c>
      <c r="T14" s="59">
        <f t="shared" si="1"/>
        <v>5</v>
      </c>
    </row>
    <row r="15" spans="1:20" x14ac:dyDescent="0.2">
      <c r="A15" s="63">
        <v>5</v>
      </c>
      <c r="B15" s="96" t="s">
        <v>437</v>
      </c>
      <c r="C15" s="97">
        <v>37729</v>
      </c>
      <c r="D15" s="59">
        <f t="shared" ca="1" si="0"/>
        <v>15</v>
      </c>
      <c r="E15" s="90">
        <v>5.5</v>
      </c>
      <c r="F15" s="90">
        <v>70</v>
      </c>
      <c r="G15" s="90">
        <v>4.4000000000000004</v>
      </c>
      <c r="H15" s="90">
        <v>70</v>
      </c>
      <c r="I15" s="90">
        <v>8</v>
      </c>
      <c r="J15" s="90">
        <v>68</v>
      </c>
      <c r="K15" s="90">
        <v>46</v>
      </c>
      <c r="L15" s="90">
        <v>70</v>
      </c>
      <c r="M15" s="90">
        <v>165</v>
      </c>
      <c r="N15" s="90">
        <v>20</v>
      </c>
      <c r="O15" s="90">
        <v>18</v>
      </c>
      <c r="P15" s="90">
        <v>22</v>
      </c>
      <c r="Q15" s="90">
        <v>12</v>
      </c>
      <c r="R15" s="90">
        <v>24</v>
      </c>
      <c r="S15" s="90">
        <v>344</v>
      </c>
      <c r="T15" s="59">
        <f t="shared" si="1"/>
        <v>5</v>
      </c>
    </row>
    <row r="16" spans="1:20" x14ac:dyDescent="0.2">
      <c r="A16" s="63">
        <v>6</v>
      </c>
      <c r="B16" s="96" t="s">
        <v>438</v>
      </c>
      <c r="C16" s="97">
        <v>37531</v>
      </c>
      <c r="D16" s="59">
        <f t="shared" ca="1" si="0"/>
        <v>16</v>
      </c>
      <c r="E16" s="59">
        <v>6.1</v>
      </c>
      <c r="F16" s="59">
        <v>70</v>
      </c>
      <c r="G16" s="59">
        <v>4.5</v>
      </c>
      <c r="H16" s="59">
        <v>70</v>
      </c>
      <c r="I16" s="59">
        <v>7.5</v>
      </c>
      <c r="J16" s="59">
        <v>70</v>
      </c>
      <c r="K16" s="59">
        <v>33</v>
      </c>
      <c r="L16" s="59">
        <v>50</v>
      </c>
      <c r="M16" s="59">
        <v>170</v>
      </c>
      <c r="N16" s="59">
        <v>23</v>
      </c>
      <c r="O16" s="59">
        <v>31</v>
      </c>
      <c r="P16" s="59">
        <v>50</v>
      </c>
      <c r="Q16" s="59">
        <v>3</v>
      </c>
      <c r="R16" s="59">
        <v>7</v>
      </c>
      <c r="S16" s="59">
        <v>340</v>
      </c>
      <c r="T16" s="59">
        <f t="shared" si="1"/>
        <v>7</v>
      </c>
    </row>
    <row r="17" spans="1:20" x14ac:dyDescent="0.2">
      <c r="A17" s="63">
        <v>7</v>
      </c>
      <c r="B17" s="96" t="s">
        <v>439</v>
      </c>
      <c r="C17" s="97">
        <v>38014</v>
      </c>
      <c r="D17" s="59">
        <f t="shared" ca="1" si="0"/>
        <v>14</v>
      </c>
      <c r="E17" s="59">
        <v>4.7</v>
      </c>
      <c r="F17" s="59">
        <v>70</v>
      </c>
      <c r="G17" s="59">
        <v>4.7</v>
      </c>
      <c r="H17" s="59">
        <v>70</v>
      </c>
      <c r="I17" s="59">
        <v>8</v>
      </c>
      <c r="J17" s="59">
        <v>68</v>
      </c>
      <c r="K17" s="59">
        <v>32</v>
      </c>
      <c r="L17" s="59">
        <v>47</v>
      </c>
      <c r="M17" s="59">
        <v>165</v>
      </c>
      <c r="N17" s="59">
        <v>20</v>
      </c>
      <c r="O17" s="59">
        <v>22</v>
      </c>
      <c r="P17" s="59">
        <v>30</v>
      </c>
      <c r="Q17" s="59">
        <v>13</v>
      </c>
      <c r="R17" s="59">
        <v>26</v>
      </c>
      <c r="S17" s="59">
        <v>331</v>
      </c>
      <c r="T17" s="59">
        <f t="shared" si="1"/>
        <v>8</v>
      </c>
    </row>
    <row r="18" spans="1:20" x14ac:dyDescent="0.2">
      <c r="A18" s="63">
        <v>8</v>
      </c>
      <c r="B18" s="96" t="s">
        <v>440</v>
      </c>
      <c r="C18" s="97">
        <v>37712</v>
      </c>
      <c r="D18" s="59">
        <f t="shared" ca="1" si="0"/>
        <v>15</v>
      </c>
      <c r="E18" s="90">
        <v>7.6</v>
      </c>
      <c r="F18" s="90">
        <v>46</v>
      </c>
      <c r="G18" s="90">
        <v>5.6</v>
      </c>
      <c r="H18" s="90">
        <v>70</v>
      </c>
      <c r="I18" s="90">
        <v>7.5</v>
      </c>
      <c r="J18" s="90">
        <v>70</v>
      </c>
      <c r="K18" s="90">
        <v>28</v>
      </c>
      <c r="L18" s="90">
        <v>35</v>
      </c>
      <c r="M18" s="90">
        <v>200</v>
      </c>
      <c r="N18" s="90">
        <v>40</v>
      </c>
      <c r="O18" s="90">
        <v>25</v>
      </c>
      <c r="P18" s="90">
        <v>36</v>
      </c>
      <c r="Q18" s="90">
        <v>13</v>
      </c>
      <c r="R18" s="90">
        <v>26</v>
      </c>
      <c r="S18" s="90">
        <v>323</v>
      </c>
      <c r="T18" s="59">
        <f t="shared" si="1"/>
        <v>9</v>
      </c>
    </row>
    <row r="19" spans="1:20" ht="13.5" customHeight="1" x14ac:dyDescent="0.2">
      <c r="A19" s="63">
        <v>9</v>
      </c>
      <c r="B19" s="96" t="s">
        <v>441</v>
      </c>
      <c r="C19" s="97">
        <v>37933</v>
      </c>
      <c r="D19" s="59">
        <f t="shared" ca="1" si="0"/>
        <v>15</v>
      </c>
      <c r="E19" s="90">
        <v>6.3</v>
      </c>
      <c r="F19" s="90">
        <v>70</v>
      </c>
      <c r="G19" s="90">
        <v>5.5</v>
      </c>
      <c r="H19" s="90">
        <v>70</v>
      </c>
      <c r="I19" s="90">
        <v>8.8000000000000007</v>
      </c>
      <c r="J19" s="90">
        <v>58</v>
      </c>
      <c r="K19" s="90">
        <v>30</v>
      </c>
      <c r="L19" s="90">
        <v>41</v>
      </c>
      <c r="M19" s="90">
        <v>210</v>
      </c>
      <c r="N19" s="90">
        <v>50</v>
      </c>
      <c r="O19" s="90">
        <v>18</v>
      </c>
      <c r="P19" s="90">
        <v>22</v>
      </c>
      <c r="Q19" s="90">
        <v>0</v>
      </c>
      <c r="R19" s="90">
        <v>4</v>
      </c>
      <c r="S19" s="90">
        <v>315</v>
      </c>
      <c r="T19" s="59">
        <f t="shared" si="1"/>
        <v>10</v>
      </c>
    </row>
    <row r="20" spans="1:20" x14ac:dyDescent="0.2">
      <c r="S20">
        <f>SUM(S11:S19)</f>
        <v>3063</v>
      </c>
    </row>
  </sheetData>
  <mergeCells count="3">
    <mergeCell ref="A8:D8"/>
    <mergeCell ref="E8:R8"/>
    <mergeCell ref="E7:R7"/>
  </mergeCells>
  <phoneticPr fontId="14" type="noConversion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workbookViewId="0">
      <selection activeCell="A4" sqref="A4:XFD9"/>
    </sheetView>
  </sheetViews>
  <sheetFormatPr defaultRowHeight="12.75" x14ac:dyDescent="0.2"/>
  <cols>
    <col min="1" max="1" width="4.140625" customWidth="1"/>
    <col min="2" max="2" width="36.28515625" customWidth="1"/>
    <col min="3" max="3" width="12.7109375" customWidth="1"/>
    <col min="4" max="4" width="10.140625" bestFit="1" customWidth="1"/>
    <col min="5" max="5" width="7.42578125" customWidth="1"/>
  </cols>
  <sheetData>
    <row r="1" spans="1:20" ht="15" x14ac:dyDescent="0.25">
      <c r="A1" s="53"/>
      <c r="B1" s="53"/>
      <c r="C1" s="53"/>
      <c r="D1" s="53"/>
      <c r="E1" s="53"/>
      <c r="F1" s="53"/>
      <c r="G1" s="53"/>
      <c r="H1" s="54" t="s">
        <v>19</v>
      </c>
      <c r="I1" s="54"/>
      <c r="J1" s="54"/>
      <c r="K1" s="54"/>
      <c r="L1" s="54"/>
      <c r="M1" s="54"/>
      <c r="N1" s="54"/>
      <c r="O1" s="53"/>
    </row>
    <row r="2" spans="1:20" ht="15" x14ac:dyDescent="0.25">
      <c r="A2" s="53"/>
      <c r="B2" s="53"/>
      <c r="C2" s="53"/>
      <c r="D2" s="53"/>
      <c r="E2" s="53"/>
      <c r="F2" s="53"/>
      <c r="G2" s="53"/>
      <c r="H2" s="54" t="s">
        <v>20</v>
      </c>
      <c r="I2" s="54"/>
      <c r="J2" s="54"/>
      <c r="K2" s="54"/>
      <c r="L2" s="54"/>
      <c r="M2" s="54"/>
      <c r="N2" s="54"/>
      <c r="O2" s="53"/>
    </row>
    <row r="3" spans="1:20" ht="15" x14ac:dyDescent="0.25">
      <c r="A3" s="53"/>
      <c r="B3" s="53"/>
      <c r="C3" s="53"/>
      <c r="D3" s="53"/>
      <c r="E3" s="53"/>
      <c r="F3" s="53"/>
      <c r="G3" s="53"/>
      <c r="H3" s="54"/>
      <c r="I3" s="54"/>
      <c r="J3" s="54"/>
      <c r="K3" s="54"/>
      <c r="L3" s="54"/>
      <c r="M3" s="54"/>
      <c r="N3" s="54"/>
      <c r="O3" s="53"/>
    </row>
    <row r="4" spans="1:20" ht="15" x14ac:dyDescent="0.25">
      <c r="A4" s="53"/>
      <c r="B4" s="53"/>
      <c r="C4" s="53"/>
      <c r="D4" s="53"/>
      <c r="E4" s="53"/>
      <c r="F4" s="53"/>
      <c r="G4" s="53"/>
      <c r="H4" s="53"/>
      <c r="I4" s="98" t="s">
        <v>659</v>
      </c>
      <c r="J4" s="53"/>
      <c r="K4" s="53"/>
      <c r="L4" s="53"/>
      <c r="M4" s="53"/>
      <c r="N4" s="53"/>
      <c r="O4" s="53"/>
    </row>
    <row r="5" spans="1:20" ht="15" x14ac:dyDescent="0.25">
      <c r="A5" s="53"/>
      <c r="B5" s="53"/>
      <c r="C5" s="53"/>
      <c r="D5" s="53"/>
      <c r="E5" s="53"/>
      <c r="F5" s="53"/>
      <c r="G5" s="53"/>
      <c r="H5" s="53"/>
      <c r="I5" s="53" t="s">
        <v>24</v>
      </c>
      <c r="J5" s="53"/>
      <c r="K5" s="53"/>
      <c r="L5" s="53"/>
      <c r="M5" s="53"/>
      <c r="N5" s="53"/>
      <c r="O5" s="53"/>
    </row>
    <row r="6" spans="1:20" ht="15" x14ac:dyDescent="0.25">
      <c r="A6" s="53"/>
      <c r="B6" s="53"/>
      <c r="C6" s="53"/>
      <c r="D6" s="53"/>
      <c r="E6" s="53"/>
      <c r="F6" s="53"/>
      <c r="G6" s="53"/>
      <c r="H6" s="53"/>
      <c r="I6" s="98" t="s">
        <v>660</v>
      </c>
      <c r="J6" s="53"/>
      <c r="K6" s="53"/>
      <c r="L6" s="53"/>
      <c r="M6" s="53"/>
      <c r="N6" s="53"/>
      <c r="O6" s="53"/>
    </row>
    <row r="7" spans="1:20" ht="15" x14ac:dyDescent="0.25">
      <c r="A7" s="53"/>
      <c r="B7" s="53"/>
      <c r="C7" s="53"/>
      <c r="D7" s="53"/>
      <c r="E7" s="100" t="s">
        <v>27</v>
      </c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</row>
    <row r="8" spans="1:20" ht="15" x14ac:dyDescent="0.25">
      <c r="A8" s="99"/>
      <c r="B8" s="99"/>
      <c r="C8" s="99"/>
      <c r="D8" s="99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1"/>
    </row>
    <row r="10" spans="1:20" ht="38.25" x14ac:dyDescent="0.2">
      <c r="A10" s="55" t="s">
        <v>30</v>
      </c>
      <c r="B10" s="55" t="s">
        <v>0</v>
      </c>
      <c r="C10" s="55" t="s">
        <v>1</v>
      </c>
      <c r="D10" s="55" t="s">
        <v>31</v>
      </c>
      <c r="E10" s="55" t="s">
        <v>32</v>
      </c>
      <c r="F10" s="56" t="s">
        <v>3</v>
      </c>
      <c r="G10" s="57" t="s">
        <v>4</v>
      </c>
      <c r="H10" s="56" t="s">
        <v>3</v>
      </c>
      <c r="I10" s="57" t="s">
        <v>33</v>
      </c>
      <c r="J10" s="56" t="s">
        <v>3</v>
      </c>
      <c r="K10" s="55" t="s">
        <v>5</v>
      </c>
      <c r="L10" s="56" t="s">
        <v>3</v>
      </c>
      <c r="M10" s="55" t="s">
        <v>6</v>
      </c>
      <c r="N10" s="56" t="s">
        <v>3</v>
      </c>
      <c r="O10" s="55" t="s">
        <v>146</v>
      </c>
      <c r="P10" s="56" t="s">
        <v>3</v>
      </c>
      <c r="Q10" s="55" t="s">
        <v>8</v>
      </c>
      <c r="R10" s="56" t="s">
        <v>3</v>
      </c>
      <c r="S10" s="58" t="s">
        <v>9</v>
      </c>
      <c r="T10" s="55" t="s">
        <v>10</v>
      </c>
    </row>
    <row r="11" spans="1:20" ht="14.25" customHeight="1" x14ac:dyDescent="0.2">
      <c r="A11" s="66">
        <v>1</v>
      </c>
      <c r="B11" s="96" t="s">
        <v>424</v>
      </c>
      <c r="C11" s="97">
        <v>37905</v>
      </c>
      <c r="D11" s="59">
        <f t="shared" ref="D11:D20" ca="1" si="0">INT(DAYS360(C11,TODAY())/360)</f>
        <v>15</v>
      </c>
      <c r="E11" s="59">
        <v>8.6</v>
      </c>
      <c r="F11" s="59">
        <v>15</v>
      </c>
      <c r="G11" s="59">
        <v>6.8</v>
      </c>
      <c r="H11" s="59">
        <v>70</v>
      </c>
      <c r="I11" s="59">
        <v>5.6</v>
      </c>
      <c r="J11" s="59">
        <v>70</v>
      </c>
      <c r="K11" s="59">
        <v>41</v>
      </c>
      <c r="L11" s="59">
        <v>66</v>
      </c>
      <c r="M11" s="59">
        <v>155</v>
      </c>
      <c r="N11" s="59">
        <v>15</v>
      </c>
      <c r="O11" s="59">
        <v>9</v>
      </c>
      <c r="P11" s="59">
        <v>7</v>
      </c>
      <c r="Q11" s="59">
        <v>5</v>
      </c>
      <c r="R11" s="59">
        <v>10</v>
      </c>
      <c r="S11" s="59">
        <f t="shared" ref="S11:S20" si="1">SUM(F11,H11,J11,L11,N11,P11,R11)</f>
        <v>253</v>
      </c>
      <c r="T11" s="59">
        <f>RANK(S11,S$11:S$19)</f>
        <v>1</v>
      </c>
    </row>
    <row r="12" spans="1:20" x14ac:dyDescent="0.2">
      <c r="A12" s="66">
        <v>2</v>
      </c>
      <c r="B12" s="96" t="s">
        <v>538</v>
      </c>
      <c r="C12" s="97">
        <v>37954</v>
      </c>
      <c r="D12" s="59">
        <f t="shared" ca="1" si="0"/>
        <v>15</v>
      </c>
      <c r="E12" s="59">
        <v>8.6</v>
      </c>
      <c r="F12" s="59">
        <v>15</v>
      </c>
      <c r="G12" s="59">
        <v>6.8</v>
      </c>
      <c r="H12" s="59">
        <v>70</v>
      </c>
      <c r="I12" s="59">
        <v>5.3</v>
      </c>
      <c r="J12" s="59">
        <v>70</v>
      </c>
      <c r="K12" s="59">
        <v>38</v>
      </c>
      <c r="L12" s="59">
        <v>60</v>
      </c>
      <c r="M12" s="59">
        <v>165</v>
      </c>
      <c r="N12" s="59">
        <v>20</v>
      </c>
      <c r="O12" s="59">
        <v>12</v>
      </c>
      <c r="P12" s="59">
        <v>10</v>
      </c>
      <c r="Q12" s="59">
        <v>2</v>
      </c>
      <c r="R12" s="59">
        <v>6</v>
      </c>
      <c r="S12" s="59">
        <f t="shared" si="1"/>
        <v>251</v>
      </c>
      <c r="T12" s="59">
        <f t="shared" ref="T12:T19" si="2">RANK(S12,S$11:S$19)</f>
        <v>2</v>
      </c>
    </row>
    <row r="13" spans="1:20" x14ac:dyDescent="0.2">
      <c r="A13" s="66">
        <v>3</v>
      </c>
      <c r="B13" s="96" t="s">
        <v>425</v>
      </c>
      <c r="C13" s="97">
        <v>37702</v>
      </c>
      <c r="D13" s="59">
        <f t="shared" ca="1" si="0"/>
        <v>15</v>
      </c>
      <c r="E13" s="59">
        <v>8.6</v>
      </c>
      <c r="F13" s="59">
        <v>15</v>
      </c>
      <c r="G13" s="59">
        <v>7.6</v>
      </c>
      <c r="H13" s="59">
        <v>70</v>
      </c>
      <c r="I13" s="59">
        <v>5.4</v>
      </c>
      <c r="J13" s="59">
        <v>70</v>
      </c>
      <c r="K13" s="59">
        <v>36</v>
      </c>
      <c r="L13" s="59">
        <v>56</v>
      </c>
      <c r="M13" s="59">
        <v>175</v>
      </c>
      <c r="N13" s="59">
        <v>25</v>
      </c>
      <c r="O13" s="59">
        <v>9</v>
      </c>
      <c r="P13" s="59">
        <v>7</v>
      </c>
      <c r="Q13" s="59">
        <v>2</v>
      </c>
      <c r="R13" s="59">
        <v>6</v>
      </c>
      <c r="S13" s="59">
        <f t="shared" si="1"/>
        <v>249</v>
      </c>
      <c r="T13" s="59">
        <f t="shared" si="2"/>
        <v>3</v>
      </c>
    </row>
    <row r="14" spans="1:20" x14ac:dyDescent="0.2">
      <c r="A14" s="66">
        <v>4</v>
      </c>
      <c r="B14" s="96" t="s">
        <v>426</v>
      </c>
      <c r="C14" s="97">
        <v>37710</v>
      </c>
      <c r="D14" s="59">
        <f t="shared" ca="1" si="0"/>
        <v>15</v>
      </c>
      <c r="E14" s="59">
        <v>8.9</v>
      </c>
      <c r="F14" s="59">
        <v>9</v>
      </c>
      <c r="G14" s="59">
        <v>6.9</v>
      </c>
      <c r="H14" s="59">
        <v>70</v>
      </c>
      <c r="I14" s="59">
        <v>5.8</v>
      </c>
      <c r="J14" s="59">
        <v>70</v>
      </c>
      <c r="K14" s="59">
        <v>40</v>
      </c>
      <c r="L14" s="59">
        <v>64</v>
      </c>
      <c r="M14" s="59">
        <v>165</v>
      </c>
      <c r="N14" s="59">
        <v>20</v>
      </c>
      <c r="O14" s="59">
        <v>10</v>
      </c>
      <c r="P14" s="59">
        <v>8</v>
      </c>
      <c r="Q14" s="59">
        <v>3</v>
      </c>
      <c r="R14" s="59">
        <v>7</v>
      </c>
      <c r="S14" s="59">
        <f t="shared" si="1"/>
        <v>248</v>
      </c>
      <c r="T14" s="59">
        <f t="shared" si="2"/>
        <v>4</v>
      </c>
    </row>
    <row r="15" spans="1:20" x14ac:dyDescent="0.2">
      <c r="A15" s="66">
        <v>5</v>
      </c>
      <c r="B15" s="96" t="s">
        <v>427</v>
      </c>
      <c r="C15" s="97">
        <v>37824</v>
      </c>
      <c r="D15" s="59">
        <f t="shared" ca="1" si="0"/>
        <v>15</v>
      </c>
      <c r="E15" s="59">
        <v>8.9</v>
      </c>
      <c r="F15" s="59">
        <v>9</v>
      </c>
      <c r="G15" s="59">
        <v>7.2</v>
      </c>
      <c r="H15" s="59">
        <v>70</v>
      </c>
      <c r="I15" s="59">
        <v>5.3</v>
      </c>
      <c r="J15" s="59">
        <v>70</v>
      </c>
      <c r="K15" s="59">
        <v>34</v>
      </c>
      <c r="L15" s="59">
        <v>52</v>
      </c>
      <c r="M15" s="59">
        <v>165</v>
      </c>
      <c r="N15" s="59">
        <v>20</v>
      </c>
      <c r="O15" s="59">
        <v>11</v>
      </c>
      <c r="P15" s="59">
        <v>9</v>
      </c>
      <c r="Q15" s="59">
        <v>7</v>
      </c>
      <c r="R15" s="59">
        <v>14</v>
      </c>
      <c r="S15" s="59">
        <f t="shared" si="1"/>
        <v>244</v>
      </c>
      <c r="T15" s="59">
        <f t="shared" si="2"/>
        <v>5</v>
      </c>
    </row>
    <row r="16" spans="1:20" ht="11.25" customHeight="1" x14ac:dyDescent="0.2">
      <c r="A16" s="66">
        <v>6</v>
      </c>
      <c r="B16" s="96" t="s">
        <v>428</v>
      </c>
      <c r="C16" s="97">
        <v>37843</v>
      </c>
      <c r="D16" s="59">
        <f t="shared" ca="1" si="0"/>
        <v>15</v>
      </c>
      <c r="E16" s="59">
        <v>8.6</v>
      </c>
      <c r="F16" s="59">
        <v>15</v>
      </c>
      <c r="G16" s="59">
        <v>7.8</v>
      </c>
      <c r="H16" s="59">
        <v>70</v>
      </c>
      <c r="I16" s="59">
        <v>5.8</v>
      </c>
      <c r="J16" s="59">
        <v>70</v>
      </c>
      <c r="K16" s="59">
        <v>36</v>
      </c>
      <c r="L16" s="59">
        <v>56</v>
      </c>
      <c r="M16" s="59">
        <v>155</v>
      </c>
      <c r="N16" s="59">
        <v>15</v>
      </c>
      <c r="O16" s="59">
        <v>8</v>
      </c>
      <c r="P16" s="59">
        <v>6</v>
      </c>
      <c r="Q16" s="59">
        <v>5</v>
      </c>
      <c r="R16" s="59">
        <v>10</v>
      </c>
      <c r="S16" s="59">
        <f t="shared" si="1"/>
        <v>242</v>
      </c>
      <c r="T16" s="59">
        <f t="shared" si="2"/>
        <v>6</v>
      </c>
    </row>
    <row r="17" spans="1:20" x14ac:dyDescent="0.2">
      <c r="A17" s="66">
        <v>7</v>
      </c>
      <c r="B17" s="96" t="s">
        <v>429</v>
      </c>
      <c r="C17" s="97">
        <v>37671</v>
      </c>
      <c r="D17" s="59">
        <f t="shared" ca="1" si="0"/>
        <v>15</v>
      </c>
      <c r="E17" s="59">
        <v>9.9</v>
      </c>
      <c r="F17" s="59">
        <v>0</v>
      </c>
      <c r="G17" s="59">
        <v>7.1</v>
      </c>
      <c r="H17" s="59">
        <v>70</v>
      </c>
      <c r="I17" s="59">
        <v>5.6</v>
      </c>
      <c r="J17" s="59">
        <v>70</v>
      </c>
      <c r="K17" s="59">
        <v>35</v>
      </c>
      <c r="L17" s="59">
        <v>54</v>
      </c>
      <c r="M17" s="59">
        <v>165</v>
      </c>
      <c r="N17" s="59">
        <v>20</v>
      </c>
      <c r="O17" s="59">
        <v>8</v>
      </c>
      <c r="P17" s="59">
        <v>6</v>
      </c>
      <c r="Q17" s="59">
        <v>10</v>
      </c>
      <c r="R17" s="59">
        <v>20</v>
      </c>
      <c r="S17" s="59">
        <f t="shared" si="1"/>
        <v>240</v>
      </c>
      <c r="T17" s="59">
        <f t="shared" si="2"/>
        <v>7</v>
      </c>
    </row>
    <row r="18" spans="1:20" x14ac:dyDescent="0.2">
      <c r="A18" s="66">
        <v>8</v>
      </c>
      <c r="B18" s="96" t="s">
        <v>430</v>
      </c>
      <c r="C18" s="97">
        <v>37839</v>
      </c>
      <c r="D18" s="59">
        <f t="shared" ca="1" si="0"/>
        <v>15</v>
      </c>
      <c r="E18" s="59">
        <v>9.3000000000000007</v>
      </c>
      <c r="F18" s="59">
        <v>3</v>
      </c>
      <c r="G18" s="59">
        <v>7.2</v>
      </c>
      <c r="H18" s="59">
        <v>70</v>
      </c>
      <c r="I18" s="59">
        <v>6.1</v>
      </c>
      <c r="J18" s="59">
        <v>70</v>
      </c>
      <c r="K18" s="59">
        <v>36</v>
      </c>
      <c r="L18" s="59">
        <v>56</v>
      </c>
      <c r="M18" s="59">
        <v>165</v>
      </c>
      <c r="N18" s="59">
        <v>20</v>
      </c>
      <c r="O18" s="59">
        <v>7</v>
      </c>
      <c r="P18" s="59">
        <v>5</v>
      </c>
      <c r="Q18" s="59">
        <v>7</v>
      </c>
      <c r="R18" s="59">
        <v>14</v>
      </c>
      <c r="S18" s="59">
        <f t="shared" si="1"/>
        <v>238</v>
      </c>
      <c r="T18" s="59">
        <f t="shared" si="2"/>
        <v>8</v>
      </c>
    </row>
    <row r="19" spans="1:20" x14ac:dyDescent="0.2">
      <c r="A19" s="66">
        <v>9</v>
      </c>
      <c r="B19" s="96" t="s">
        <v>431</v>
      </c>
      <c r="C19" s="97">
        <v>37927</v>
      </c>
      <c r="D19" s="59">
        <f t="shared" ca="1" si="0"/>
        <v>15</v>
      </c>
      <c r="E19" s="59">
        <v>9.1999999999999993</v>
      </c>
      <c r="F19" s="59">
        <v>4</v>
      </c>
      <c r="G19" s="59">
        <v>7.2</v>
      </c>
      <c r="H19" s="59">
        <v>70</v>
      </c>
      <c r="I19" s="59">
        <v>5.7</v>
      </c>
      <c r="J19" s="59">
        <v>70</v>
      </c>
      <c r="K19" s="59">
        <v>36</v>
      </c>
      <c r="L19" s="59">
        <v>56</v>
      </c>
      <c r="M19" s="59">
        <v>155</v>
      </c>
      <c r="N19" s="59">
        <v>15</v>
      </c>
      <c r="O19" s="59">
        <v>7</v>
      </c>
      <c r="P19" s="59">
        <v>5</v>
      </c>
      <c r="Q19" s="59">
        <v>8</v>
      </c>
      <c r="R19" s="59">
        <v>16</v>
      </c>
      <c r="S19" s="59">
        <f t="shared" si="1"/>
        <v>236</v>
      </c>
      <c r="T19" s="59">
        <f t="shared" si="2"/>
        <v>9</v>
      </c>
    </row>
    <row r="20" spans="1:20" ht="13.5" customHeight="1" x14ac:dyDescent="0.2">
      <c r="A20" s="66">
        <v>10</v>
      </c>
      <c r="B20" s="96" t="s">
        <v>432</v>
      </c>
      <c r="C20" s="97">
        <v>37927</v>
      </c>
      <c r="D20" s="59">
        <f t="shared" ca="1" si="0"/>
        <v>15</v>
      </c>
      <c r="E20" s="59">
        <v>9.6</v>
      </c>
      <c r="F20" s="59">
        <v>0</v>
      </c>
      <c r="G20" s="59">
        <v>7.6</v>
      </c>
      <c r="H20" s="59">
        <v>70</v>
      </c>
      <c r="I20" s="59">
        <v>5.8</v>
      </c>
      <c r="J20" s="59">
        <v>70</v>
      </c>
      <c r="K20" s="59">
        <v>38</v>
      </c>
      <c r="L20" s="59">
        <v>60</v>
      </c>
      <c r="M20" s="59">
        <v>165</v>
      </c>
      <c r="N20" s="59">
        <v>20</v>
      </c>
      <c r="O20" s="59">
        <v>8</v>
      </c>
      <c r="P20" s="59">
        <v>6</v>
      </c>
      <c r="Q20" s="59">
        <v>4</v>
      </c>
      <c r="R20" s="59">
        <v>8</v>
      </c>
      <c r="S20" s="59">
        <f t="shared" si="1"/>
        <v>234</v>
      </c>
      <c r="T20" s="59">
        <v>10</v>
      </c>
    </row>
    <row r="21" spans="1:20" x14ac:dyDescent="0.2">
      <c r="S21">
        <f>SUM(S11:S20)</f>
        <v>2435</v>
      </c>
    </row>
  </sheetData>
  <mergeCells count="3">
    <mergeCell ref="A8:D8"/>
    <mergeCell ref="E8:R8"/>
    <mergeCell ref="E7:R7"/>
  </mergeCells>
  <phoneticPr fontId="14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opLeftCell="A3" workbookViewId="0">
      <selection activeCell="A4" sqref="A4:XFD9"/>
    </sheetView>
  </sheetViews>
  <sheetFormatPr defaultRowHeight="12.75" x14ac:dyDescent="0.2"/>
  <cols>
    <col min="1" max="1" width="4.140625" customWidth="1"/>
    <col min="2" max="2" width="36.7109375" customWidth="1"/>
    <col min="3" max="3" width="12.7109375" customWidth="1"/>
    <col min="4" max="4" width="10.140625" bestFit="1" customWidth="1"/>
    <col min="5" max="5" width="7.42578125" customWidth="1"/>
  </cols>
  <sheetData>
    <row r="1" spans="1:20" ht="15" x14ac:dyDescent="0.25">
      <c r="A1" s="53"/>
      <c r="B1" s="53"/>
      <c r="C1" s="53"/>
      <c r="D1" s="53"/>
      <c r="E1" s="53"/>
      <c r="F1" s="53"/>
      <c r="G1" s="53"/>
      <c r="H1" s="54" t="s">
        <v>19</v>
      </c>
      <c r="I1" s="54"/>
      <c r="J1" s="54"/>
      <c r="K1" s="54"/>
      <c r="L1" s="54"/>
      <c r="M1" s="54"/>
      <c r="N1" s="54"/>
      <c r="O1" s="53"/>
    </row>
    <row r="2" spans="1:20" ht="15" x14ac:dyDescent="0.25">
      <c r="A2" s="53"/>
      <c r="B2" s="53"/>
      <c r="C2" s="53"/>
      <c r="D2" s="53"/>
      <c r="E2" s="53"/>
      <c r="F2" s="53"/>
      <c r="G2" s="53"/>
      <c r="H2" s="54" t="s">
        <v>20</v>
      </c>
      <c r="I2" s="54"/>
      <c r="J2" s="54"/>
      <c r="K2" s="54"/>
      <c r="L2" s="54"/>
      <c r="M2" s="54"/>
      <c r="N2" s="54"/>
      <c r="O2" s="53"/>
    </row>
    <row r="3" spans="1:20" ht="15" x14ac:dyDescent="0.25">
      <c r="A3" s="53"/>
      <c r="B3" s="53"/>
      <c r="C3" s="53"/>
      <c r="D3" s="53"/>
      <c r="E3" s="53"/>
      <c r="F3" s="53"/>
      <c r="G3" s="53"/>
      <c r="H3" s="54"/>
      <c r="I3" s="54"/>
      <c r="J3" s="54"/>
      <c r="K3" s="54"/>
      <c r="L3" s="54"/>
      <c r="M3" s="54"/>
      <c r="N3" s="54"/>
      <c r="O3" s="53"/>
    </row>
    <row r="4" spans="1:20" ht="15" x14ac:dyDescent="0.25">
      <c r="A4" s="53"/>
      <c r="B4" s="53"/>
      <c r="C4" s="53"/>
      <c r="D4" s="53"/>
      <c r="E4" s="53"/>
      <c r="F4" s="53"/>
      <c r="G4" s="53"/>
      <c r="H4" s="53"/>
      <c r="I4" s="98" t="s">
        <v>659</v>
      </c>
      <c r="J4" s="53"/>
      <c r="K4" s="53"/>
      <c r="L4" s="53"/>
      <c r="M4" s="53"/>
      <c r="N4" s="53"/>
      <c r="O4" s="53"/>
    </row>
    <row r="5" spans="1:20" ht="15" x14ac:dyDescent="0.25">
      <c r="A5" s="53"/>
      <c r="B5" s="53"/>
      <c r="C5" s="53"/>
      <c r="D5" s="53"/>
      <c r="E5" s="53"/>
      <c r="F5" s="53"/>
      <c r="G5" s="53"/>
      <c r="H5" s="53"/>
      <c r="I5" s="53" t="s">
        <v>24</v>
      </c>
      <c r="J5" s="53"/>
      <c r="K5" s="53"/>
      <c r="L5" s="53"/>
      <c r="M5" s="53"/>
      <c r="N5" s="53"/>
      <c r="O5" s="53"/>
    </row>
    <row r="6" spans="1:20" ht="15" x14ac:dyDescent="0.25">
      <c r="A6" s="53"/>
      <c r="B6" s="53"/>
      <c r="C6" s="53"/>
      <c r="D6" s="53"/>
      <c r="E6" s="53"/>
      <c r="F6" s="53"/>
      <c r="G6" s="53"/>
      <c r="H6" s="53"/>
      <c r="I6" s="98" t="s">
        <v>660</v>
      </c>
      <c r="J6" s="53"/>
      <c r="K6" s="53"/>
      <c r="L6" s="53"/>
      <c r="M6" s="53"/>
      <c r="N6" s="53"/>
      <c r="O6" s="53"/>
    </row>
    <row r="7" spans="1:20" ht="15" x14ac:dyDescent="0.25">
      <c r="A7" s="53"/>
      <c r="B7" s="53"/>
      <c r="C7" s="53"/>
      <c r="D7" s="53"/>
      <c r="E7" s="100" t="s">
        <v>27</v>
      </c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</row>
    <row r="8" spans="1:20" ht="15" x14ac:dyDescent="0.25">
      <c r="A8" s="99"/>
      <c r="B8" s="99"/>
      <c r="C8" s="99"/>
      <c r="D8" s="99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1"/>
    </row>
    <row r="10" spans="1:20" ht="38.25" x14ac:dyDescent="0.2">
      <c r="A10" s="55" t="s">
        <v>30</v>
      </c>
      <c r="B10" s="55" t="s">
        <v>0</v>
      </c>
      <c r="C10" s="55" t="s">
        <v>1</v>
      </c>
      <c r="D10" s="55" t="s">
        <v>31</v>
      </c>
      <c r="E10" s="55" t="s">
        <v>32</v>
      </c>
      <c r="F10" s="56" t="s">
        <v>3</v>
      </c>
      <c r="G10" s="57" t="s">
        <v>4</v>
      </c>
      <c r="H10" s="56" t="s">
        <v>3</v>
      </c>
      <c r="I10" s="57" t="s">
        <v>33</v>
      </c>
      <c r="J10" s="56" t="s">
        <v>3</v>
      </c>
      <c r="K10" s="55" t="s">
        <v>5</v>
      </c>
      <c r="L10" s="56" t="s">
        <v>3</v>
      </c>
      <c r="M10" s="55" t="s">
        <v>6</v>
      </c>
      <c r="N10" s="56" t="s">
        <v>3</v>
      </c>
      <c r="O10" s="55" t="s">
        <v>7</v>
      </c>
      <c r="P10" s="56" t="s">
        <v>3</v>
      </c>
      <c r="Q10" s="55" t="s">
        <v>8</v>
      </c>
      <c r="R10" s="56" t="s">
        <v>3</v>
      </c>
      <c r="S10" s="58" t="s">
        <v>9</v>
      </c>
      <c r="T10" s="55" t="s">
        <v>10</v>
      </c>
    </row>
    <row r="11" spans="1:20" x14ac:dyDescent="0.2">
      <c r="A11" s="63">
        <v>1</v>
      </c>
      <c r="B11" s="96" t="s">
        <v>442</v>
      </c>
      <c r="C11" s="97">
        <v>37649</v>
      </c>
      <c r="D11" s="59">
        <f t="shared" ref="D11:D20" ca="1" si="0">INT(DAYS360(C11,TODAY())/360)</f>
        <v>15</v>
      </c>
      <c r="E11" s="90">
        <v>5.5</v>
      </c>
      <c r="F11" s="90">
        <v>70</v>
      </c>
      <c r="G11" s="90">
        <v>4.5999999999999996</v>
      </c>
      <c r="H11" s="90">
        <v>70</v>
      </c>
      <c r="I11" s="90">
        <v>8.6</v>
      </c>
      <c r="J11" s="90">
        <v>62</v>
      </c>
      <c r="K11" s="90">
        <v>50</v>
      </c>
      <c r="L11" s="90">
        <v>70</v>
      </c>
      <c r="M11" s="90">
        <v>200</v>
      </c>
      <c r="N11" s="90">
        <v>40</v>
      </c>
      <c r="O11" s="90">
        <v>20</v>
      </c>
      <c r="P11" s="90">
        <v>26</v>
      </c>
      <c r="Q11" s="90">
        <v>12</v>
      </c>
      <c r="R11" s="90">
        <v>24</v>
      </c>
      <c r="S11" s="90">
        <v>362</v>
      </c>
      <c r="T11" s="59">
        <f>RANK(S11,S$11:S$19)</f>
        <v>1</v>
      </c>
    </row>
    <row r="12" spans="1:20" ht="13.5" customHeight="1" x14ac:dyDescent="0.2">
      <c r="A12" s="63">
        <v>2</v>
      </c>
      <c r="B12" s="96" t="s">
        <v>443</v>
      </c>
      <c r="C12" s="97">
        <v>37726</v>
      </c>
      <c r="D12" s="59">
        <f t="shared" ca="1" si="0"/>
        <v>15</v>
      </c>
      <c r="E12" s="90">
        <v>6.3</v>
      </c>
      <c r="F12" s="90">
        <v>70</v>
      </c>
      <c r="G12" s="90">
        <v>5</v>
      </c>
      <c r="H12" s="90">
        <v>70</v>
      </c>
      <c r="I12" s="90">
        <v>8.3000000000000007</v>
      </c>
      <c r="J12" s="90">
        <v>65</v>
      </c>
      <c r="K12" s="90">
        <v>45</v>
      </c>
      <c r="L12" s="90">
        <v>70</v>
      </c>
      <c r="M12" s="90">
        <v>210</v>
      </c>
      <c r="N12" s="90">
        <v>50</v>
      </c>
      <c r="O12" s="90">
        <v>18</v>
      </c>
      <c r="P12" s="90">
        <v>22</v>
      </c>
      <c r="Q12" s="90">
        <v>1</v>
      </c>
      <c r="R12" s="90">
        <v>5</v>
      </c>
      <c r="S12" s="90">
        <v>352</v>
      </c>
      <c r="T12" s="59">
        <f t="shared" ref="T12:T19" si="1">RANK(S12,S$11:S$19)</f>
        <v>2</v>
      </c>
    </row>
    <row r="13" spans="1:20" x14ac:dyDescent="0.2">
      <c r="A13" s="63">
        <v>3</v>
      </c>
      <c r="B13" s="96" t="s">
        <v>444</v>
      </c>
      <c r="C13" s="97">
        <v>38034</v>
      </c>
      <c r="D13" s="59">
        <f t="shared" ca="1" si="0"/>
        <v>14</v>
      </c>
      <c r="E13" s="90">
        <v>5.8</v>
      </c>
      <c r="F13" s="90">
        <v>70</v>
      </c>
      <c r="G13" s="90">
        <v>5.9</v>
      </c>
      <c r="H13" s="90">
        <v>70</v>
      </c>
      <c r="I13" s="90">
        <v>8.3000000000000007</v>
      </c>
      <c r="J13" s="90">
        <v>65</v>
      </c>
      <c r="K13" s="90">
        <v>36</v>
      </c>
      <c r="L13" s="90">
        <v>56</v>
      </c>
      <c r="M13" s="90">
        <v>170</v>
      </c>
      <c r="N13" s="90">
        <v>23</v>
      </c>
      <c r="O13" s="90">
        <v>29</v>
      </c>
      <c r="P13" s="90">
        <v>44</v>
      </c>
      <c r="Q13" s="90">
        <v>12</v>
      </c>
      <c r="R13" s="90">
        <v>24</v>
      </c>
      <c r="S13" s="90">
        <v>352</v>
      </c>
      <c r="T13" s="59">
        <f t="shared" si="1"/>
        <v>2</v>
      </c>
    </row>
    <row r="14" spans="1:20" x14ac:dyDescent="0.2">
      <c r="A14" s="63">
        <v>4</v>
      </c>
      <c r="B14" s="96" t="s">
        <v>445</v>
      </c>
      <c r="C14" s="97">
        <v>38074</v>
      </c>
      <c r="D14" s="59">
        <f t="shared" ca="1" si="0"/>
        <v>14</v>
      </c>
      <c r="E14" s="90">
        <v>5.9</v>
      </c>
      <c r="F14" s="90">
        <v>70</v>
      </c>
      <c r="G14" s="90">
        <v>5.9</v>
      </c>
      <c r="H14" s="90">
        <v>70</v>
      </c>
      <c r="I14" s="90">
        <v>9</v>
      </c>
      <c r="J14" s="90">
        <v>54</v>
      </c>
      <c r="K14" s="90">
        <v>39</v>
      </c>
      <c r="L14" s="90">
        <v>62</v>
      </c>
      <c r="M14" s="90">
        <v>220</v>
      </c>
      <c r="N14" s="90">
        <v>55</v>
      </c>
      <c r="O14" s="90">
        <v>21</v>
      </c>
      <c r="P14" s="90">
        <v>28</v>
      </c>
      <c r="Q14" s="90">
        <v>1</v>
      </c>
      <c r="R14" s="90">
        <v>5</v>
      </c>
      <c r="S14" s="90">
        <v>344</v>
      </c>
      <c r="T14" s="59">
        <f t="shared" si="1"/>
        <v>4</v>
      </c>
    </row>
    <row r="15" spans="1:20" x14ac:dyDescent="0.2">
      <c r="A15" s="63">
        <v>5</v>
      </c>
      <c r="B15" s="96" t="s">
        <v>446</v>
      </c>
      <c r="C15" s="97">
        <v>38143</v>
      </c>
      <c r="D15" s="59">
        <f t="shared" ca="1" si="0"/>
        <v>14</v>
      </c>
      <c r="E15" s="90">
        <v>5.5</v>
      </c>
      <c r="F15" s="90">
        <v>70</v>
      </c>
      <c r="G15" s="90">
        <v>4.4000000000000004</v>
      </c>
      <c r="H15" s="90">
        <v>70</v>
      </c>
      <c r="I15" s="90">
        <v>8</v>
      </c>
      <c r="J15" s="90">
        <v>68</v>
      </c>
      <c r="K15" s="90">
        <v>46</v>
      </c>
      <c r="L15" s="90">
        <v>70</v>
      </c>
      <c r="M15" s="90">
        <v>165</v>
      </c>
      <c r="N15" s="90">
        <v>20</v>
      </c>
      <c r="O15" s="90">
        <v>18</v>
      </c>
      <c r="P15" s="90">
        <v>22</v>
      </c>
      <c r="Q15" s="90">
        <v>12</v>
      </c>
      <c r="R15" s="90">
        <v>24</v>
      </c>
      <c r="S15" s="90">
        <v>344</v>
      </c>
      <c r="T15" s="59">
        <f t="shared" si="1"/>
        <v>4</v>
      </c>
    </row>
    <row r="16" spans="1:20" x14ac:dyDescent="0.2">
      <c r="A16" s="63">
        <v>6</v>
      </c>
      <c r="B16" s="96" t="s">
        <v>447</v>
      </c>
      <c r="C16" s="97">
        <v>38027</v>
      </c>
      <c r="D16" s="59">
        <f t="shared" ca="1" si="0"/>
        <v>14</v>
      </c>
      <c r="E16" s="90">
        <v>6.1</v>
      </c>
      <c r="F16" s="90">
        <v>70</v>
      </c>
      <c r="G16" s="90">
        <v>4.5</v>
      </c>
      <c r="H16" s="90">
        <v>70</v>
      </c>
      <c r="I16" s="90">
        <v>7.5</v>
      </c>
      <c r="J16" s="90">
        <v>70</v>
      </c>
      <c r="K16" s="90">
        <v>33</v>
      </c>
      <c r="L16" s="90">
        <v>50</v>
      </c>
      <c r="M16" s="90">
        <v>170</v>
      </c>
      <c r="N16" s="90">
        <v>23</v>
      </c>
      <c r="O16" s="90">
        <v>31</v>
      </c>
      <c r="P16" s="90">
        <v>50</v>
      </c>
      <c r="Q16" s="90">
        <v>3</v>
      </c>
      <c r="R16" s="90">
        <v>7</v>
      </c>
      <c r="S16" s="90">
        <v>340</v>
      </c>
      <c r="T16" s="59">
        <f t="shared" si="1"/>
        <v>6</v>
      </c>
    </row>
    <row r="17" spans="1:20" x14ac:dyDescent="0.2">
      <c r="A17" s="63">
        <v>7</v>
      </c>
      <c r="B17" s="96" t="s">
        <v>448</v>
      </c>
      <c r="C17" s="97">
        <v>38022</v>
      </c>
      <c r="D17" s="59">
        <f t="shared" ca="1" si="0"/>
        <v>14</v>
      </c>
      <c r="E17" s="90">
        <v>4.7</v>
      </c>
      <c r="F17" s="90">
        <v>70</v>
      </c>
      <c r="G17" s="90">
        <v>4.7</v>
      </c>
      <c r="H17" s="90">
        <v>70</v>
      </c>
      <c r="I17" s="90">
        <v>8</v>
      </c>
      <c r="J17" s="90">
        <v>68</v>
      </c>
      <c r="K17" s="90">
        <v>32</v>
      </c>
      <c r="L17" s="90">
        <v>47</v>
      </c>
      <c r="M17" s="90">
        <v>165</v>
      </c>
      <c r="N17" s="90">
        <v>20</v>
      </c>
      <c r="O17" s="90">
        <v>22</v>
      </c>
      <c r="P17" s="90">
        <v>30</v>
      </c>
      <c r="Q17" s="90">
        <v>13</v>
      </c>
      <c r="R17" s="90">
        <v>26</v>
      </c>
      <c r="S17" s="90">
        <v>331</v>
      </c>
      <c r="T17" s="59">
        <f t="shared" si="1"/>
        <v>7</v>
      </c>
    </row>
    <row r="18" spans="1:20" x14ac:dyDescent="0.2">
      <c r="A18" s="63">
        <v>8</v>
      </c>
      <c r="B18" s="96" t="s">
        <v>449</v>
      </c>
      <c r="C18" s="97">
        <v>38006</v>
      </c>
      <c r="D18" s="59">
        <f t="shared" ca="1" si="0"/>
        <v>14</v>
      </c>
      <c r="E18" s="90">
        <v>5.5</v>
      </c>
      <c r="F18" s="90">
        <v>70</v>
      </c>
      <c r="G18" s="90">
        <v>4.5</v>
      </c>
      <c r="H18" s="90">
        <v>70</v>
      </c>
      <c r="I18" s="90">
        <v>14.9</v>
      </c>
      <c r="J18" s="90">
        <v>0</v>
      </c>
      <c r="K18" s="90">
        <v>33</v>
      </c>
      <c r="L18" s="90">
        <v>50</v>
      </c>
      <c r="M18" s="90">
        <v>215</v>
      </c>
      <c r="N18" s="90">
        <v>52</v>
      </c>
      <c r="O18" s="90">
        <v>34</v>
      </c>
      <c r="P18" s="90">
        <v>56</v>
      </c>
      <c r="Q18" s="90">
        <v>13</v>
      </c>
      <c r="R18" s="90">
        <v>26</v>
      </c>
      <c r="S18" s="90">
        <v>324</v>
      </c>
      <c r="T18" s="59">
        <f t="shared" si="1"/>
        <v>8</v>
      </c>
    </row>
    <row r="19" spans="1:20" ht="13.15" customHeight="1" x14ac:dyDescent="0.2">
      <c r="A19" s="63">
        <v>9</v>
      </c>
      <c r="B19" s="96" t="s">
        <v>450</v>
      </c>
      <c r="C19" s="97">
        <v>37911</v>
      </c>
      <c r="D19" s="59">
        <f t="shared" ca="1" si="0"/>
        <v>15</v>
      </c>
      <c r="E19" s="90">
        <v>5.8</v>
      </c>
      <c r="F19" s="90">
        <v>70</v>
      </c>
      <c r="G19" s="90">
        <v>4.7</v>
      </c>
      <c r="H19" s="90">
        <v>70</v>
      </c>
      <c r="I19" s="90">
        <v>12.9</v>
      </c>
      <c r="J19" s="90">
        <v>1</v>
      </c>
      <c r="K19" s="90">
        <v>46</v>
      </c>
      <c r="L19" s="90">
        <v>70</v>
      </c>
      <c r="M19" s="90">
        <v>226</v>
      </c>
      <c r="N19" s="90">
        <v>58</v>
      </c>
      <c r="O19" s="90">
        <v>31</v>
      </c>
      <c r="P19" s="90">
        <v>50</v>
      </c>
      <c r="Q19" s="90">
        <v>0</v>
      </c>
      <c r="R19" s="90">
        <v>4</v>
      </c>
      <c r="S19" s="90">
        <v>323</v>
      </c>
      <c r="T19" s="59">
        <f t="shared" si="1"/>
        <v>9</v>
      </c>
    </row>
    <row r="20" spans="1:20" ht="13.5" customHeight="1" x14ac:dyDescent="0.2">
      <c r="A20" s="63">
        <v>10</v>
      </c>
      <c r="B20" s="96" t="s">
        <v>451</v>
      </c>
      <c r="C20" s="97">
        <v>38046</v>
      </c>
      <c r="D20" s="59">
        <f t="shared" ca="1" si="0"/>
        <v>14</v>
      </c>
      <c r="E20" s="90">
        <v>6.3</v>
      </c>
      <c r="F20" s="90">
        <v>70</v>
      </c>
      <c r="G20" s="90">
        <v>5.5</v>
      </c>
      <c r="H20" s="90">
        <v>70</v>
      </c>
      <c r="I20" s="90">
        <v>8.6</v>
      </c>
      <c r="J20" s="90">
        <v>62</v>
      </c>
      <c r="K20" s="90">
        <v>25</v>
      </c>
      <c r="L20" s="90">
        <v>27</v>
      </c>
      <c r="M20" s="90">
        <v>170</v>
      </c>
      <c r="N20" s="90">
        <v>23</v>
      </c>
      <c r="O20" s="90">
        <v>34</v>
      </c>
      <c r="P20" s="90">
        <v>56</v>
      </c>
      <c r="Q20" s="90">
        <v>0</v>
      </c>
      <c r="R20" s="90">
        <v>4</v>
      </c>
      <c r="S20" s="90">
        <v>312</v>
      </c>
      <c r="T20" s="59">
        <v>10</v>
      </c>
    </row>
    <row r="21" spans="1:20" x14ac:dyDescent="0.2">
      <c r="S21">
        <f>SUM(S11:S20)</f>
        <v>3384</v>
      </c>
    </row>
  </sheetData>
  <mergeCells count="3">
    <mergeCell ref="A8:D8"/>
    <mergeCell ref="E8:R8"/>
    <mergeCell ref="E7:R7"/>
  </mergeCells>
  <phoneticPr fontId="14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opLeftCell="C1" workbookViewId="0">
      <selection activeCell="C4" sqref="A4:XFD9"/>
    </sheetView>
  </sheetViews>
  <sheetFormatPr defaultRowHeight="12.75" x14ac:dyDescent="0.2"/>
  <cols>
    <col min="1" max="1" width="4.140625" customWidth="1"/>
    <col min="2" max="2" width="36.28515625" customWidth="1"/>
    <col min="3" max="3" width="12.7109375" customWidth="1"/>
    <col min="4" max="4" width="10.140625" bestFit="1" customWidth="1"/>
    <col min="5" max="5" width="7.42578125" customWidth="1"/>
  </cols>
  <sheetData>
    <row r="1" spans="1:20" ht="15" x14ac:dyDescent="0.25">
      <c r="A1" s="53"/>
      <c r="B1" s="53"/>
      <c r="C1" s="53"/>
      <c r="D1" s="53"/>
      <c r="E1" s="53"/>
      <c r="F1" s="53"/>
      <c r="G1" s="53"/>
      <c r="H1" s="54" t="s">
        <v>19</v>
      </c>
      <c r="I1" s="54"/>
      <c r="J1" s="54"/>
      <c r="K1" s="54"/>
      <c r="L1" s="54"/>
      <c r="M1" s="54"/>
      <c r="N1" s="54"/>
      <c r="O1" s="53"/>
    </row>
    <row r="2" spans="1:20" ht="15" x14ac:dyDescent="0.25">
      <c r="A2" s="53"/>
      <c r="B2" s="53"/>
      <c r="C2" s="53"/>
      <c r="D2" s="53"/>
      <c r="E2" s="53"/>
      <c r="F2" s="53"/>
      <c r="G2" s="53"/>
      <c r="H2" s="54" t="s">
        <v>20</v>
      </c>
      <c r="I2" s="54"/>
      <c r="J2" s="54"/>
      <c r="K2" s="54"/>
      <c r="L2" s="54"/>
      <c r="M2" s="54"/>
      <c r="N2" s="54"/>
      <c r="O2" s="53"/>
    </row>
    <row r="3" spans="1:20" ht="15" x14ac:dyDescent="0.25">
      <c r="A3" s="53"/>
      <c r="B3" s="53"/>
      <c r="C3" s="53"/>
      <c r="D3" s="53"/>
      <c r="E3" s="53"/>
      <c r="F3" s="53"/>
      <c r="G3" s="53"/>
      <c r="H3" s="54"/>
      <c r="I3" s="54"/>
      <c r="J3" s="54"/>
      <c r="K3" s="54"/>
      <c r="L3" s="54"/>
      <c r="M3" s="54"/>
      <c r="N3" s="54"/>
      <c r="O3" s="53"/>
    </row>
    <row r="4" spans="1:20" ht="15" x14ac:dyDescent="0.25">
      <c r="A4" s="53"/>
      <c r="B4" s="53"/>
      <c r="C4" s="53"/>
      <c r="D4" s="53"/>
      <c r="E4" s="53"/>
      <c r="F4" s="53"/>
      <c r="G4" s="53"/>
      <c r="H4" s="53"/>
      <c r="I4" s="98" t="s">
        <v>659</v>
      </c>
      <c r="J4" s="53"/>
      <c r="K4" s="53"/>
      <c r="L4" s="53"/>
      <c r="M4" s="53"/>
      <c r="N4" s="53"/>
      <c r="O4" s="53"/>
    </row>
    <row r="5" spans="1:20" ht="15" x14ac:dyDescent="0.25">
      <c r="A5" s="53"/>
      <c r="B5" s="53"/>
      <c r="C5" s="53"/>
      <c r="D5" s="53"/>
      <c r="E5" s="53"/>
      <c r="F5" s="53"/>
      <c r="G5" s="53"/>
      <c r="H5" s="53"/>
      <c r="I5" s="53" t="s">
        <v>24</v>
      </c>
      <c r="J5" s="53"/>
      <c r="K5" s="53"/>
      <c r="L5" s="53"/>
      <c r="M5" s="53"/>
      <c r="N5" s="53"/>
      <c r="O5" s="53"/>
    </row>
    <row r="6" spans="1:20" ht="15" x14ac:dyDescent="0.25">
      <c r="A6" s="53"/>
      <c r="B6" s="53"/>
      <c r="C6" s="53"/>
      <c r="D6" s="53"/>
      <c r="E6" s="53"/>
      <c r="F6" s="53"/>
      <c r="G6" s="53"/>
      <c r="H6" s="53"/>
      <c r="I6" s="98" t="s">
        <v>660</v>
      </c>
      <c r="J6" s="53"/>
      <c r="K6" s="53"/>
      <c r="L6" s="53"/>
      <c r="M6" s="53"/>
      <c r="N6" s="53"/>
      <c r="O6" s="53"/>
    </row>
    <row r="7" spans="1:20" ht="15" x14ac:dyDescent="0.25">
      <c r="A7" s="53"/>
      <c r="B7" s="53"/>
      <c r="C7" s="53"/>
      <c r="D7" s="53"/>
      <c r="E7" s="100" t="s">
        <v>27</v>
      </c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</row>
    <row r="8" spans="1:20" ht="15" x14ac:dyDescent="0.25">
      <c r="A8" s="99"/>
      <c r="B8" s="99"/>
      <c r="C8" s="99"/>
      <c r="D8" s="99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1"/>
    </row>
    <row r="10" spans="1:20" ht="38.25" x14ac:dyDescent="0.2">
      <c r="A10" s="55" t="s">
        <v>30</v>
      </c>
      <c r="B10" s="55" t="s">
        <v>0</v>
      </c>
      <c r="C10" s="55" t="s">
        <v>1</v>
      </c>
      <c r="D10" s="55" t="s">
        <v>31</v>
      </c>
      <c r="E10" s="55" t="s">
        <v>32</v>
      </c>
      <c r="F10" s="56" t="s">
        <v>3</v>
      </c>
      <c r="G10" s="57" t="s">
        <v>4</v>
      </c>
      <c r="H10" s="56" t="s">
        <v>3</v>
      </c>
      <c r="I10" s="57" t="s">
        <v>33</v>
      </c>
      <c r="J10" s="56" t="s">
        <v>3</v>
      </c>
      <c r="K10" s="55" t="s">
        <v>5</v>
      </c>
      <c r="L10" s="56" t="s">
        <v>3</v>
      </c>
      <c r="M10" s="55" t="s">
        <v>6</v>
      </c>
      <c r="N10" s="56" t="s">
        <v>3</v>
      </c>
      <c r="O10" s="55" t="s">
        <v>146</v>
      </c>
      <c r="P10" s="56" t="s">
        <v>3</v>
      </c>
      <c r="Q10" s="55" t="s">
        <v>8</v>
      </c>
      <c r="R10" s="56" t="s">
        <v>3</v>
      </c>
      <c r="S10" s="58" t="s">
        <v>9</v>
      </c>
      <c r="T10" s="55" t="s">
        <v>10</v>
      </c>
    </row>
    <row r="11" spans="1:20" ht="14.25" customHeight="1" x14ac:dyDescent="0.2">
      <c r="A11" s="66">
        <v>1</v>
      </c>
      <c r="B11" s="96" t="s">
        <v>452</v>
      </c>
      <c r="C11" s="97">
        <v>37615</v>
      </c>
      <c r="D11" s="59">
        <f t="shared" ref="D11:D20" ca="1" si="0">INT(DAYS360(C11,TODAY())/360)</f>
        <v>15</v>
      </c>
      <c r="E11" s="59">
        <v>8.6</v>
      </c>
      <c r="F11" s="59">
        <v>15</v>
      </c>
      <c r="G11" s="59">
        <v>6.8</v>
      </c>
      <c r="H11" s="59">
        <v>70</v>
      </c>
      <c r="I11" s="59">
        <v>5.6</v>
      </c>
      <c r="J11" s="59">
        <v>70</v>
      </c>
      <c r="K11" s="59">
        <v>41</v>
      </c>
      <c r="L11" s="59">
        <v>66</v>
      </c>
      <c r="M11" s="59">
        <v>155</v>
      </c>
      <c r="N11" s="59">
        <v>15</v>
      </c>
      <c r="O11" s="59">
        <v>9</v>
      </c>
      <c r="P11" s="59">
        <v>7</v>
      </c>
      <c r="Q11" s="59">
        <v>5</v>
      </c>
      <c r="R11" s="59">
        <v>10</v>
      </c>
      <c r="S11" s="59">
        <f t="shared" ref="S11:S20" si="1">SUM(F11,H11,J11,L11,N11,P11,R11)</f>
        <v>253</v>
      </c>
      <c r="T11" s="59">
        <f>RANK(S11,S$11:S$20)</f>
        <v>1</v>
      </c>
    </row>
    <row r="12" spans="1:20" x14ac:dyDescent="0.2">
      <c r="A12" s="66">
        <v>2</v>
      </c>
      <c r="B12" s="96" t="s">
        <v>453</v>
      </c>
      <c r="C12" s="97">
        <v>38180</v>
      </c>
      <c r="D12" s="59">
        <f t="shared" ca="1" si="0"/>
        <v>14</v>
      </c>
      <c r="E12" s="59">
        <v>8.9</v>
      </c>
      <c r="F12" s="59">
        <v>9</v>
      </c>
      <c r="G12" s="59">
        <v>6.9</v>
      </c>
      <c r="H12" s="59">
        <v>70</v>
      </c>
      <c r="I12" s="59">
        <v>5.8</v>
      </c>
      <c r="J12" s="59">
        <v>70</v>
      </c>
      <c r="K12" s="59">
        <v>40</v>
      </c>
      <c r="L12" s="59">
        <v>64</v>
      </c>
      <c r="M12" s="59">
        <v>165</v>
      </c>
      <c r="N12" s="59">
        <v>20</v>
      </c>
      <c r="O12" s="59">
        <v>10</v>
      </c>
      <c r="P12" s="59">
        <v>8</v>
      </c>
      <c r="Q12" s="59">
        <v>3</v>
      </c>
      <c r="R12" s="59">
        <v>7</v>
      </c>
      <c r="S12" s="59">
        <f t="shared" si="1"/>
        <v>248</v>
      </c>
      <c r="T12" s="59">
        <f t="shared" ref="T12:T20" si="2">RANK(S12,S$11:S$20)</f>
        <v>2</v>
      </c>
    </row>
    <row r="13" spans="1:20" x14ac:dyDescent="0.2">
      <c r="A13" s="66">
        <v>3</v>
      </c>
      <c r="B13" s="96" t="s">
        <v>454</v>
      </c>
      <c r="C13" s="97">
        <v>37773</v>
      </c>
      <c r="D13" s="59">
        <f t="shared" ca="1" si="0"/>
        <v>15</v>
      </c>
      <c r="E13" s="59">
        <v>8.9</v>
      </c>
      <c r="F13" s="59">
        <v>9</v>
      </c>
      <c r="G13" s="59">
        <v>7.2</v>
      </c>
      <c r="H13" s="59">
        <v>70</v>
      </c>
      <c r="I13" s="59">
        <v>5.3</v>
      </c>
      <c r="J13" s="59">
        <v>70</v>
      </c>
      <c r="K13" s="59">
        <v>34</v>
      </c>
      <c r="L13" s="59">
        <v>52</v>
      </c>
      <c r="M13" s="59">
        <v>165</v>
      </c>
      <c r="N13" s="59">
        <v>20</v>
      </c>
      <c r="O13" s="59">
        <v>11</v>
      </c>
      <c r="P13" s="59">
        <v>9</v>
      </c>
      <c r="Q13" s="59">
        <v>7</v>
      </c>
      <c r="R13" s="59">
        <v>14</v>
      </c>
      <c r="S13" s="59">
        <f t="shared" si="1"/>
        <v>244</v>
      </c>
      <c r="T13" s="59">
        <f t="shared" si="2"/>
        <v>3</v>
      </c>
    </row>
    <row r="14" spans="1:20" x14ac:dyDescent="0.2">
      <c r="A14" s="66">
        <v>4</v>
      </c>
      <c r="B14" s="96" t="s">
        <v>455</v>
      </c>
      <c r="C14" s="97">
        <v>38005</v>
      </c>
      <c r="D14" s="59">
        <f t="shared" ca="1" si="0"/>
        <v>14</v>
      </c>
      <c r="E14" s="59">
        <v>8.6</v>
      </c>
      <c r="F14" s="59">
        <v>15</v>
      </c>
      <c r="G14" s="59">
        <v>7.8</v>
      </c>
      <c r="H14" s="59">
        <v>70</v>
      </c>
      <c r="I14" s="59">
        <v>5.8</v>
      </c>
      <c r="J14" s="59">
        <v>70</v>
      </c>
      <c r="K14" s="59">
        <v>36</v>
      </c>
      <c r="L14" s="59">
        <v>56</v>
      </c>
      <c r="M14" s="59">
        <v>155</v>
      </c>
      <c r="N14" s="59">
        <v>15</v>
      </c>
      <c r="O14" s="59">
        <v>8</v>
      </c>
      <c r="P14" s="59">
        <v>6</v>
      </c>
      <c r="Q14" s="59">
        <v>5</v>
      </c>
      <c r="R14" s="59">
        <v>10</v>
      </c>
      <c r="S14" s="59">
        <f t="shared" si="1"/>
        <v>242</v>
      </c>
      <c r="T14" s="59">
        <f t="shared" si="2"/>
        <v>4</v>
      </c>
    </row>
    <row r="15" spans="1:20" x14ac:dyDescent="0.2">
      <c r="A15" s="66">
        <v>5</v>
      </c>
      <c r="B15" s="96" t="s">
        <v>456</v>
      </c>
      <c r="C15" s="97">
        <v>37569</v>
      </c>
      <c r="D15" s="59">
        <f t="shared" ca="1" si="0"/>
        <v>16</v>
      </c>
      <c r="E15" s="59">
        <v>9.3000000000000007</v>
      </c>
      <c r="F15" s="59">
        <v>3</v>
      </c>
      <c r="G15" s="59">
        <v>7.2</v>
      </c>
      <c r="H15" s="59">
        <v>70</v>
      </c>
      <c r="I15" s="59">
        <v>6.1</v>
      </c>
      <c r="J15" s="59">
        <v>70</v>
      </c>
      <c r="K15" s="59">
        <v>36</v>
      </c>
      <c r="L15" s="59">
        <v>56</v>
      </c>
      <c r="M15" s="59">
        <v>165</v>
      </c>
      <c r="N15" s="59">
        <v>20</v>
      </c>
      <c r="O15" s="59">
        <v>7</v>
      </c>
      <c r="P15" s="59">
        <v>5</v>
      </c>
      <c r="Q15" s="59">
        <v>7</v>
      </c>
      <c r="R15" s="59">
        <v>14</v>
      </c>
      <c r="S15" s="59">
        <f t="shared" si="1"/>
        <v>238</v>
      </c>
      <c r="T15" s="59">
        <f t="shared" si="2"/>
        <v>5</v>
      </c>
    </row>
    <row r="16" spans="1:20" ht="11.25" customHeight="1" x14ac:dyDescent="0.2">
      <c r="A16" s="66">
        <v>6</v>
      </c>
      <c r="B16" s="96" t="s">
        <v>457</v>
      </c>
      <c r="C16" s="97">
        <v>37861</v>
      </c>
      <c r="D16" s="59">
        <f t="shared" ca="1" si="0"/>
        <v>15</v>
      </c>
      <c r="E16" s="59">
        <v>9.6</v>
      </c>
      <c r="F16" s="59">
        <v>0</v>
      </c>
      <c r="G16" s="59">
        <v>7.6</v>
      </c>
      <c r="H16" s="59">
        <v>70</v>
      </c>
      <c r="I16" s="59">
        <v>5.8</v>
      </c>
      <c r="J16" s="59">
        <v>70</v>
      </c>
      <c r="K16" s="59">
        <v>38</v>
      </c>
      <c r="L16" s="59">
        <v>60</v>
      </c>
      <c r="M16" s="59">
        <v>165</v>
      </c>
      <c r="N16" s="59">
        <v>20</v>
      </c>
      <c r="O16" s="59">
        <v>8</v>
      </c>
      <c r="P16" s="59">
        <v>6</v>
      </c>
      <c r="Q16" s="59">
        <v>4</v>
      </c>
      <c r="R16" s="59">
        <v>8</v>
      </c>
      <c r="S16" s="59">
        <f t="shared" si="1"/>
        <v>234</v>
      </c>
      <c r="T16" s="59">
        <f t="shared" si="2"/>
        <v>6</v>
      </c>
    </row>
    <row r="17" spans="1:20" x14ac:dyDescent="0.2">
      <c r="A17" s="66">
        <v>7</v>
      </c>
      <c r="B17" s="96" t="s">
        <v>458</v>
      </c>
      <c r="C17" s="97">
        <v>37931</v>
      </c>
      <c r="D17" s="59">
        <f t="shared" ca="1" si="0"/>
        <v>15</v>
      </c>
      <c r="E17" s="59">
        <v>8.9</v>
      </c>
      <c r="F17" s="59">
        <v>9</v>
      </c>
      <c r="G17" s="59">
        <v>7.5</v>
      </c>
      <c r="H17" s="59">
        <v>70</v>
      </c>
      <c r="I17" s="59">
        <v>6.2</v>
      </c>
      <c r="J17" s="59">
        <v>70</v>
      </c>
      <c r="K17" s="59">
        <v>33</v>
      </c>
      <c r="L17" s="59">
        <v>50</v>
      </c>
      <c r="M17" s="59">
        <v>160</v>
      </c>
      <c r="N17" s="59">
        <v>18</v>
      </c>
      <c r="O17" s="59">
        <v>10</v>
      </c>
      <c r="P17" s="59">
        <v>8</v>
      </c>
      <c r="Q17" s="59">
        <v>1</v>
      </c>
      <c r="R17" s="59">
        <v>5</v>
      </c>
      <c r="S17" s="59">
        <f t="shared" si="1"/>
        <v>230</v>
      </c>
      <c r="T17" s="59">
        <f t="shared" si="2"/>
        <v>7</v>
      </c>
    </row>
    <row r="18" spans="1:20" x14ac:dyDescent="0.2">
      <c r="A18" s="66">
        <v>8</v>
      </c>
      <c r="B18" s="96" t="s">
        <v>459</v>
      </c>
      <c r="C18" s="97">
        <v>38186</v>
      </c>
      <c r="D18" s="59">
        <f t="shared" ca="1" si="0"/>
        <v>14</v>
      </c>
      <c r="E18" s="59">
        <v>8.9</v>
      </c>
      <c r="F18" s="59">
        <v>9</v>
      </c>
      <c r="G18" s="59">
        <v>7.3</v>
      </c>
      <c r="H18" s="59">
        <v>70</v>
      </c>
      <c r="I18" s="59">
        <v>5.7</v>
      </c>
      <c r="J18" s="59">
        <v>70</v>
      </c>
      <c r="K18" s="59">
        <v>32</v>
      </c>
      <c r="L18" s="59">
        <v>47</v>
      </c>
      <c r="M18" s="59">
        <v>160</v>
      </c>
      <c r="N18" s="59">
        <v>18</v>
      </c>
      <c r="O18" s="59">
        <v>9</v>
      </c>
      <c r="P18" s="59">
        <v>7</v>
      </c>
      <c r="Q18" s="59">
        <v>4</v>
      </c>
      <c r="R18" s="59">
        <v>8</v>
      </c>
      <c r="S18" s="59">
        <f t="shared" si="1"/>
        <v>229</v>
      </c>
      <c r="T18" s="59">
        <f t="shared" si="2"/>
        <v>8</v>
      </c>
    </row>
    <row r="19" spans="1:20" x14ac:dyDescent="0.2">
      <c r="A19" s="66">
        <v>9</v>
      </c>
      <c r="B19" s="96" t="s">
        <v>460</v>
      </c>
      <c r="C19" s="97">
        <v>37865</v>
      </c>
      <c r="D19" s="59">
        <f t="shared" ca="1" si="0"/>
        <v>15</v>
      </c>
      <c r="E19" s="59">
        <v>8.6</v>
      </c>
      <c r="F19" s="59">
        <v>15</v>
      </c>
      <c r="G19" s="59">
        <v>6.5</v>
      </c>
      <c r="H19" s="59">
        <v>70</v>
      </c>
      <c r="I19" s="59">
        <v>5.7</v>
      </c>
      <c r="J19" s="59">
        <v>70</v>
      </c>
      <c r="K19" s="59">
        <v>31</v>
      </c>
      <c r="L19" s="59">
        <v>44</v>
      </c>
      <c r="M19" s="59">
        <v>165</v>
      </c>
      <c r="N19" s="59">
        <v>20</v>
      </c>
      <c r="O19" s="59">
        <v>7</v>
      </c>
      <c r="P19" s="59">
        <v>5</v>
      </c>
      <c r="Q19" s="59">
        <v>1</v>
      </c>
      <c r="R19" s="59">
        <v>5</v>
      </c>
      <c r="S19" s="59">
        <f t="shared" si="1"/>
        <v>229</v>
      </c>
      <c r="T19" s="59">
        <f t="shared" si="2"/>
        <v>8</v>
      </c>
    </row>
    <row r="20" spans="1:20" ht="13.5" customHeight="1" x14ac:dyDescent="0.2">
      <c r="A20" s="66">
        <v>10</v>
      </c>
      <c r="B20" s="96" t="s">
        <v>461</v>
      </c>
      <c r="C20" s="97">
        <v>37060</v>
      </c>
      <c r="D20" s="59">
        <f t="shared" ca="1" si="0"/>
        <v>17</v>
      </c>
      <c r="E20" s="59">
        <v>8.4</v>
      </c>
      <c r="F20" s="59">
        <v>20</v>
      </c>
      <c r="G20" s="59">
        <v>7.1</v>
      </c>
      <c r="H20" s="59">
        <v>70</v>
      </c>
      <c r="I20" s="59">
        <v>5.6</v>
      </c>
      <c r="J20" s="59">
        <v>70</v>
      </c>
      <c r="K20" s="59">
        <v>30</v>
      </c>
      <c r="L20" s="59">
        <v>41</v>
      </c>
      <c r="M20" s="59">
        <v>155</v>
      </c>
      <c r="N20" s="59">
        <v>15</v>
      </c>
      <c r="O20" s="59">
        <v>8</v>
      </c>
      <c r="P20" s="59">
        <v>6</v>
      </c>
      <c r="Q20" s="59">
        <v>0</v>
      </c>
      <c r="R20" s="59">
        <v>4</v>
      </c>
      <c r="S20" s="59">
        <f t="shared" si="1"/>
        <v>226</v>
      </c>
      <c r="T20" s="59">
        <f t="shared" si="2"/>
        <v>10</v>
      </c>
    </row>
    <row r="21" spans="1:20" x14ac:dyDescent="0.2">
      <c r="S21">
        <f>SUM(S11:S20)</f>
        <v>2373</v>
      </c>
    </row>
  </sheetData>
  <mergeCells count="3">
    <mergeCell ref="A8:D8"/>
    <mergeCell ref="E8:R8"/>
    <mergeCell ref="E7:R7"/>
  </mergeCells>
  <phoneticPr fontId="14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tabSelected="1" workbookViewId="0">
      <selection activeCell="A4" sqref="A4:XFD9"/>
    </sheetView>
  </sheetViews>
  <sheetFormatPr defaultRowHeight="12.75" x14ac:dyDescent="0.2"/>
  <cols>
    <col min="1" max="1" width="4.140625" customWidth="1"/>
    <col min="2" max="2" width="36.7109375" customWidth="1"/>
    <col min="3" max="3" width="12.7109375" customWidth="1"/>
    <col min="4" max="4" width="10.140625" bestFit="1" customWidth="1"/>
    <col min="5" max="5" width="7.42578125" customWidth="1"/>
  </cols>
  <sheetData>
    <row r="1" spans="1:20" ht="15" x14ac:dyDescent="0.25">
      <c r="A1" s="53"/>
      <c r="B1" s="53"/>
      <c r="C1" s="53"/>
      <c r="D1" s="53"/>
      <c r="E1" s="53"/>
      <c r="F1" s="53"/>
      <c r="G1" s="53"/>
      <c r="H1" s="54" t="s">
        <v>19</v>
      </c>
      <c r="I1" s="54"/>
      <c r="J1" s="54"/>
      <c r="K1" s="54"/>
      <c r="L1" s="54"/>
      <c r="M1" s="54"/>
      <c r="N1" s="54"/>
      <c r="O1" s="53"/>
    </row>
    <row r="2" spans="1:20" ht="15" x14ac:dyDescent="0.25">
      <c r="A2" s="53"/>
      <c r="B2" s="53"/>
      <c r="C2" s="53"/>
      <c r="D2" s="53"/>
      <c r="E2" s="53"/>
      <c r="F2" s="53"/>
      <c r="G2" s="53"/>
      <c r="H2" s="54" t="s">
        <v>20</v>
      </c>
      <c r="I2" s="54"/>
      <c r="J2" s="54"/>
      <c r="K2" s="54"/>
      <c r="L2" s="54"/>
      <c r="M2" s="54"/>
      <c r="N2" s="54"/>
      <c r="O2" s="53"/>
    </row>
    <row r="3" spans="1:20" ht="15" x14ac:dyDescent="0.25">
      <c r="A3" s="53"/>
      <c r="B3" s="53"/>
      <c r="C3" s="53"/>
      <c r="D3" s="53"/>
      <c r="E3" s="53"/>
      <c r="F3" s="53"/>
      <c r="G3" s="53"/>
      <c r="H3" s="54"/>
      <c r="I3" s="54"/>
      <c r="J3" s="54"/>
      <c r="K3" s="54"/>
      <c r="L3" s="54"/>
      <c r="M3" s="54"/>
      <c r="N3" s="54"/>
      <c r="O3" s="53"/>
    </row>
    <row r="4" spans="1:20" ht="15" x14ac:dyDescent="0.25">
      <c r="A4" s="53"/>
      <c r="B4" s="53"/>
      <c r="C4" s="53"/>
      <c r="D4" s="53"/>
      <c r="E4" s="53"/>
      <c r="F4" s="53"/>
      <c r="G4" s="53"/>
      <c r="H4" s="53"/>
      <c r="I4" s="98" t="s">
        <v>659</v>
      </c>
      <c r="J4" s="53"/>
      <c r="K4" s="53"/>
      <c r="L4" s="53"/>
      <c r="M4" s="53"/>
      <c r="N4" s="53"/>
      <c r="O4" s="53"/>
    </row>
    <row r="5" spans="1:20" ht="15" x14ac:dyDescent="0.25">
      <c r="A5" s="53"/>
      <c r="B5" s="53"/>
      <c r="C5" s="53"/>
      <c r="D5" s="53"/>
      <c r="E5" s="53"/>
      <c r="F5" s="53"/>
      <c r="G5" s="53"/>
      <c r="H5" s="53"/>
      <c r="I5" s="53" t="s">
        <v>24</v>
      </c>
      <c r="J5" s="53"/>
      <c r="K5" s="53"/>
      <c r="L5" s="53"/>
      <c r="M5" s="53"/>
      <c r="N5" s="53"/>
      <c r="O5" s="53"/>
    </row>
    <row r="6" spans="1:20" ht="15" x14ac:dyDescent="0.25">
      <c r="A6" s="53"/>
      <c r="B6" s="53"/>
      <c r="C6" s="53"/>
      <c r="D6" s="53"/>
      <c r="E6" s="53"/>
      <c r="F6" s="53"/>
      <c r="G6" s="53"/>
      <c r="H6" s="53"/>
      <c r="I6" s="98" t="s">
        <v>660</v>
      </c>
      <c r="J6" s="53"/>
      <c r="K6" s="53"/>
      <c r="L6" s="53"/>
      <c r="M6" s="53"/>
      <c r="N6" s="53"/>
      <c r="O6" s="53"/>
    </row>
    <row r="7" spans="1:20" ht="15" x14ac:dyDescent="0.25">
      <c r="A7" s="53"/>
      <c r="B7" s="53"/>
      <c r="C7" s="53"/>
      <c r="D7" s="53"/>
      <c r="E7" s="100" t="s">
        <v>27</v>
      </c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</row>
    <row r="8" spans="1:20" ht="15" x14ac:dyDescent="0.25">
      <c r="A8" s="99"/>
      <c r="B8" s="99"/>
      <c r="C8" s="99"/>
      <c r="D8" s="99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1"/>
    </row>
    <row r="10" spans="1:20" ht="38.25" x14ac:dyDescent="0.2">
      <c r="A10" s="55" t="s">
        <v>30</v>
      </c>
      <c r="B10" s="55" t="s">
        <v>0</v>
      </c>
      <c r="C10" s="55" t="s">
        <v>1</v>
      </c>
      <c r="D10" s="55" t="s">
        <v>31</v>
      </c>
      <c r="E10" s="55" t="s">
        <v>32</v>
      </c>
      <c r="F10" s="56" t="s">
        <v>3</v>
      </c>
      <c r="G10" s="57" t="s">
        <v>4</v>
      </c>
      <c r="H10" s="56" t="s">
        <v>3</v>
      </c>
      <c r="I10" s="57" t="s">
        <v>33</v>
      </c>
      <c r="J10" s="56" t="s">
        <v>3</v>
      </c>
      <c r="K10" s="55" t="s">
        <v>5</v>
      </c>
      <c r="L10" s="56" t="s">
        <v>3</v>
      </c>
      <c r="M10" s="55" t="s">
        <v>6</v>
      </c>
      <c r="N10" s="56" t="s">
        <v>3</v>
      </c>
      <c r="O10" s="55" t="s">
        <v>7</v>
      </c>
      <c r="P10" s="56" t="s">
        <v>3</v>
      </c>
      <c r="Q10" s="55" t="s">
        <v>8</v>
      </c>
      <c r="R10" s="56" t="s">
        <v>3</v>
      </c>
      <c r="S10" s="58" t="s">
        <v>9</v>
      </c>
      <c r="T10" s="55" t="s">
        <v>10</v>
      </c>
    </row>
    <row r="11" spans="1:20" x14ac:dyDescent="0.2">
      <c r="A11" s="63">
        <v>1</v>
      </c>
      <c r="B11" s="96" t="s">
        <v>462</v>
      </c>
      <c r="C11" s="97">
        <v>37892</v>
      </c>
      <c r="D11" s="59">
        <f t="shared" ref="D11:D25" ca="1" si="0">INT(DAYS360(C11,TODAY())/360)</f>
        <v>15</v>
      </c>
      <c r="E11" s="90">
        <v>5.5</v>
      </c>
      <c r="F11" s="90">
        <v>70</v>
      </c>
      <c r="G11" s="90">
        <v>4.5999999999999996</v>
      </c>
      <c r="H11" s="90">
        <v>70</v>
      </c>
      <c r="I11" s="90">
        <v>8.6</v>
      </c>
      <c r="J11" s="90">
        <v>62</v>
      </c>
      <c r="K11" s="90">
        <v>50</v>
      </c>
      <c r="L11" s="90">
        <v>70</v>
      </c>
      <c r="M11" s="90">
        <v>200</v>
      </c>
      <c r="N11" s="90">
        <v>40</v>
      </c>
      <c r="O11" s="90">
        <v>20</v>
      </c>
      <c r="P11" s="90">
        <v>26</v>
      </c>
      <c r="Q11" s="90">
        <v>12</v>
      </c>
      <c r="R11" s="90">
        <v>24</v>
      </c>
      <c r="S11" s="90">
        <v>362</v>
      </c>
      <c r="T11" s="59">
        <f>RANK(S11,S$11:S$20)</f>
        <v>1</v>
      </c>
    </row>
    <row r="12" spans="1:20" ht="13.5" customHeight="1" x14ac:dyDescent="0.2">
      <c r="A12" s="63">
        <v>2</v>
      </c>
      <c r="B12" s="96" t="s">
        <v>463</v>
      </c>
      <c r="C12" s="97">
        <v>37447</v>
      </c>
      <c r="D12" s="59">
        <f t="shared" ca="1" si="0"/>
        <v>16</v>
      </c>
      <c r="E12" s="90">
        <v>6.3</v>
      </c>
      <c r="F12" s="90">
        <v>70</v>
      </c>
      <c r="G12" s="90">
        <v>5</v>
      </c>
      <c r="H12" s="90">
        <v>70</v>
      </c>
      <c r="I12" s="90">
        <v>8.3000000000000007</v>
      </c>
      <c r="J12" s="90">
        <v>65</v>
      </c>
      <c r="K12" s="90">
        <v>45</v>
      </c>
      <c r="L12" s="90">
        <v>70</v>
      </c>
      <c r="M12" s="90">
        <v>210</v>
      </c>
      <c r="N12" s="90">
        <v>50</v>
      </c>
      <c r="O12" s="90">
        <v>18</v>
      </c>
      <c r="P12" s="90">
        <v>22</v>
      </c>
      <c r="Q12" s="90">
        <v>1</v>
      </c>
      <c r="R12" s="90">
        <v>5</v>
      </c>
      <c r="S12" s="90">
        <v>352</v>
      </c>
      <c r="T12" s="59">
        <f t="shared" ref="T12:T20" si="1">RANK(S12,S$11:S$20)</f>
        <v>2</v>
      </c>
    </row>
    <row r="13" spans="1:20" x14ac:dyDescent="0.2">
      <c r="A13" s="63">
        <v>3</v>
      </c>
      <c r="B13" s="96" t="s">
        <v>464</v>
      </c>
      <c r="C13" s="97">
        <v>37447</v>
      </c>
      <c r="D13" s="59">
        <f t="shared" ca="1" si="0"/>
        <v>16</v>
      </c>
      <c r="E13" s="90">
        <v>5.8</v>
      </c>
      <c r="F13" s="90">
        <v>70</v>
      </c>
      <c r="G13" s="90">
        <v>5.9</v>
      </c>
      <c r="H13" s="90">
        <v>70</v>
      </c>
      <c r="I13" s="90">
        <v>8.3000000000000007</v>
      </c>
      <c r="J13" s="90">
        <v>65</v>
      </c>
      <c r="K13" s="90">
        <v>36</v>
      </c>
      <c r="L13" s="90">
        <v>56</v>
      </c>
      <c r="M13" s="90">
        <v>170</v>
      </c>
      <c r="N13" s="90">
        <v>23</v>
      </c>
      <c r="O13" s="90">
        <v>29</v>
      </c>
      <c r="P13" s="90">
        <v>44</v>
      </c>
      <c r="Q13" s="90">
        <v>12</v>
      </c>
      <c r="R13" s="90">
        <v>24</v>
      </c>
      <c r="S13" s="90">
        <v>352</v>
      </c>
      <c r="T13" s="59">
        <f t="shared" si="1"/>
        <v>2</v>
      </c>
    </row>
    <row r="14" spans="1:20" x14ac:dyDescent="0.2">
      <c r="A14" s="63">
        <v>4</v>
      </c>
      <c r="B14" s="96" t="s">
        <v>465</v>
      </c>
      <c r="C14" s="97">
        <v>37963</v>
      </c>
      <c r="D14" s="59">
        <f t="shared" ca="1" si="0"/>
        <v>15</v>
      </c>
      <c r="E14" s="90">
        <v>5.9</v>
      </c>
      <c r="F14" s="90">
        <v>70</v>
      </c>
      <c r="G14" s="90">
        <v>5.9</v>
      </c>
      <c r="H14" s="90">
        <v>70</v>
      </c>
      <c r="I14" s="90">
        <v>9</v>
      </c>
      <c r="J14" s="90">
        <v>54</v>
      </c>
      <c r="K14" s="90">
        <v>39</v>
      </c>
      <c r="L14" s="90">
        <v>62</v>
      </c>
      <c r="M14" s="90">
        <v>220</v>
      </c>
      <c r="N14" s="90">
        <v>55</v>
      </c>
      <c r="O14" s="90">
        <v>21</v>
      </c>
      <c r="P14" s="90">
        <v>28</v>
      </c>
      <c r="Q14" s="90">
        <v>1</v>
      </c>
      <c r="R14" s="90">
        <v>5</v>
      </c>
      <c r="S14" s="90">
        <v>344</v>
      </c>
      <c r="T14" s="59">
        <f t="shared" si="1"/>
        <v>4</v>
      </c>
    </row>
    <row r="15" spans="1:20" x14ac:dyDescent="0.2">
      <c r="A15" s="63">
        <v>5</v>
      </c>
      <c r="B15" s="96" t="s">
        <v>466</v>
      </c>
      <c r="C15" s="97">
        <v>37715</v>
      </c>
      <c r="D15" s="59">
        <f t="shared" ca="1" si="0"/>
        <v>15</v>
      </c>
      <c r="E15" s="90">
        <v>5.5</v>
      </c>
      <c r="F15" s="90">
        <v>70</v>
      </c>
      <c r="G15" s="90">
        <v>4.4000000000000004</v>
      </c>
      <c r="H15" s="90">
        <v>70</v>
      </c>
      <c r="I15" s="90">
        <v>8</v>
      </c>
      <c r="J15" s="90">
        <v>68</v>
      </c>
      <c r="K15" s="90">
        <v>46</v>
      </c>
      <c r="L15" s="90">
        <v>70</v>
      </c>
      <c r="M15" s="90">
        <v>165</v>
      </c>
      <c r="N15" s="90">
        <v>20</v>
      </c>
      <c r="O15" s="90">
        <v>18</v>
      </c>
      <c r="P15" s="90">
        <v>22</v>
      </c>
      <c r="Q15" s="90">
        <v>12</v>
      </c>
      <c r="R15" s="90">
        <v>24</v>
      </c>
      <c r="S15" s="90">
        <v>344</v>
      </c>
      <c r="T15" s="59">
        <f t="shared" si="1"/>
        <v>4</v>
      </c>
    </row>
    <row r="16" spans="1:20" x14ac:dyDescent="0.2">
      <c r="A16" s="63">
        <v>6</v>
      </c>
      <c r="B16" s="96" t="s">
        <v>467</v>
      </c>
      <c r="C16" s="97">
        <v>37593</v>
      </c>
      <c r="D16" s="59">
        <f t="shared" ca="1" si="0"/>
        <v>16</v>
      </c>
      <c r="E16" s="90">
        <v>6.1</v>
      </c>
      <c r="F16" s="90">
        <v>70</v>
      </c>
      <c r="G16" s="90">
        <v>4.5</v>
      </c>
      <c r="H16" s="90">
        <v>70</v>
      </c>
      <c r="I16" s="90">
        <v>7.5</v>
      </c>
      <c r="J16" s="90">
        <v>70</v>
      </c>
      <c r="K16" s="90">
        <v>33</v>
      </c>
      <c r="L16" s="90">
        <v>50</v>
      </c>
      <c r="M16" s="90">
        <v>170</v>
      </c>
      <c r="N16" s="90">
        <v>23</v>
      </c>
      <c r="O16" s="90">
        <v>31</v>
      </c>
      <c r="P16" s="90">
        <v>50</v>
      </c>
      <c r="Q16" s="90">
        <v>3</v>
      </c>
      <c r="R16" s="90">
        <v>7</v>
      </c>
      <c r="S16" s="90">
        <v>340</v>
      </c>
      <c r="T16" s="59">
        <f t="shared" si="1"/>
        <v>6</v>
      </c>
    </row>
    <row r="17" spans="1:20" x14ac:dyDescent="0.2">
      <c r="A17" s="63">
        <v>7</v>
      </c>
      <c r="B17" s="96" t="s">
        <v>468</v>
      </c>
      <c r="C17" s="97">
        <v>38003</v>
      </c>
      <c r="D17" s="59">
        <f t="shared" ca="1" si="0"/>
        <v>14</v>
      </c>
      <c r="E17" s="90">
        <v>4.7</v>
      </c>
      <c r="F17" s="90">
        <v>70</v>
      </c>
      <c r="G17" s="90">
        <v>4.7</v>
      </c>
      <c r="H17" s="90">
        <v>70</v>
      </c>
      <c r="I17" s="90">
        <v>8</v>
      </c>
      <c r="J17" s="90">
        <v>68</v>
      </c>
      <c r="K17" s="90">
        <v>32</v>
      </c>
      <c r="L17" s="90">
        <v>47</v>
      </c>
      <c r="M17" s="90">
        <v>165</v>
      </c>
      <c r="N17" s="90">
        <v>20</v>
      </c>
      <c r="O17" s="90">
        <v>22</v>
      </c>
      <c r="P17" s="90">
        <v>30</v>
      </c>
      <c r="Q17" s="90">
        <v>13</v>
      </c>
      <c r="R17" s="90">
        <v>26</v>
      </c>
      <c r="S17" s="90">
        <v>331</v>
      </c>
      <c r="T17" s="59">
        <f t="shared" si="1"/>
        <v>7</v>
      </c>
    </row>
    <row r="18" spans="1:20" x14ac:dyDescent="0.2">
      <c r="A18" s="63">
        <v>8</v>
      </c>
      <c r="B18" s="96" t="s">
        <v>469</v>
      </c>
      <c r="C18" s="97">
        <v>37648</v>
      </c>
      <c r="D18" s="59">
        <f t="shared" ca="1" si="0"/>
        <v>15</v>
      </c>
      <c r="E18" s="90">
        <v>6.3</v>
      </c>
      <c r="F18" s="90">
        <v>70</v>
      </c>
      <c r="G18" s="90">
        <v>5.9</v>
      </c>
      <c r="H18" s="90">
        <v>70</v>
      </c>
      <c r="I18" s="90">
        <v>14.5</v>
      </c>
      <c r="J18" s="90">
        <v>0</v>
      </c>
      <c r="K18" s="90">
        <v>39</v>
      </c>
      <c r="L18" s="90">
        <v>62</v>
      </c>
      <c r="M18" s="90">
        <v>204</v>
      </c>
      <c r="N18" s="90">
        <v>44</v>
      </c>
      <c r="O18" s="90">
        <v>30</v>
      </c>
      <c r="P18" s="90">
        <v>47</v>
      </c>
      <c r="Q18" s="90">
        <v>15</v>
      </c>
      <c r="R18" s="90">
        <v>32</v>
      </c>
      <c r="S18" s="90">
        <v>325</v>
      </c>
      <c r="T18" s="59">
        <f t="shared" si="1"/>
        <v>8</v>
      </c>
    </row>
    <row r="19" spans="1:20" ht="13.5" customHeight="1" x14ac:dyDescent="0.2">
      <c r="A19" s="63">
        <v>9</v>
      </c>
      <c r="B19" s="96" t="s">
        <v>470</v>
      </c>
      <c r="C19" s="97">
        <v>37980</v>
      </c>
      <c r="D19" s="59">
        <f t="shared" ca="1" si="0"/>
        <v>14</v>
      </c>
      <c r="E19" s="90">
        <v>5.5</v>
      </c>
      <c r="F19" s="90">
        <v>70</v>
      </c>
      <c r="G19" s="90">
        <v>4.5</v>
      </c>
      <c r="H19" s="90">
        <v>70</v>
      </c>
      <c r="I19" s="90">
        <v>14.9</v>
      </c>
      <c r="J19" s="90">
        <v>0</v>
      </c>
      <c r="K19" s="90">
        <v>33</v>
      </c>
      <c r="L19" s="90">
        <v>50</v>
      </c>
      <c r="M19" s="90">
        <v>215</v>
      </c>
      <c r="N19" s="90">
        <v>52</v>
      </c>
      <c r="O19" s="90">
        <v>34</v>
      </c>
      <c r="P19" s="90">
        <v>56</v>
      </c>
      <c r="Q19" s="90">
        <v>13</v>
      </c>
      <c r="R19" s="90">
        <v>26</v>
      </c>
      <c r="S19" s="90">
        <v>324</v>
      </c>
      <c r="T19" s="59">
        <f t="shared" si="1"/>
        <v>9</v>
      </c>
    </row>
    <row r="20" spans="1:20" ht="13.5" customHeight="1" x14ac:dyDescent="0.2">
      <c r="A20" s="63">
        <v>10</v>
      </c>
      <c r="B20" s="96" t="s">
        <v>471</v>
      </c>
      <c r="C20" s="97">
        <v>37876</v>
      </c>
      <c r="D20" s="59">
        <f t="shared" ca="1" si="0"/>
        <v>15</v>
      </c>
      <c r="E20" s="90">
        <v>7.6</v>
      </c>
      <c r="F20" s="90">
        <v>46</v>
      </c>
      <c r="G20" s="90">
        <v>5.6</v>
      </c>
      <c r="H20" s="90">
        <v>70</v>
      </c>
      <c r="I20" s="90">
        <v>7.5</v>
      </c>
      <c r="J20" s="90">
        <v>70</v>
      </c>
      <c r="K20" s="90">
        <v>28</v>
      </c>
      <c r="L20" s="90">
        <v>35</v>
      </c>
      <c r="M20" s="90">
        <v>200</v>
      </c>
      <c r="N20" s="90">
        <v>40</v>
      </c>
      <c r="O20" s="90">
        <v>25</v>
      </c>
      <c r="P20" s="90">
        <v>36</v>
      </c>
      <c r="Q20" s="90">
        <v>13</v>
      </c>
      <c r="R20" s="90">
        <v>26</v>
      </c>
      <c r="S20" s="90">
        <v>323</v>
      </c>
      <c r="T20" s="59">
        <f t="shared" si="1"/>
        <v>10</v>
      </c>
    </row>
    <row r="21" spans="1:20" hidden="1" x14ac:dyDescent="0.2">
      <c r="A21" s="63">
        <v>18</v>
      </c>
      <c r="B21" s="64"/>
      <c r="C21" s="65"/>
      <c r="D21" s="59">
        <f t="shared" ca="1" si="0"/>
        <v>118</v>
      </c>
      <c r="E21" s="59">
        <v>5.8</v>
      </c>
      <c r="F21" s="59">
        <v>70</v>
      </c>
      <c r="G21" s="59">
        <v>4.7</v>
      </c>
      <c r="H21" s="59">
        <v>70</v>
      </c>
      <c r="I21" s="59">
        <v>12.9</v>
      </c>
      <c r="J21" s="59">
        <v>1</v>
      </c>
      <c r="K21" s="59">
        <v>46</v>
      </c>
      <c r="L21" s="59">
        <v>70</v>
      </c>
      <c r="M21" s="59">
        <v>226</v>
      </c>
      <c r="N21" s="59">
        <v>58</v>
      </c>
      <c r="O21" s="59">
        <v>31</v>
      </c>
      <c r="P21" s="59">
        <v>50</v>
      </c>
      <c r="Q21" s="59">
        <v>0</v>
      </c>
      <c r="R21" s="59">
        <v>4</v>
      </c>
      <c r="S21" s="59">
        <v>323</v>
      </c>
      <c r="T21" s="59"/>
    </row>
    <row r="22" spans="1:20" hidden="1" x14ac:dyDescent="0.2">
      <c r="A22" s="63">
        <v>19</v>
      </c>
      <c r="B22" s="64"/>
      <c r="C22" s="65"/>
      <c r="D22" s="59">
        <f t="shared" ca="1" si="0"/>
        <v>118</v>
      </c>
      <c r="E22" s="59">
        <v>6.3</v>
      </c>
      <c r="F22" s="59">
        <v>70</v>
      </c>
      <c r="G22" s="59">
        <v>5.9</v>
      </c>
      <c r="H22" s="59">
        <v>70</v>
      </c>
      <c r="I22" s="59">
        <v>15.1</v>
      </c>
      <c r="J22" s="59">
        <v>0</v>
      </c>
      <c r="K22" s="59">
        <v>36</v>
      </c>
      <c r="L22" s="59">
        <v>56</v>
      </c>
      <c r="M22" s="59">
        <v>234</v>
      </c>
      <c r="N22" s="59">
        <v>62</v>
      </c>
      <c r="O22" s="59">
        <v>18</v>
      </c>
      <c r="P22" s="59">
        <v>22</v>
      </c>
      <c r="Q22" s="59">
        <v>1</v>
      </c>
      <c r="R22" s="59">
        <v>5</v>
      </c>
      <c r="S22" s="59">
        <v>285</v>
      </c>
      <c r="T22" s="59"/>
    </row>
    <row r="23" spans="1:20" hidden="1" x14ac:dyDescent="0.2">
      <c r="A23" s="63">
        <v>20</v>
      </c>
      <c r="B23" s="64"/>
      <c r="C23" s="65"/>
      <c r="D23" s="59">
        <f t="shared" ca="1" si="0"/>
        <v>118</v>
      </c>
      <c r="E23" s="67">
        <v>7.6</v>
      </c>
      <c r="F23" s="67">
        <v>46</v>
      </c>
      <c r="G23" s="67">
        <v>4.4000000000000004</v>
      </c>
      <c r="H23" s="67">
        <v>70</v>
      </c>
      <c r="I23" s="67">
        <v>14.9</v>
      </c>
      <c r="J23" s="67">
        <v>0</v>
      </c>
      <c r="K23" s="67">
        <v>46</v>
      </c>
      <c r="L23" s="67">
        <v>70</v>
      </c>
      <c r="M23" s="67">
        <v>236</v>
      </c>
      <c r="N23" s="67">
        <v>63</v>
      </c>
      <c r="O23" s="67">
        <v>34</v>
      </c>
      <c r="P23" s="67">
        <v>56</v>
      </c>
      <c r="Q23" s="67">
        <v>3</v>
      </c>
      <c r="R23" s="67">
        <v>7</v>
      </c>
      <c r="S23" s="67">
        <v>312</v>
      </c>
      <c r="T23" s="59"/>
    </row>
    <row r="24" spans="1:20" hidden="1" x14ac:dyDescent="0.2">
      <c r="A24" s="63">
        <v>21</v>
      </c>
      <c r="B24" s="64"/>
      <c r="C24" s="65"/>
      <c r="D24" s="59">
        <f t="shared" ca="1" si="0"/>
        <v>118</v>
      </c>
      <c r="E24" s="90">
        <v>6.1</v>
      </c>
      <c r="F24" s="90">
        <v>70</v>
      </c>
      <c r="G24" s="90">
        <v>4.5</v>
      </c>
      <c r="H24" s="90">
        <v>70</v>
      </c>
      <c r="I24" s="90">
        <v>15.2</v>
      </c>
      <c r="J24" s="90">
        <v>0</v>
      </c>
      <c r="K24" s="90">
        <v>36</v>
      </c>
      <c r="L24" s="90">
        <v>56</v>
      </c>
      <c r="M24" s="90">
        <v>214</v>
      </c>
      <c r="N24" s="90">
        <v>52</v>
      </c>
      <c r="O24" s="90">
        <v>29</v>
      </c>
      <c r="P24" s="90">
        <v>44</v>
      </c>
      <c r="Q24" s="90">
        <v>1</v>
      </c>
      <c r="R24" s="90">
        <v>5</v>
      </c>
      <c r="S24" s="90">
        <v>297</v>
      </c>
      <c r="T24" s="59"/>
    </row>
    <row r="25" spans="1:20" ht="13.5" hidden="1" thickBot="1" x14ac:dyDescent="0.25">
      <c r="A25" s="63">
        <v>22</v>
      </c>
      <c r="B25" s="64"/>
      <c r="C25" s="65"/>
      <c r="D25" s="59">
        <f t="shared" ca="1" si="0"/>
        <v>118</v>
      </c>
      <c r="E25" s="91">
        <v>6.3</v>
      </c>
      <c r="F25" s="91">
        <v>70</v>
      </c>
      <c r="G25" s="91">
        <v>4.5999999999999996</v>
      </c>
      <c r="H25" s="91">
        <v>70</v>
      </c>
      <c r="I25" s="91">
        <v>13.5</v>
      </c>
      <c r="J25" s="91">
        <v>0</v>
      </c>
      <c r="K25" s="91">
        <v>50</v>
      </c>
      <c r="L25" s="91">
        <v>70</v>
      </c>
      <c r="M25" s="91">
        <v>215</v>
      </c>
      <c r="N25" s="91">
        <v>52</v>
      </c>
      <c r="O25" s="91">
        <v>18</v>
      </c>
      <c r="P25" s="91">
        <v>22</v>
      </c>
      <c r="Q25" s="91">
        <v>0</v>
      </c>
      <c r="R25" s="91">
        <v>4</v>
      </c>
      <c r="S25" s="91">
        <v>288</v>
      </c>
      <c r="T25" s="59"/>
    </row>
    <row r="26" spans="1:20" hidden="1" x14ac:dyDescent="0.2">
      <c r="E26" s="59">
        <v>5.2</v>
      </c>
      <c r="F26" s="59">
        <v>70</v>
      </c>
      <c r="G26" s="59">
        <v>5.9</v>
      </c>
      <c r="H26" s="59">
        <v>70</v>
      </c>
      <c r="I26" s="59">
        <v>14.3</v>
      </c>
      <c r="J26" s="59">
        <v>0</v>
      </c>
      <c r="K26" s="59">
        <v>39</v>
      </c>
      <c r="L26" s="59">
        <v>62</v>
      </c>
      <c r="M26" s="59">
        <v>215</v>
      </c>
      <c r="N26" s="59">
        <v>52</v>
      </c>
      <c r="O26" s="59">
        <v>25</v>
      </c>
      <c r="P26" s="59">
        <v>36</v>
      </c>
      <c r="Q26" s="59">
        <v>12</v>
      </c>
      <c r="R26" s="59">
        <v>24</v>
      </c>
      <c r="S26" s="59">
        <v>314</v>
      </c>
    </row>
    <row r="27" spans="1:20" hidden="1" x14ac:dyDescent="0.2">
      <c r="E27" s="59">
        <v>6.3</v>
      </c>
      <c r="F27" s="59">
        <v>70</v>
      </c>
      <c r="G27" s="59">
        <v>4.4000000000000004</v>
      </c>
      <c r="H27" s="59">
        <v>70</v>
      </c>
      <c r="I27" s="59">
        <v>14.5</v>
      </c>
      <c r="J27" s="59">
        <v>0</v>
      </c>
      <c r="K27" s="59">
        <v>34</v>
      </c>
      <c r="L27" s="59">
        <v>52</v>
      </c>
      <c r="M27" s="59">
        <v>226</v>
      </c>
      <c r="N27" s="59">
        <v>58</v>
      </c>
      <c r="O27" s="59">
        <v>30</v>
      </c>
      <c r="P27" s="59">
        <v>47</v>
      </c>
      <c r="Q27" s="59">
        <v>13</v>
      </c>
      <c r="R27" s="59">
        <v>26</v>
      </c>
      <c r="S27" s="59">
        <v>323</v>
      </c>
    </row>
    <row r="28" spans="1:20" x14ac:dyDescent="0.2">
      <c r="S28" s="95">
        <f>SUM(S11:S27)</f>
        <v>5539</v>
      </c>
    </row>
  </sheetData>
  <mergeCells count="3">
    <mergeCell ref="A8:D8"/>
    <mergeCell ref="E8:R8"/>
    <mergeCell ref="E7:R7"/>
  </mergeCells>
  <phoneticPr fontId="14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opLeftCell="D1" workbookViewId="0">
      <selection activeCell="D4" sqref="A4:XFD9"/>
    </sheetView>
  </sheetViews>
  <sheetFormatPr defaultRowHeight="12.75" x14ac:dyDescent="0.2"/>
  <cols>
    <col min="1" max="1" width="4.140625" customWidth="1"/>
    <col min="2" max="2" width="36.28515625" customWidth="1"/>
    <col min="3" max="3" width="12.7109375" customWidth="1"/>
    <col min="4" max="4" width="10.140625" bestFit="1" customWidth="1"/>
    <col min="5" max="5" width="7.42578125" customWidth="1"/>
  </cols>
  <sheetData>
    <row r="1" spans="1:20" ht="15" x14ac:dyDescent="0.25">
      <c r="A1" s="53"/>
      <c r="B1" s="53"/>
      <c r="C1" s="53"/>
      <c r="D1" s="53"/>
      <c r="E1" s="53"/>
      <c r="F1" s="53"/>
      <c r="G1" s="53"/>
      <c r="H1" s="54" t="s">
        <v>19</v>
      </c>
      <c r="I1" s="54"/>
      <c r="J1" s="54"/>
      <c r="K1" s="54"/>
      <c r="L1" s="54"/>
      <c r="M1" s="54"/>
      <c r="N1" s="54"/>
      <c r="O1" s="53"/>
    </row>
    <row r="2" spans="1:20" ht="15" x14ac:dyDescent="0.25">
      <c r="A2" s="53"/>
      <c r="B2" s="53"/>
      <c r="C2" s="53"/>
      <c r="D2" s="53"/>
      <c r="E2" s="53"/>
      <c r="F2" s="53"/>
      <c r="G2" s="53"/>
      <c r="H2" s="54" t="s">
        <v>20</v>
      </c>
      <c r="I2" s="54"/>
      <c r="J2" s="54"/>
      <c r="K2" s="54"/>
      <c r="L2" s="54"/>
      <c r="M2" s="54"/>
      <c r="N2" s="54"/>
      <c r="O2" s="53"/>
    </row>
    <row r="3" spans="1:20" ht="15" x14ac:dyDescent="0.25">
      <c r="A3" s="53"/>
      <c r="B3" s="53"/>
      <c r="C3" s="53"/>
      <c r="D3" s="53"/>
      <c r="E3" s="53"/>
      <c r="F3" s="53"/>
      <c r="G3" s="53"/>
      <c r="H3" s="54"/>
      <c r="I3" s="54"/>
      <c r="J3" s="54"/>
      <c r="K3" s="54"/>
      <c r="L3" s="54"/>
      <c r="M3" s="54"/>
      <c r="N3" s="54"/>
      <c r="O3" s="53"/>
    </row>
    <row r="4" spans="1:20" ht="15" x14ac:dyDescent="0.25">
      <c r="A4" s="53"/>
      <c r="B4" s="53"/>
      <c r="C4" s="53"/>
      <c r="D4" s="53"/>
      <c r="E4" s="53"/>
      <c r="F4" s="53"/>
      <c r="G4" s="53"/>
      <c r="H4" s="53"/>
      <c r="I4" s="98" t="s">
        <v>659</v>
      </c>
      <c r="J4" s="53"/>
      <c r="K4" s="53"/>
      <c r="L4" s="53"/>
      <c r="M4" s="53"/>
      <c r="N4" s="53"/>
      <c r="O4" s="53"/>
    </row>
    <row r="5" spans="1:20" ht="15" x14ac:dyDescent="0.25">
      <c r="A5" s="53"/>
      <c r="B5" s="53"/>
      <c r="C5" s="53"/>
      <c r="D5" s="53"/>
      <c r="E5" s="53"/>
      <c r="F5" s="53"/>
      <c r="G5" s="53"/>
      <c r="H5" s="53"/>
      <c r="I5" s="53" t="s">
        <v>24</v>
      </c>
      <c r="J5" s="53"/>
      <c r="K5" s="53"/>
      <c r="L5" s="53"/>
      <c r="M5" s="53"/>
      <c r="N5" s="53"/>
      <c r="O5" s="53"/>
    </row>
    <row r="6" spans="1:20" ht="15" x14ac:dyDescent="0.25">
      <c r="A6" s="53"/>
      <c r="B6" s="53"/>
      <c r="C6" s="53"/>
      <c r="D6" s="53"/>
      <c r="E6" s="53"/>
      <c r="F6" s="53"/>
      <c r="G6" s="53"/>
      <c r="H6" s="53"/>
      <c r="I6" s="98" t="s">
        <v>660</v>
      </c>
      <c r="J6" s="53"/>
      <c r="K6" s="53"/>
      <c r="L6" s="53"/>
      <c r="M6" s="53"/>
      <c r="N6" s="53"/>
      <c r="O6" s="53"/>
    </row>
    <row r="7" spans="1:20" ht="15" x14ac:dyDescent="0.25">
      <c r="A7" s="53"/>
      <c r="B7" s="53"/>
      <c r="C7" s="53"/>
      <c r="D7" s="53"/>
      <c r="E7" s="100" t="s">
        <v>27</v>
      </c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</row>
    <row r="8" spans="1:20" ht="15" x14ac:dyDescent="0.25">
      <c r="A8" s="99"/>
      <c r="B8" s="99"/>
      <c r="C8" s="99"/>
      <c r="D8" s="99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1"/>
    </row>
    <row r="10" spans="1:20" ht="38.25" x14ac:dyDescent="0.2">
      <c r="A10" s="55" t="s">
        <v>30</v>
      </c>
      <c r="B10" s="55" t="s">
        <v>0</v>
      </c>
      <c r="C10" s="55" t="s">
        <v>1</v>
      </c>
      <c r="D10" s="55" t="s">
        <v>31</v>
      </c>
      <c r="E10" s="55" t="s">
        <v>32</v>
      </c>
      <c r="F10" s="56" t="s">
        <v>3</v>
      </c>
      <c r="G10" s="57" t="s">
        <v>4</v>
      </c>
      <c r="H10" s="56" t="s">
        <v>3</v>
      </c>
      <c r="I10" s="57" t="s">
        <v>33</v>
      </c>
      <c r="J10" s="56" t="s">
        <v>3</v>
      </c>
      <c r="K10" s="55" t="s">
        <v>5</v>
      </c>
      <c r="L10" s="56" t="s">
        <v>3</v>
      </c>
      <c r="M10" s="55" t="s">
        <v>6</v>
      </c>
      <c r="N10" s="56" t="s">
        <v>3</v>
      </c>
      <c r="O10" s="55" t="s">
        <v>146</v>
      </c>
      <c r="P10" s="56" t="s">
        <v>3</v>
      </c>
      <c r="Q10" s="55" t="s">
        <v>8</v>
      </c>
      <c r="R10" s="56" t="s">
        <v>3</v>
      </c>
      <c r="S10" s="58" t="s">
        <v>9</v>
      </c>
      <c r="T10" s="55" t="s">
        <v>10</v>
      </c>
    </row>
    <row r="11" spans="1:20" ht="14.25" customHeight="1" x14ac:dyDescent="0.2">
      <c r="A11" s="63">
        <v>1</v>
      </c>
      <c r="B11" s="96" t="s">
        <v>472</v>
      </c>
      <c r="C11" s="97">
        <v>37661</v>
      </c>
      <c r="D11" s="59">
        <f t="shared" ref="D11:D17" ca="1" si="0">INT(DAYS360(C11,TODAY())/360)</f>
        <v>15</v>
      </c>
      <c r="E11" s="59">
        <v>8.9</v>
      </c>
      <c r="F11" s="59">
        <f ca="1">IF((D11&lt;=11),VLOOKUP(E11,'[1]11 лет'!$L$3:$N$75,3),IF((D11=12),VLOOKUP(E11,'[1]12 лет'!$L$3:$N$75,3),IF((D11=13),VLOOKUP(E11,'[1]13 лет'!$M$3:$P$75,4),IF((D11=14),VLOOKUP(E11,'[1]14 лет'!$M$3:$P$75,4),IF((D11=15),VLOOKUP(E11,'[1]15 лет'!$L$3:$N$75,3),IF((D11=16),VLOOKUP(E11,'[1]16 лет'!$L$3:$N$75,3),VLOOKUP(E11,'[1]17 лет'!$L$3:$N$75,3)))))))</f>
        <v>9</v>
      </c>
      <c r="G11" s="59">
        <v>6.9</v>
      </c>
      <c r="H11" s="59">
        <f ca="1">IF((D11&lt;=11),VLOOKUP(G11,'[1]11 лет'!$K$3:$N$75,4),IF((D11=12),VLOOKUP(G11,'[1]12 лет'!$K$3:$N$75,4),IF((D11=13),VLOOKUP(G11,'[1]13 лет'!$L$3:$P$75,5),IF((D11=14),VLOOKUP(G11,'[1]14 лет'!$L$3:$P$75,5),IF((D11=15),VLOOKUP(G11,'[1]15 лет'!$K$3:$N$75,4),IF((D11=16),VLOOKUP(G11,'[1]16 лет'!$K$3:$N$75,4),VLOOKUP(G11,'[1]17 лет'!$K$3:$N$75,4)))))))</f>
        <v>70</v>
      </c>
      <c r="I11" s="59">
        <v>5.8</v>
      </c>
      <c r="J11" s="59">
        <f ca="1">IF((D11&lt;=11),VLOOKUP(I11,'[1]11 лет'!$M$3:$N$75,2),IF((D11=12),VLOOKUP(I11,'[1]12 лет'!$M$3:$N$75,2),IF((D11=13),VLOOKUP(I11,'[1]13 лет'!$O$3:$P$75,2),IF((D11=14),VLOOKUP(I11,'[1]14 лет'!$O$3:$P$75,2),IF((D11=15),VLOOKUP(I11,'[1]15 лет'!$M$3:$N$75,2),IF((D11=16),VLOOKUP(I11,'[1]16 лет'!$M$3:$N$75,2),VLOOKUP(I11,'[1]17 лет'!$M$3:$N$75,2)))))))</f>
        <v>70</v>
      </c>
      <c r="K11" s="59">
        <v>40</v>
      </c>
      <c r="L11" s="59">
        <f ca="1">IF((D11&lt;=11),VLOOKUP(K11,'[1]11 лет'!$Q$4:$S$74,3),IF((D11=12),VLOOKUP(K11,'[1]12 лет'!$Q$4:$S$74,3),IF((D11=13),VLOOKUP(K11,'[1]13 лет'!$S$4:$U$74,3),IF((D11=14),VLOOKUP(K11,'[1]14 лет'!$S$4:$U$74,3),IF((D11=15),VLOOKUP(K11,'[1]15 лет'!$Q$4:$S$74,3),IF((D11=16),VLOOKUP(K11,'[1]16 лет'!$Q$4:$S$74,3),VLOOKUP(K11,'[1]17 лет'!$Q$4:$S$74,3)))))))</f>
        <v>64</v>
      </c>
      <c r="M11" s="59">
        <v>165</v>
      </c>
      <c r="N11" s="59">
        <f ca="1">IF((D11&lt;=11),VLOOKUP(M11,'[1]11 лет'!$P$4:$S$74,4),IF((D11=12),VLOOKUP(M11,'[1]12 лет'!$P$4:$S$74,4),IF((D11=13),VLOOKUP(M11,'[1]13 лет'!$R$4:$U$74,4),IF((D11=14),VLOOKUP(M11,'[1]14 лет'!$R$4:$U$74,4),IF((D11=15),VLOOKUP(M11,'[1]15 лет'!$P$4:$S$74,4),IF((D11=16),VLOOKUP(M11,'[1]16 лет'!$P$4:$S$74,4),VLOOKUP(M11,'[1]17 лет'!$P$4:$S$74,4)))))))</f>
        <v>20</v>
      </c>
      <c r="O11" s="59">
        <v>10</v>
      </c>
      <c r="P11" s="59">
        <f ca="1">IF((D11&lt;=11),VLOOKUP(O11,'[1]11 лет'!$O$4:$S$74,5),IF((D11=12),VLOOKUP(O11,'[1]12 лет'!$O$4:$S$74,5),IF((D11=13),VLOOKUP(O11,'[1]13 лет'!$Q$4:$U$74,5),IF((D11=14),VLOOKUP(O11,'[1]14 лет'!$Q$4:$U$74,5),IF((D11=15),VLOOKUP(O11,'[1]15 лет'!$O$4:$S$74,5),IF((D11=16),VLOOKUP(O11,'[1]16 лет'!$O$4:$S$74,5),VLOOKUP(O11,'[1]17 лет'!$O$4:$S$74,5)))))))</f>
        <v>8</v>
      </c>
      <c r="Q11" s="59">
        <v>3</v>
      </c>
      <c r="R11" s="59">
        <f ca="1">IF((D11&lt;=11),VLOOKUP(Q11,'[1]11 лет'!$R$4:$S$74,2),IF((D11=12),VLOOKUP(Q11,'[1]12 лет'!$R$4:$S$74,2),IF((D11=13),VLOOKUP(Q11,'[1]13 лет'!$T$4:$U$74,2),IF((D11=14),VLOOKUP(Q11,'[1]14 лет'!$T$4:$U$74,2),IF((D11=15),VLOOKUP(Q11,'[1]15 лет'!$R$4:$S$74,2),IF((D11=16),VLOOKUP(Q11,'[1]16 лет'!$R$4:$S$74,2),VLOOKUP(Q11,'[1]17 лет'!$R$4:$S$74,2)))))))</f>
        <v>7</v>
      </c>
      <c r="S11" s="59">
        <f t="shared" ref="S11:S20" ca="1" si="1">SUM(F11,H11,J11,L11,N11,P11,R11)</f>
        <v>248</v>
      </c>
      <c r="T11" s="59">
        <f ca="1">RANK(S11,S$11:S$20)</f>
        <v>2</v>
      </c>
    </row>
    <row r="12" spans="1:20" x14ac:dyDescent="0.2">
      <c r="A12" s="63">
        <v>2</v>
      </c>
      <c r="B12" s="96" t="s">
        <v>473</v>
      </c>
      <c r="C12" s="97">
        <v>37738</v>
      </c>
      <c r="D12" s="59">
        <f t="shared" ca="1" si="0"/>
        <v>15</v>
      </c>
      <c r="E12" s="59">
        <v>8.6</v>
      </c>
      <c r="F12" s="59">
        <f ca="1">IF((D12&lt;=11),VLOOKUP(E12,'[1]11 лет'!$L$3:$N$75,3),IF((D12=12),VLOOKUP(E12,'[1]12 лет'!$L$3:$N$75,3),IF((D12=13),VLOOKUP(E12,'[1]13 лет'!$M$3:$P$75,4),IF((D12=14),VLOOKUP(E12,'[1]14 лет'!$M$3:$P$75,4),IF((D12=15),VLOOKUP(E12,'[1]15 лет'!$L$3:$N$75,3),IF((D12=16),VLOOKUP(E12,'[1]16 лет'!$L$3:$N$75,3),VLOOKUP(E12,'[1]17 лет'!$L$3:$N$75,3)))))))</f>
        <v>15</v>
      </c>
      <c r="G12" s="59">
        <v>6.8</v>
      </c>
      <c r="H12" s="59">
        <f ca="1">IF((D12&lt;=11),VLOOKUP(G12,'[1]11 лет'!$K$3:$N$75,4),IF((D12=12),VLOOKUP(G12,'[1]12 лет'!$K$3:$N$75,4),IF((D12=13),VLOOKUP(G12,'[1]13 лет'!$L$3:$P$75,5),IF((D12=14),VLOOKUP(G12,'[1]14 лет'!$L$3:$P$75,5),IF((D12=15),VLOOKUP(G12,'[1]15 лет'!$K$3:$N$75,4),IF((D12=16),VLOOKUP(G12,'[1]16 лет'!$K$3:$N$75,4),VLOOKUP(G12,'[1]17 лет'!$K$3:$N$75,4)))))))</f>
        <v>70</v>
      </c>
      <c r="I12" s="59">
        <v>5.6</v>
      </c>
      <c r="J12" s="59">
        <f ca="1">IF((D12&lt;=11),VLOOKUP(I12,'[1]11 лет'!$M$3:$N$75,2),IF((D12=12),VLOOKUP(I12,'[1]12 лет'!$M$3:$N$75,2),IF((D12=13),VLOOKUP(I12,'[1]13 лет'!$O$3:$P$75,2),IF((D12=14),VLOOKUP(I12,'[1]14 лет'!$O$3:$P$75,2),IF((D12=15),VLOOKUP(I12,'[1]15 лет'!$M$3:$N$75,2),IF((D12=16),VLOOKUP(I12,'[1]16 лет'!$M$3:$N$75,2),VLOOKUP(I12,'[1]17 лет'!$M$3:$N$75,2)))))))</f>
        <v>70</v>
      </c>
      <c r="K12" s="59">
        <v>41</v>
      </c>
      <c r="L12" s="59">
        <f ca="1">IF((D12&lt;=11),VLOOKUP(K12,'[1]11 лет'!$Q$4:$S$74,3),IF((D12=12),VLOOKUP(K12,'[1]12 лет'!$Q$4:$S$74,3),IF((D12=13),VLOOKUP(K12,'[1]13 лет'!$S$4:$U$74,3),IF((D12=14),VLOOKUP(K12,'[1]14 лет'!$S$4:$U$74,3),IF((D12=15),VLOOKUP(K12,'[1]15 лет'!$Q$4:$S$74,3),IF((D12=16),VLOOKUP(K12,'[1]16 лет'!$Q$4:$S$74,3),VLOOKUP(K12,'[1]17 лет'!$Q$4:$S$74,3)))))))</f>
        <v>66</v>
      </c>
      <c r="M12" s="59">
        <v>155</v>
      </c>
      <c r="N12" s="59">
        <f ca="1">IF((D12&lt;=11),VLOOKUP(M12,'[1]11 лет'!$P$4:$S$74,4),IF((D12=12),VLOOKUP(M12,'[1]12 лет'!$P$4:$S$74,4),IF((D12=13),VLOOKUP(M12,'[1]13 лет'!$R$4:$U$74,4),IF((D12=14),VLOOKUP(M12,'[1]14 лет'!$R$4:$U$74,4),IF((D12=15),VLOOKUP(M12,'[1]15 лет'!$P$4:$S$74,4),IF((D12=16),VLOOKUP(M12,'[1]16 лет'!$P$4:$S$74,4),VLOOKUP(M12,'[1]17 лет'!$P$4:$S$74,4)))))))</f>
        <v>15</v>
      </c>
      <c r="O12" s="59">
        <v>9</v>
      </c>
      <c r="P12" s="59">
        <f ca="1">IF((D12&lt;=11),VLOOKUP(O12,'[1]11 лет'!$O$4:$S$74,5),IF((D12=12),VLOOKUP(O12,'[1]12 лет'!$O$4:$S$74,5),IF((D12=13),VLOOKUP(O12,'[1]13 лет'!$Q$4:$U$74,5),IF((D12=14),VLOOKUP(O12,'[1]14 лет'!$Q$4:$U$74,5),IF((D12=15),VLOOKUP(O12,'[1]15 лет'!$O$4:$S$74,5),IF((D12=16),VLOOKUP(O12,'[1]16 лет'!$O$4:$S$74,5),VLOOKUP(O12,'[1]17 лет'!$O$4:$S$74,5)))))))</f>
        <v>7</v>
      </c>
      <c r="Q12" s="59">
        <v>5</v>
      </c>
      <c r="R12" s="59">
        <f ca="1">IF((D12&lt;=11),VLOOKUP(Q12,'[1]11 лет'!$R$4:$S$74,2),IF((D12=12),VLOOKUP(Q12,'[1]12 лет'!$R$4:$S$74,2),IF((D12=13),VLOOKUP(Q12,'[1]13 лет'!$T$4:$U$74,2),IF((D12=14),VLOOKUP(Q12,'[1]14 лет'!$T$4:$U$74,2),IF((D12=15),VLOOKUP(Q12,'[1]15 лет'!$R$4:$S$74,2),IF((D12=16),VLOOKUP(Q12,'[1]16 лет'!$R$4:$S$74,2),VLOOKUP(Q12,'[1]17 лет'!$R$4:$S$74,2)))))))</f>
        <v>10</v>
      </c>
      <c r="S12" s="59">
        <f t="shared" ca="1" si="1"/>
        <v>253</v>
      </c>
      <c r="T12" s="59">
        <f t="shared" ref="T12:T20" ca="1" si="2">RANK(S12,S$11:S$20)</f>
        <v>1</v>
      </c>
    </row>
    <row r="13" spans="1:20" x14ac:dyDescent="0.2">
      <c r="A13" s="63">
        <v>3</v>
      </c>
      <c r="B13" s="96" t="s">
        <v>474</v>
      </c>
      <c r="C13" s="97">
        <v>37944</v>
      </c>
      <c r="D13" s="59">
        <f t="shared" ca="1" si="0"/>
        <v>15</v>
      </c>
      <c r="E13" s="59">
        <v>9.3000000000000007</v>
      </c>
      <c r="F13" s="59">
        <f ca="1">IF((D13&lt;=11),VLOOKUP(E13,'[1]11 лет'!$L$3:$N$75,3),IF((D13=12),VLOOKUP(E13,'[1]12 лет'!$L$3:$N$75,3),IF((D13=13),VLOOKUP(E13,'[1]13 лет'!$M$3:$P$75,4),IF((D13=14),VLOOKUP(E13,'[1]14 лет'!$M$3:$P$75,4),IF((D13=15),VLOOKUP(E13,'[1]15 лет'!$L$3:$N$75,3),IF((D13=16),VLOOKUP(E13,'[1]16 лет'!$L$3:$N$75,3),VLOOKUP(E13,'[1]17 лет'!$L$3:$N$75,3)))))))</f>
        <v>3</v>
      </c>
      <c r="G13" s="59">
        <v>7.2</v>
      </c>
      <c r="H13" s="59">
        <f ca="1">IF((D13&lt;=11),VLOOKUP(G13,'[1]11 лет'!$K$3:$N$75,4),IF((D13=12),VLOOKUP(G13,'[1]12 лет'!$K$3:$N$75,4),IF((D13=13),VLOOKUP(G13,'[1]13 лет'!$L$3:$P$75,5),IF((D13=14),VLOOKUP(G13,'[1]14 лет'!$L$3:$P$75,5),IF((D13=15),VLOOKUP(G13,'[1]15 лет'!$K$3:$N$75,4),IF((D13=16),VLOOKUP(G13,'[1]16 лет'!$K$3:$N$75,4),VLOOKUP(G13,'[1]17 лет'!$K$3:$N$75,4)))))))</f>
        <v>70</v>
      </c>
      <c r="I13" s="59">
        <v>6.1</v>
      </c>
      <c r="J13" s="59">
        <f ca="1">IF((D13&lt;=11),VLOOKUP(I13,'[1]11 лет'!$M$3:$N$75,2),IF((D13=12),VLOOKUP(I13,'[1]12 лет'!$M$3:$N$75,2),IF((D13=13),VLOOKUP(I13,'[1]13 лет'!$O$3:$P$75,2),IF((D13=14),VLOOKUP(I13,'[1]14 лет'!$O$3:$P$75,2),IF((D13=15),VLOOKUP(I13,'[1]15 лет'!$M$3:$N$75,2),IF((D13=16),VLOOKUP(I13,'[1]16 лет'!$M$3:$N$75,2),VLOOKUP(I13,'[1]17 лет'!$M$3:$N$75,2)))))))</f>
        <v>70</v>
      </c>
      <c r="K13" s="59">
        <v>36</v>
      </c>
      <c r="L13" s="59">
        <f ca="1">IF((D13&lt;=11),VLOOKUP(K13,'[1]11 лет'!$Q$4:$S$74,3),IF((D13=12),VLOOKUP(K13,'[1]12 лет'!$Q$4:$S$74,3),IF((D13=13),VLOOKUP(K13,'[1]13 лет'!$S$4:$U$74,3),IF((D13=14),VLOOKUP(K13,'[1]14 лет'!$S$4:$U$74,3),IF((D13=15),VLOOKUP(K13,'[1]15 лет'!$Q$4:$S$74,3),IF((D13=16),VLOOKUP(K13,'[1]16 лет'!$Q$4:$S$74,3),VLOOKUP(K13,'[1]17 лет'!$Q$4:$S$74,3)))))))</f>
        <v>56</v>
      </c>
      <c r="M13" s="59">
        <v>165</v>
      </c>
      <c r="N13" s="59">
        <f ca="1">IF((D13&lt;=11),VLOOKUP(M13,'[1]11 лет'!$P$4:$S$74,4),IF((D13=12),VLOOKUP(M13,'[1]12 лет'!$P$4:$S$74,4),IF((D13=13),VLOOKUP(M13,'[1]13 лет'!$R$4:$U$74,4),IF((D13=14),VLOOKUP(M13,'[1]14 лет'!$R$4:$U$74,4),IF((D13=15),VLOOKUP(M13,'[1]15 лет'!$P$4:$S$74,4),IF((D13=16),VLOOKUP(M13,'[1]16 лет'!$P$4:$S$74,4),VLOOKUP(M13,'[1]17 лет'!$P$4:$S$74,4)))))))</f>
        <v>20</v>
      </c>
      <c r="O13" s="59">
        <v>7</v>
      </c>
      <c r="P13" s="59">
        <f ca="1">IF((D13&lt;=11),VLOOKUP(O13,'[1]11 лет'!$O$4:$S$74,5),IF((D13=12),VLOOKUP(O13,'[1]12 лет'!$O$4:$S$74,5),IF((D13=13),VLOOKUP(O13,'[1]13 лет'!$Q$4:$U$74,5),IF((D13=14),VLOOKUP(O13,'[1]14 лет'!$Q$4:$U$74,5),IF((D13=15),VLOOKUP(O13,'[1]15 лет'!$O$4:$S$74,5),IF((D13=16),VLOOKUP(O13,'[1]16 лет'!$O$4:$S$74,5),VLOOKUP(O13,'[1]17 лет'!$O$4:$S$74,5)))))))</f>
        <v>5</v>
      </c>
      <c r="Q13" s="59">
        <v>7</v>
      </c>
      <c r="R13" s="59">
        <f ca="1">IF((D13&lt;=11),VLOOKUP(Q13,'[1]11 лет'!$R$4:$S$74,2),IF((D13=12),VLOOKUP(Q13,'[1]12 лет'!$R$4:$S$74,2),IF((D13=13),VLOOKUP(Q13,'[1]13 лет'!$T$4:$U$74,2),IF((D13=14),VLOOKUP(Q13,'[1]14 лет'!$T$4:$U$74,2),IF((D13=15),VLOOKUP(Q13,'[1]15 лет'!$R$4:$S$74,2),IF((D13=16),VLOOKUP(Q13,'[1]16 лет'!$R$4:$S$74,2),VLOOKUP(Q13,'[1]17 лет'!$R$4:$S$74,2)))))))</f>
        <v>14</v>
      </c>
      <c r="S13" s="59">
        <f t="shared" ca="1" si="1"/>
        <v>238</v>
      </c>
      <c r="T13" s="59">
        <f t="shared" ca="1" si="2"/>
        <v>3</v>
      </c>
    </row>
    <row r="14" spans="1:20" x14ac:dyDescent="0.2">
      <c r="A14" s="63">
        <v>4</v>
      </c>
      <c r="B14" s="96" t="s">
        <v>475</v>
      </c>
      <c r="C14" s="97">
        <v>37570</v>
      </c>
      <c r="D14" s="59">
        <f t="shared" ca="1" si="0"/>
        <v>16</v>
      </c>
      <c r="E14" s="59">
        <v>9.6</v>
      </c>
      <c r="F14" s="59">
        <f ca="1">IF((D14&lt;=11),VLOOKUP(E14,'[1]11 лет'!$L$3:$N$75,3),IF((D14=12),VLOOKUP(E14,'[1]12 лет'!$L$3:$N$75,3),IF((D14=13),VLOOKUP(E14,'[1]13 лет'!$M$3:$P$75,4),IF((D14=14),VLOOKUP(E14,'[1]14 лет'!$M$3:$P$75,4),IF((D14=15),VLOOKUP(E14,'[1]15 лет'!$L$3:$N$75,3),IF((D14=16),VLOOKUP(E14,'[1]16 лет'!$L$3:$N$75,3),VLOOKUP(E14,'[1]17 лет'!$L$3:$N$75,3)))))))</f>
        <v>0</v>
      </c>
      <c r="G14" s="59">
        <v>7.6</v>
      </c>
      <c r="H14" s="59">
        <f ca="1">IF((D14&lt;=11),VLOOKUP(G14,'[1]11 лет'!$K$3:$N$75,4),IF((D14=12),VLOOKUP(G14,'[1]12 лет'!$K$3:$N$75,4),IF((D14=13),VLOOKUP(G14,'[1]13 лет'!$L$3:$P$75,5),IF((D14=14),VLOOKUP(G14,'[1]14 лет'!$L$3:$P$75,5),IF((D14=15),VLOOKUP(G14,'[1]15 лет'!$K$3:$N$75,4),IF((D14=16),VLOOKUP(G14,'[1]16 лет'!$K$3:$N$75,4),VLOOKUP(G14,'[1]17 лет'!$K$3:$N$75,4)))))))</f>
        <v>70</v>
      </c>
      <c r="I14" s="59">
        <v>5.8</v>
      </c>
      <c r="J14" s="59">
        <f ca="1">IF((D14&lt;=11),VLOOKUP(I14,'[1]11 лет'!$M$3:$N$75,2),IF((D14=12),VLOOKUP(I14,'[1]12 лет'!$M$3:$N$75,2),IF((D14=13),VLOOKUP(I14,'[1]13 лет'!$O$3:$P$75,2),IF((D14=14),VLOOKUP(I14,'[1]14 лет'!$O$3:$P$75,2),IF((D14=15),VLOOKUP(I14,'[1]15 лет'!$M$3:$N$75,2),IF((D14=16),VLOOKUP(I14,'[1]16 лет'!$M$3:$N$75,2),VLOOKUP(I14,'[1]17 лет'!$M$3:$N$75,2)))))))</f>
        <v>70</v>
      </c>
      <c r="K14" s="59">
        <v>38</v>
      </c>
      <c r="L14" s="59">
        <f ca="1">IF((D14&lt;=11),VLOOKUP(K14,'[1]11 лет'!$Q$4:$S$74,3),IF((D14=12),VLOOKUP(K14,'[1]12 лет'!$Q$4:$S$74,3),IF((D14=13),VLOOKUP(K14,'[1]13 лет'!$S$4:$U$74,3),IF((D14=14),VLOOKUP(K14,'[1]14 лет'!$S$4:$U$74,3),IF((D14=15),VLOOKUP(K14,'[1]15 лет'!$Q$4:$S$74,3),IF((D14=16),VLOOKUP(K14,'[1]16 лет'!$Q$4:$S$74,3),VLOOKUP(K14,'[1]17 лет'!$Q$4:$S$74,3)))))))</f>
        <v>60</v>
      </c>
      <c r="M14" s="59">
        <v>165</v>
      </c>
      <c r="N14" s="59">
        <f ca="1">IF((D14&lt;=11),VLOOKUP(M14,'[1]11 лет'!$P$4:$S$74,4),IF((D14=12),VLOOKUP(M14,'[1]12 лет'!$P$4:$S$74,4),IF((D14=13),VLOOKUP(M14,'[1]13 лет'!$R$4:$U$74,4),IF((D14=14),VLOOKUP(M14,'[1]14 лет'!$R$4:$U$74,4),IF((D14=15),VLOOKUP(M14,'[1]15 лет'!$P$4:$S$74,4),IF((D14=16),VLOOKUP(M14,'[1]16 лет'!$P$4:$S$74,4),VLOOKUP(M14,'[1]17 лет'!$P$4:$S$74,4)))))))</f>
        <v>15</v>
      </c>
      <c r="O14" s="59">
        <v>8</v>
      </c>
      <c r="P14" s="59">
        <f ca="1">IF((D14&lt;=11),VLOOKUP(O14,'[1]11 лет'!$O$4:$S$74,5),IF((D14=12),VLOOKUP(O14,'[1]12 лет'!$O$4:$S$74,5),IF((D14=13),VLOOKUP(O14,'[1]13 лет'!$Q$4:$U$74,5),IF((D14=14),VLOOKUP(O14,'[1]14 лет'!$Q$4:$U$74,5),IF((D14=15),VLOOKUP(O14,'[1]15 лет'!$O$4:$S$74,5),IF((D14=16),VLOOKUP(O14,'[1]16 лет'!$O$4:$S$74,5),VLOOKUP(O14,'[1]17 лет'!$O$4:$S$74,5)))))))</f>
        <v>5</v>
      </c>
      <c r="Q14" s="59">
        <v>4</v>
      </c>
      <c r="R14" s="59">
        <f ca="1">IF((D14&lt;=11),VLOOKUP(Q14,'[1]11 лет'!$R$4:$S$74,2),IF((D14=12),VLOOKUP(Q14,'[1]12 лет'!$R$4:$S$74,2),IF((D14=13),VLOOKUP(Q14,'[1]13 лет'!$T$4:$U$74,2),IF((D14=14),VLOOKUP(Q14,'[1]14 лет'!$T$4:$U$74,2),IF((D14=15),VLOOKUP(Q14,'[1]15 лет'!$R$4:$S$74,2),IF((D14=16),VLOOKUP(Q14,'[1]16 лет'!$R$4:$S$74,2),VLOOKUP(Q14,'[1]17 лет'!$R$4:$S$74,2)))))))</f>
        <v>8</v>
      </c>
      <c r="S14" s="59">
        <f t="shared" ca="1" si="1"/>
        <v>228</v>
      </c>
      <c r="T14" s="59">
        <f t="shared" ca="1" si="2"/>
        <v>8</v>
      </c>
    </row>
    <row r="15" spans="1:20" x14ac:dyDescent="0.2">
      <c r="A15" s="63">
        <v>5</v>
      </c>
      <c r="B15" s="96" t="s">
        <v>476</v>
      </c>
      <c r="C15" s="97">
        <v>37684</v>
      </c>
      <c r="D15" s="59">
        <f t="shared" ca="1" si="0"/>
        <v>15</v>
      </c>
      <c r="E15" s="59">
        <v>8.9</v>
      </c>
      <c r="F15" s="59">
        <f ca="1">IF((D15&lt;=11),VLOOKUP(E15,'[1]11 лет'!$L$3:$N$75,3),IF((D15=12),VLOOKUP(E15,'[1]12 лет'!$L$3:$N$75,3),IF((D15=13),VLOOKUP(E15,'[1]13 лет'!$M$3:$P$75,4),IF((D15=14),VLOOKUP(E15,'[1]14 лет'!$M$3:$P$75,4),IF((D15=15),VLOOKUP(E15,'[1]15 лет'!$L$3:$N$75,3),IF((D15=16),VLOOKUP(E15,'[1]16 лет'!$L$3:$N$75,3),VLOOKUP(E15,'[1]17 лет'!$L$3:$N$75,3)))))))</f>
        <v>9</v>
      </c>
      <c r="G15" s="59">
        <v>7.5</v>
      </c>
      <c r="H15" s="59">
        <f ca="1">IF((D15&lt;=11),VLOOKUP(G15,'[1]11 лет'!$K$3:$N$75,4),IF((D15=12),VLOOKUP(G15,'[1]12 лет'!$K$3:$N$75,4),IF((D15=13),VLOOKUP(G15,'[1]13 лет'!$L$3:$P$75,5),IF((D15=14),VLOOKUP(G15,'[1]14 лет'!$L$3:$P$75,5),IF((D15=15),VLOOKUP(G15,'[1]15 лет'!$K$3:$N$75,4),IF((D15=16),VLOOKUP(G15,'[1]16 лет'!$K$3:$N$75,4),VLOOKUP(G15,'[1]17 лет'!$K$3:$N$75,4)))))))</f>
        <v>70</v>
      </c>
      <c r="I15" s="59">
        <v>6.2</v>
      </c>
      <c r="J15" s="59">
        <f ca="1">IF((D15&lt;=11),VLOOKUP(I15,'[1]11 лет'!$M$3:$N$75,2),IF((D15=12),VLOOKUP(I15,'[1]12 лет'!$M$3:$N$75,2),IF((D15=13),VLOOKUP(I15,'[1]13 лет'!$O$3:$P$75,2),IF((D15=14),VLOOKUP(I15,'[1]14 лет'!$O$3:$P$75,2),IF((D15=15),VLOOKUP(I15,'[1]15 лет'!$M$3:$N$75,2),IF((D15=16),VLOOKUP(I15,'[1]16 лет'!$M$3:$N$75,2),VLOOKUP(I15,'[1]17 лет'!$M$3:$N$75,2)))))))</f>
        <v>70</v>
      </c>
      <c r="K15" s="59">
        <v>33</v>
      </c>
      <c r="L15" s="59">
        <f ca="1">IF((D15&lt;=11),VLOOKUP(K15,'[1]11 лет'!$Q$4:$S$74,3),IF((D15=12),VLOOKUP(K15,'[1]12 лет'!$Q$4:$S$74,3),IF((D15=13),VLOOKUP(K15,'[1]13 лет'!$S$4:$U$74,3),IF((D15=14),VLOOKUP(K15,'[1]14 лет'!$S$4:$U$74,3),IF((D15=15),VLOOKUP(K15,'[1]15 лет'!$Q$4:$S$74,3),IF((D15=16),VLOOKUP(K15,'[1]16 лет'!$Q$4:$S$74,3),VLOOKUP(K15,'[1]17 лет'!$Q$4:$S$74,3)))))))</f>
        <v>50</v>
      </c>
      <c r="M15" s="59">
        <v>160</v>
      </c>
      <c r="N15" s="59">
        <f ca="1">IF((D15&lt;=11),VLOOKUP(M15,'[1]11 лет'!$P$4:$S$74,4),IF((D15=12),VLOOKUP(M15,'[1]12 лет'!$P$4:$S$74,4),IF((D15=13),VLOOKUP(M15,'[1]13 лет'!$R$4:$U$74,4),IF((D15=14),VLOOKUP(M15,'[1]14 лет'!$R$4:$U$74,4),IF((D15=15),VLOOKUP(M15,'[1]15 лет'!$P$4:$S$74,4),IF((D15=16),VLOOKUP(M15,'[1]16 лет'!$P$4:$S$74,4),VLOOKUP(M15,'[1]17 лет'!$P$4:$S$74,4)))))))</f>
        <v>18</v>
      </c>
      <c r="O15" s="59">
        <v>10</v>
      </c>
      <c r="P15" s="59">
        <f ca="1">IF((D15&lt;=11),VLOOKUP(O15,'[1]11 лет'!$O$4:$S$74,5),IF((D15=12),VLOOKUP(O15,'[1]12 лет'!$O$4:$S$74,5),IF((D15=13),VLOOKUP(O15,'[1]13 лет'!$Q$4:$U$74,5),IF((D15=14),VLOOKUP(O15,'[1]14 лет'!$Q$4:$U$74,5),IF((D15=15),VLOOKUP(O15,'[1]15 лет'!$O$4:$S$74,5),IF((D15=16),VLOOKUP(O15,'[1]16 лет'!$O$4:$S$74,5),VLOOKUP(O15,'[1]17 лет'!$O$4:$S$74,5)))))))</f>
        <v>8</v>
      </c>
      <c r="Q15" s="59">
        <v>1</v>
      </c>
      <c r="R15" s="59">
        <f ca="1">IF((D15&lt;=11),VLOOKUP(Q15,'[1]11 лет'!$R$4:$S$74,2),IF((D15=12),VLOOKUP(Q15,'[1]12 лет'!$R$4:$S$74,2),IF((D15=13),VLOOKUP(Q15,'[1]13 лет'!$T$4:$U$74,2),IF((D15=14),VLOOKUP(Q15,'[1]14 лет'!$T$4:$U$74,2),IF((D15=15),VLOOKUP(Q15,'[1]15 лет'!$R$4:$S$74,2),IF((D15=16),VLOOKUP(Q15,'[1]16 лет'!$R$4:$S$74,2),VLOOKUP(Q15,'[1]17 лет'!$R$4:$S$74,2)))))))</f>
        <v>5</v>
      </c>
      <c r="S15" s="59">
        <f t="shared" ca="1" si="1"/>
        <v>230</v>
      </c>
      <c r="T15" s="59">
        <f t="shared" ca="1" si="2"/>
        <v>4</v>
      </c>
    </row>
    <row r="16" spans="1:20" ht="11.25" customHeight="1" x14ac:dyDescent="0.2">
      <c r="A16" s="63">
        <v>6</v>
      </c>
      <c r="B16" s="96" t="s">
        <v>477</v>
      </c>
      <c r="C16" s="97">
        <v>37675</v>
      </c>
      <c r="D16" s="59">
        <f t="shared" ca="1" si="0"/>
        <v>15</v>
      </c>
      <c r="E16" s="59">
        <v>8.6</v>
      </c>
      <c r="F16" s="59">
        <f ca="1">IF((D16&lt;=11),VLOOKUP(E16,'[1]11 лет'!$L$3:$N$75,3),IF((D16=12),VLOOKUP(E16,'[1]12 лет'!$L$3:$N$75,3),IF((D16=13),VLOOKUP(E16,'[1]13 лет'!$M$3:$P$75,4),IF((D16=14),VLOOKUP(E16,'[1]14 лет'!$M$3:$P$75,4),IF((D16=15),VLOOKUP(E16,'[1]15 лет'!$L$3:$N$75,3),IF((D16=16),VLOOKUP(E16,'[1]16 лет'!$L$3:$N$75,3),VLOOKUP(E16,'[1]17 лет'!$L$3:$N$75,3)))))))</f>
        <v>15</v>
      </c>
      <c r="G16" s="59">
        <v>6.5</v>
      </c>
      <c r="H16" s="59">
        <f ca="1">IF((D16&lt;=11),VLOOKUP(G16,'[1]11 лет'!$K$3:$N$75,4),IF((D16=12),VLOOKUP(G16,'[1]12 лет'!$K$3:$N$75,4),IF((D16=13),VLOOKUP(G16,'[1]13 лет'!$L$3:$P$75,5),IF((D16=14),VLOOKUP(G16,'[1]14 лет'!$L$3:$P$75,5),IF((D16=15),VLOOKUP(G16,'[1]15 лет'!$K$3:$N$75,4),IF((D16=16),VLOOKUP(G16,'[1]16 лет'!$K$3:$N$75,4),VLOOKUP(G16,'[1]17 лет'!$K$3:$N$75,4)))))))</f>
        <v>70</v>
      </c>
      <c r="I16" s="59">
        <v>5.7</v>
      </c>
      <c r="J16" s="59">
        <f ca="1">IF((D16&lt;=11),VLOOKUP(I16,'[1]11 лет'!$M$3:$N$75,2),IF((D16=12),VLOOKUP(I16,'[1]12 лет'!$M$3:$N$75,2),IF((D16=13),VLOOKUP(I16,'[1]13 лет'!$O$3:$P$75,2),IF((D16=14),VLOOKUP(I16,'[1]14 лет'!$O$3:$P$75,2),IF((D16=15),VLOOKUP(I16,'[1]15 лет'!$M$3:$N$75,2),IF((D16=16),VLOOKUP(I16,'[1]16 лет'!$M$3:$N$75,2),VLOOKUP(I16,'[1]17 лет'!$M$3:$N$75,2)))))))</f>
        <v>70</v>
      </c>
      <c r="K16" s="59">
        <v>31</v>
      </c>
      <c r="L16" s="59">
        <f ca="1">IF((D16&lt;=11),VLOOKUP(K16,'[1]11 лет'!$Q$4:$S$74,3),IF((D16=12),VLOOKUP(K16,'[1]12 лет'!$Q$4:$S$74,3),IF((D16=13),VLOOKUP(K16,'[1]13 лет'!$S$4:$U$74,3),IF((D16=14),VLOOKUP(K16,'[1]14 лет'!$S$4:$U$74,3),IF((D16=15),VLOOKUP(K16,'[1]15 лет'!$Q$4:$S$74,3),IF((D16=16),VLOOKUP(K16,'[1]16 лет'!$Q$4:$S$74,3),VLOOKUP(K16,'[1]17 лет'!$Q$4:$S$74,3)))))))</f>
        <v>44</v>
      </c>
      <c r="M16" s="59">
        <v>165</v>
      </c>
      <c r="N16" s="59">
        <f ca="1">IF((D16&lt;=11),VLOOKUP(M16,'[1]11 лет'!$P$4:$S$74,4),IF((D16=12),VLOOKUP(M16,'[1]12 лет'!$P$4:$S$74,4),IF((D16=13),VLOOKUP(M16,'[1]13 лет'!$R$4:$U$74,4),IF((D16=14),VLOOKUP(M16,'[1]14 лет'!$R$4:$U$74,4),IF((D16=15),VLOOKUP(M16,'[1]15 лет'!$P$4:$S$74,4),IF((D16=16),VLOOKUP(M16,'[1]16 лет'!$P$4:$S$74,4),VLOOKUP(M16,'[1]17 лет'!$P$4:$S$74,4)))))))</f>
        <v>20</v>
      </c>
      <c r="O16" s="59">
        <v>7</v>
      </c>
      <c r="P16" s="59">
        <f ca="1">IF((D16&lt;=11),VLOOKUP(O16,'[1]11 лет'!$O$4:$S$74,5),IF((D16=12),VLOOKUP(O16,'[1]12 лет'!$O$4:$S$74,5),IF((D16=13),VLOOKUP(O16,'[1]13 лет'!$Q$4:$U$74,5),IF((D16=14),VLOOKUP(O16,'[1]14 лет'!$Q$4:$U$74,5),IF((D16=15),VLOOKUP(O16,'[1]15 лет'!$O$4:$S$74,5),IF((D16=16),VLOOKUP(O16,'[1]16 лет'!$O$4:$S$74,5),VLOOKUP(O16,'[1]17 лет'!$O$4:$S$74,5)))))))</f>
        <v>5</v>
      </c>
      <c r="Q16" s="59">
        <v>1</v>
      </c>
      <c r="R16" s="59">
        <f ca="1">IF((D16&lt;=11),VLOOKUP(Q16,'[1]11 лет'!$R$4:$S$74,2),IF((D16=12),VLOOKUP(Q16,'[1]12 лет'!$R$4:$S$74,2),IF((D16=13),VLOOKUP(Q16,'[1]13 лет'!$T$4:$U$74,2),IF((D16=14),VLOOKUP(Q16,'[1]14 лет'!$T$4:$U$74,2),IF((D16=15),VLOOKUP(Q16,'[1]15 лет'!$R$4:$S$74,2),IF((D16=16),VLOOKUP(Q16,'[1]16 лет'!$R$4:$S$74,2),VLOOKUP(Q16,'[1]17 лет'!$R$4:$S$74,2)))))))</f>
        <v>5</v>
      </c>
      <c r="S16" s="59">
        <f t="shared" ca="1" si="1"/>
        <v>229</v>
      </c>
      <c r="T16" s="59">
        <f t="shared" ca="1" si="2"/>
        <v>5</v>
      </c>
    </row>
    <row r="17" spans="1:20" x14ac:dyDescent="0.2">
      <c r="A17" s="63">
        <v>7</v>
      </c>
      <c r="B17" s="96" t="s">
        <v>478</v>
      </c>
      <c r="C17" s="97">
        <v>37662</v>
      </c>
      <c r="D17" s="59">
        <f t="shared" ca="1" si="0"/>
        <v>15</v>
      </c>
      <c r="E17" s="59">
        <v>8.4</v>
      </c>
      <c r="F17" s="59">
        <f ca="1">IF((D17&lt;=11),VLOOKUP(E17,'[1]11 лет'!$L$3:$N$75,3),IF((D17=12),VLOOKUP(E17,'[1]12 лет'!$L$3:$N$75,3),IF((D17=13),VLOOKUP(E17,'[1]13 лет'!$M$3:$P$75,4),IF((D17=14),VLOOKUP(E17,'[1]14 лет'!$M$3:$P$75,4),IF((D17=15),VLOOKUP(E17,'[1]15 лет'!$L$3:$N$75,3),IF((D17=16),VLOOKUP(E17,'[1]16 лет'!$L$3:$N$75,3),VLOOKUP(E17,'[1]17 лет'!$L$3:$N$75,3)))))))</f>
        <v>20</v>
      </c>
      <c r="G17" s="59">
        <v>7.1</v>
      </c>
      <c r="H17" s="59">
        <f ca="1">IF((D17&lt;=11),VLOOKUP(G17,'[1]11 лет'!$K$3:$N$75,4),IF((D17=12),VLOOKUP(G17,'[1]12 лет'!$K$3:$N$75,4),IF((D17=13),VLOOKUP(G17,'[1]13 лет'!$L$3:$P$75,5),IF((D17=14),VLOOKUP(G17,'[1]14 лет'!$L$3:$P$75,5),IF((D17=15),VLOOKUP(G17,'[1]15 лет'!$K$3:$N$75,4),IF((D17=16),VLOOKUP(G17,'[1]16 лет'!$K$3:$N$75,4),VLOOKUP(G17,'[1]17 лет'!$K$3:$N$75,4)))))))</f>
        <v>70</v>
      </c>
      <c r="I17" s="59">
        <v>5.6</v>
      </c>
      <c r="J17" s="59">
        <f ca="1">IF((D17&lt;=11),VLOOKUP(I17,'[1]11 лет'!$M$3:$N$75,2),IF((D17=12),VLOOKUP(I17,'[1]12 лет'!$M$3:$N$75,2),IF((D17=13),VLOOKUP(I17,'[1]13 лет'!$O$3:$P$75,2),IF((D17=14),VLOOKUP(I17,'[1]14 лет'!$O$3:$P$75,2),IF((D17=15),VLOOKUP(I17,'[1]15 лет'!$M$3:$N$75,2),IF((D17=16),VLOOKUP(I17,'[1]16 лет'!$M$3:$N$75,2),VLOOKUP(I17,'[1]17 лет'!$M$3:$N$75,2)))))))</f>
        <v>70</v>
      </c>
      <c r="K17" s="59">
        <v>30</v>
      </c>
      <c r="L17" s="59">
        <f ca="1">IF((D17&lt;=11),VLOOKUP(K17,'[1]11 лет'!$Q$4:$S$74,3),IF((D17=12),VLOOKUP(K17,'[1]12 лет'!$Q$4:$S$74,3),IF((D17=13),VLOOKUP(K17,'[1]13 лет'!$S$4:$U$74,3),IF((D17=14),VLOOKUP(K17,'[1]14 лет'!$S$4:$U$74,3),IF((D17=15),VLOOKUP(K17,'[1]15 лет'!$Q$4:$S$74,3),IF((D17=16),VLOOKUP(K17,'[1]16 лет'!$Q$4:$S$74,3),VLOOKUP(K17,'[1]17 лет'!$Q$4:$S$74,3)))))))</f>
        <v>41</v>
      </c>
      <c r="M17" s="59">
        <v>155</v>
      </c>
      <c r="N17" s="59">
        <f ca="1">IF((D17&lt;=11),VLOOKUP(M17,'[1]11 лет'!$P$4:$S$74,4),IF((D17=12),VLOOKUP(M17,'[1]12 лет'!$P$4:$S$74,4),IF((D17=13),VLOOKUP(M17,'[1]13 лет'!$R$4:$U$74,4),IF((D17=14),VLOOKUP(M17,'[1]14 лет'!$R$4:$U$74,4),IF((D17=15),VLOOKUP(M17,'[1]15 лет'!$P$4:$S$74,4),IF((D17=16),VLOOKUP(M17,'[1]16 лет'!$P$4:$S$74,4),VLOOKUP(M17,'[1]17 лет'!$P$4:$S$74,4)))))))</f>
        <v>15</v>
      </c>
      <c r="O17" s="59">
        <v>8</v>
      </c>
      <c r="P17" s="59">
        <f ca="1">IF((D17&lt;=11),VLOOKUP(O17,'[1]11 лет'!$O$4:$S$74,5),IF((D17=12),VLOOKUP(O17,'[1]12 лет'!$O$4:$S$74,5),IF((D17=13),VLOOKUP(O17,'[1]13 лет'!$Q$4:$U$74,5),IF((D17=14),VLOOKUP(O17,'[1]14 лет'!$Q$4:$U$74,5),IF((D17=15),VLOOKUP(O17,'[1]15 лет'!$O$4:$S$74,5),IF((D17=16),VLOOKUP(O17,'[1]16 лет'!$O$4:$S$74,5),VLOOKUP(O17,'[1]17 лет'!$O$4:$S$74,5)))))))</f>
        <v>6</v>
      </c>
      <c r="Q17" s="59">
        <v>0</v>
      </c>
      <c r="R17" s="59">
        <f ca="1">IF((D17&lt;=11),VLOOKUP(Q17,'[1]11 лет'!$R$4:$S$74,2),IF((D17=12),VLOOKUP(Q17,'[1]12 лет'!$R$4:$S$74,2),IF((D17=13),VLOOKUP(Q17,'[1]13 лет'!$T$4:$U$74,2),IF((D17=14),VLOOKUP(Q17,'[1]14 лет'!$T$4:$U$74,2),IF((D17=15),VLOOKUP(Q17,'[1]15 лет'!$R$4:$S$74,2),IF((D17=16),VLOOKUP(Q17,'[1]16 лет'!$R$4:$S$74,2),VLOOKUP(Q17,'[1]17 лет'!$R$4:$S$74,2)))))))</f>
        <v>4</v>
      </c>
      <c r="S17" s="59">
        <f t="shared" ca="1" si="1"/>
        <v>226</v>
      </c>
      <c r="T17" s="59">
        <f t="shared" ca="1" si="2"/>
        <v>9</v>
      </c>
    </row>
    <row r="18" spans="1:20" x14ac:dyDescent="0.2">
      <c r="A18" s="63">
        <v>8</v>
      </c>
      <c r="B18" s="96" t="s">
        <v>479</v>
      </c>
      <c r="C18" s="97">
        <v>38036</v>
      </c>
      <c r="D18" s="59">
        <f ca="1">INT(DAYS360(C18,TODAY())/360)</f>
        <v>14</v>
      </c>
      <c r="E18" s="59">
        <v>8.9</v>
      </c>
      <c r="F18" s="59">
        <v>9</v>
      </c>
      <c r="G18" s="59">
        <v>7.3</v>
      </c>
      <c r="H18" s="59">
        <v>70</v>
      </c>
      <c r="I18" s="59">
        <v>5.7</v>
      </c>
      <c r="J18" s="59">
        <v>70</v>
      </c>
      <c r="K18" s="59">
        <v>32</v>
      </c>
      <c r="L18" s="59">
        <v>47</v>
      </c>
      <c r="M18" s="59">
        <v>160</v>
      </c>
      <c r="N18" s="59">
        <v>18</v>
      </c>
      <c r="O18" s="59">
        <v>9</v>
      </c>
      <c r="P18" s="59">
        <v>7</v>
      </c>
      <c r="Q18" s="59">
        <v>4</v>
      </c>
      <c r="R18" s="59">
        <v>8</v>
      </c>
      <c r="S18" s="59">
        <f t="shared" si="1"/>
        <v>229</v>
      </c>
      <c r="T18" s="59">
        <f t="shared" ca="1" si="2"/>
        <v>5</v>
      </c>
    </row>
    <row r="19" spans="1:20" x14ac:dyDescent="0.2">
      <c r="A19" s="63">
        <v>9</v>
      </c>
      <c r="B19" s="96" t="s">
        <v>480</v>
      </c>
      <c r="C19" s="97">
        <v>37742</v>
      </c>
      <c r="D19" s="59">
        <f ca="1">INT(DAYS360(C19,TODAY())/360)</f>
        <v>15</v>
      </c>
      <c r="E19" s="59">
        <v>8.6</v>
      </c>
      <c r="F19" s="59">
        <v>15</v>
      </c>
      <c r="G19" s="59">
        <v>6.5</v>
      </c>
      <c r="H19" s="59">
        <v>70</v>
      </c>
      <c r="I19" s="59">
        <v>5.7</v>
      </c>
      <c r="J19" s="59">
        <v>70</v>
      </c>
      <c r="K19" s="59">
        <v>31</v>
      </c>
      <c r="L19" s="59">
        <v>44</v>
      </c>
      <c r="M19" s="59">
        <v>165</v>
      </c>
      <c r="N19" s="59">
        <v>20</v>
      </c>
      <c r="O19" s="59">
        <v>7</v>
      </c>
      <c r="P19" s="59">
        <v>5</v>
      </c>
      <c r="Q19" s="59">
        <v>1</v>
      </c>
      <c r="R19" s="59">
        <v>5</v>
      </c>
      <c r="S19" s="59">
        <f t="shared" si="1"/>
        <v>229</v>
      </c>
      <c r="T19" s="59">
        <f t="shared" ca="1" si="2"/>
        <v>5</v>
      </c>
    </row>
    <row r="20" spans="1:20" ht="13.5" customHeight="1" x14ac:dyDescent="0.2">
      <c r="A20" s="63">
        <v>10</v>
      </c>
      <c r="B20" s="96" t="s">
        <v>481</v>
      </c>
      <c r="C20" s="97">
        <v>37676</v>
      </c>
      <c r="D20" s="59">
        <f ca="1">INT(DAYS360(C20,TODAY())/360)</f>
        <v>15</v>
      </c>
      <c r="E20" s="59">
        <v>8.4</v>
      </c>
      <c r="F20" s="59">
        <v>20</v>
      </c>
      <c r="G20" s="59">
        <v>7.1</v>
      </c>
      <c r="H20" s="59">
        <v>70</v>
      </c>
      <c r="I20" s="59">
        <v>5.6</v>
      </c>
      <c r="J20" s="59">
        <v>70</v>
      </c>
      <c r="K20" s="59">
        <v>30</v>
      </c>
      <c r="L20" s="59">
        <v>41</v>
      </c>
      <c r="M20" s="59">
        <v>155</v>
      </c>
      <c r="N20" s="59">
        <v>15</v>
      </c>
      <c r="O20" s="59">
        <v>8</v>
      </c>
      <c r="P20" s="59">
        <v>6</v>
      </c>
      <c r="Q20" s="59">
        <v>0</v>
      </c>
      <c r="R20" s="59">
        <v>4</v>
      </c>
      <c r="S20" s="59">
        <f t="shared" si="1"/>
        <v>226</v>
      </c>
      <c r="T20" s="59">
        <f t="shared" ca="1" si="2"/>
        <v>9</v>
      </c>
    </row>
    <row r="21" spans="1:20" x14ac:dyDescent="0.2">
      <c r="S21">
        <f ca="1">SUM(S11:S20)</f>
        <v>2336</v>
      </c>
    </row>
  </sheetData>
  <mergeCells count="3">
    <mergeCell ref="A8:D8"/>
    <mergeCell ref="E8:R8"/>
    <mergeCell ref="E7:R7"/>
  </mergeCells>
  <phoneticPr fontId="14" type="noConversion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opLeftCell="B1" workbookViewId="0">
      <selection activeCell="B4" sqref="A4:XFD9"/>
    </sheetView>
  </sheetViews>
  <sheetFormatPr defaultRowHeight="12.75" x14ac:dyDescent="0.2"/>
  <cols>
    <col min="1" max="1" width="4.140625" customWidth="1"/>
    <col min="2" max="2" width="36.7109375" customWidth="1"/>
    <col min="3" max="3" width="12.7109375" customWidth="1"/>
    <col min="4" max="4" width="10.140625" bestFit="1" customWidth="1"/>
    <col min="5" max="5" width="7.42578125" customWidth="1"/>
  </cols>
  <sheetData>
    <row r="1" spans="1:20" ht="15" x14ac:dyDescent="0.25">
      <c r="A1" s="53"/>
      <c r="B1" s="53"/>
      <c r="C1" s="53"/>
      <c r="D1" s="53"/>
      <c r="E1" s="53"/>
      <c r="F1" s="53"/>
      <c r="G1" s="53"/>
      <c r="H1" s="54" t="s">
        <v>19</v>
      </c>
      <c r="I1" s="54"/>
      <c r="J1" s="54"/>
      <c r="K1" s="54"/>
      <c r="L1" s="54"/>
      <c r="M1" s="54"/>
      <c r="N1" s="54"/>
      <c r="O1" s="53"/>
    </row>
    <row r="2" spans="1:20" ht="15" x14ac:dyDescent="0.25">
      <c r="A2" s="53"/>
      <c r="B2" s="53"/>
      <c r="C2" s="53"/>
      <c r="D2" s="53"/>
      <c r="E2" s="53"/>
      <c r="F2" s="53"/>
      <c r="G2" s="53"/>
      <c r="H2" s="54" t="s">
        <v>20</v>
      </c>
      <c r="I2" s="54"/>
      <c r="J2" s="54"/>
      <c r="K2" s="54"/>
      <c r="L2" s="54"/>
      <c r="M2" s="54"/>
      <c r="N2" s="54"/>
      <c r="O2" s="53"/>
    </row>
    <row r="3" spans="1:20" ht="15" x14ac:dyDescent="0.25">
      <c r="A3" s="53"/>
      <c r="B3" s="53"/>
      <c r="C3" s="53"/>
      <c r="D3" s="53"/>
      <c r="E3" s="53"/>
      <c r="F3" s="53"/>
      <c r="G3" s="53"/>
      <c r="H3" s="54"/>
      <c r="I3" s="54"/>
      <c r="J3" s="54"/>
      <c r="K3" s="54"/>
      <c r="L3" s="54"/>
      <c r="M3" s="54"/>
      <c r="N3" s="54"/>
      <c r="O3" s="53"/>
    </row>
    <row r="4" spans="1:20" ht="15" x14ac:dyDescent="0.25">
      <c r="A4" s="53"/>
      <c r="B4" s="53"/>
      <c r="C4" s="53"/>
      <c r="D4" s="53"/>
      <c r="E4" s="53"/>
      <c r="F4" s="53"/>
      <c r="G4" s="53"/>
      <c r="H4" s="53"/>
      <c r="I4" s="98" t="s">
        <v>659</v>
      </c>
      <c r="J4" s="53"/>
      <c r="K4" s="53"/>
      <c r="L4" s="53"/>
      <c r="M4" s="53"/>
      <c r="N4" s="53"/>
      <c r="O4" s="53"/>
    </row>
    <row r="5" spans="1:20" ht="15" x14ac:dyDescent="0.25">
      <c r="A5" s="53"/>
      <c r="B5" s="53"/>
      <c r="C5" s="53"/>
      <c r="D5" s="53"/>
      <c r="E5" s="53"/>
      <c r="F5" s="53"/>
      <c r="G5" s="53"/>
      <c r="H5" s="53"/>
      <c r="I5" s="53" t="s">
        <v>24</v>
      </c>
      <c r="J5" s="53"/>
      <c r="K5" s="53"/>
      <c r="L5" s="53"/>
      <c r="M5" s="53"/>
      <c r="N5" s="53"/>
      <c r="O5" s="53"/>
    </row>
    <row r="6" spans="1:20" ht="15" x14ac:dyDescent="0.25">
      <c r="A6" s="53"/>
      <c r="B6" s="53"/>
      <c r="C6" s="53"/>
      <c r="D6" s="53"/>
      <c r="E6" s="53"/>
      <c r="F6" s="53"/>
      <c r="G6" s="53"/>
      <c r="H6" s="53"/>
      <c r="I6" s="98" t="s">
        <v>660</v>
      </c>
      <c r="J6" s="53"/>
      <c r="K6" s="53"/>
      <c r="L6" s="53"/>
      <c r="M6" s="53"/>
      <c r="N6" s="53"/>
      <c r="O6" s="53"/>
    </row>
    <row r="7" spans="1:20" ht="15" x14ac:dyDescent="0.25">
      <c r="A7" s="53"/>
      <c r="B7" s="53"/>
      <c r="C7" s="53"/>
      <c r="D7" s="53"/>
      <c r="E7" s="100" t="s">
        <v>27</v>
      </c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</row>
    <row r="8" spans="1:20" ht="15" x14ac:dyDescent="0.25">
      <c r="A8" s="99"/>
      <c r="B8" s="99"/>
      <c r="C8" s="99"/>
      <c r="D8" s="99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1"/>
    </row>
    <row r="10" spans="1:20" ht="38.25" x14ac:dyDescent="0.2">
      <c r="A10" s="55" t="s">
        <v>30</v>
      </c>
      <c r="B10" s="55" t="s">
        <v>0</v>
      </c>
      <c r="C10" s="55" t="s">
        <v>1</v>
      </c>
      <c r="D10" s="55" t="s">
        <v>31</v>
      </c>
      <c r="E10" s="55" t="s">
        <v>32</v>
      </c>
      <c r="F10" s="56" t="s">
        <v>3</v>
      </c>
      <c r="G10" s="57" t="s">
        <v>4</v>
      </c>
      <c r="H10" s="56" t="s">
        <v>3</v>
      </c>
      <c r="I10" s="57" t="s">
        <v>33</v>
      </c>
      <c r="J10" s="56" t="s">
        <v>3</v>
      </c>
      <c r="K10" s="55" t="s">
        <v>5</v>
      </c>
      <c r="L10" s="56" t="s">
        <v>3</v>
      </c>
      <c r="M10" s="55" t="s">
        <v>6</v>
      </c>
      <c r="N10" s="56" t="s">
        <v>3</v>
      </c>
      <c r="O10" s="55" t="s">
        <v>7</v>
      </c>
      <c r="P10" s="56" t="s">
        <v>3</v>
      </c>
      <c r="Q10" s="55" t="s">
        <v>8</v>
      </c>
      <c r="R10" s="56" t="s">
        <v>3</v>
      </c>
      <c r="S10" s="58" t="s">
        <v>9</v>
      </c>
      <c r="T10" s="55" t="s">
        <v>10</v>
      </c>
    </row>
    <row r="11" spans="1:20" x14ac:dyDescent="0.2">
      <c r="A11" s="66">
        <v>1</v>
      </c>
      <c r="B11" s="96" t="s">
        <v>482</v>
      </c>
      <c r="C11" s="97">
        <v>37662</v>
      </c>
      <c r="D11" s="59">
        <f t="shared" ref="D11:D20" ca="1" si="0">INT(DAYS360(C11,TODAY())/360)</f>
        <v>15</v>
      </c>
      <c r="E11" s="90">
        <v>5.5</v>
      </c>
      <c r="F11" s="90">
        <v>70</v>
      </c>
      <c r="G11" s="90">
        <v>4.5999999999999996</v>
      </c>
      <c r="H11" s="90">
        <v>70</v>
      </c>
      <c r="I11" s="90">
        <v>8.6</v>
      </c>
      <c r="J11" s="90">
        <v>62</v>
      </c>
      <c r="K11" s="90">
        <v>50</v>
      </c>
      <c r="L11" s="90">
        <v>70</v>
      </c>
      <c r="M11" s="90">
        <v>200</v>
      </c>
      <c r="N11" s="90">
        <v>40</v>
      </c>
      <c r="O11" s="90">
        <v>20</v>
      </c>
      <c r="P11" s="90">
        <v>26</v>
      </c>
      <c r="Q11" s="90">
        <v>12</v>
      </c>
      <c r="R11" s="90">
        <v>24</v>
      </c>
      <c r="S11" s="90">
        <v>362</v>
      </c>
      <c r="T11" s="59">
        <f>RANK(S11,S$11:S$20)</f>
        <v>1</v>
      </c>
    </row>
    <row r="12" spans="1:20" ht="13.5" customHeight="1" x14ac:dyDescent="0.2">
      <c r="A12" s="66">
        <v>2</v>
      </c>
      <c r="B12" s="96" t="s">
        <v>483</v>
      </c>
      <c r="C12" s="97">
        <v>37957</v>
      </c>
      <c r="D12" s="59">
        <f t="shared" ca="1" si="0"/>
        <v>15</v>
      </c>
      <c r="E12" s="90">
        <v>5.5</v>
      </c>
      <c r="F12" s="90">
        <v>70</v>
      </c>
      <c r="G12" s="90">
        <v>4.4000000000000004</v>
      </c>
      <c r="H12" s="90">
        <v>70</v>
      </c>
      <c r="I12" s="90">
        <v>8</v>
      </c>
      <c r="J12" s="90">
        <v>68</v>
      </c>
      <c r="K12" s="90">
        <v>46</v>
      </c>
      <c r="L12" s="90">
        <v>70</v>
      </c>
      <c r="M12" s="90">
        <v>165</v>
      </c>
      <c r="N12" s="90">
        <v>20</v>
      </c>
      <c r="O12" s="90">
        <v>18</v>
      </c>
      <c r="P12" s="90">
        <v>22</v>
      </c>
      <c r="Q12" s="90">
        <v>12</v>
      </c>
      <c r="R12" s="90">
        <v>24</v>
      </c>
      <c r="S12" s="90">
        <v>344</v>
      </c>
      <c r="T12" s="59">
        <f t="shared" ref="T12:T20" si="1">RANK(S12,S$11:S$20)</f>
        <v>2</v>
      </c>
    </row>
    <row r="13" spans="1:20" x14ac:dyDescent="0.2">
      <c r="A13" s="66">
        <v>3</v>
      </c>
      <c r="B13" s="96" t="s">
        <v>484</v>
      </c>
      <c r="C13" s="97">
        <v>37820</v>
      </c>
      <c r="D13" s="59">
        <f t="shared" ca="1" si="0"/>
        <v>15</v>
      </c>
      <c r="E13" s="90">
        <v>6.3</v>
      </c>
      <c r="F13" s="90">
        <v>70</v>
      </c>
      <c r="G13" s="90">
        <v>5.9</v>
      </c>
      <c r="H13" s="90">
        <v>70</v>
      </c>
      <c r="I13" s="90">
        <v>14.5</v>
      </c>
      <c r="J13" s="90">
        <v>0</v>
      </c>
      <c r="K13" s="90">
        <v>39</v>
      </c>
      <c r="L13" s="90">
        <v>62</v>
      </c>
      <c r="M13" s="90">
        <v>204</v>
      </c>
      <c r="N13" s="90">
        <v>44</v>
      </c>
      <c r="O13" s="90">
        <v>30</v>
      </c>
      <c r="P13" s="90">
        <v>47</v>
      </c>
      <c r="Q13" s="90">
        <v>15</v>
      </c>
      <c r="R13" s="90">
        <v>32</v>
      </c>
      <c r="S13" s="90">
        <v>325</v>
      </c>
      <c r="T13" s="59">
        <f t="shared" si="1"/>
        <v>3</v>
      </c>
    </row>
    <row r="14" spans="1:20" x14ac:dyDescent="0.2">
      <c r="A14" s="66">
        <v>4</v>
      </c>
      <c r="B14" s="96" t="s">
        <v>485</v>
      </c>
      <c r="C14" s="97">
        <v>37415</v>
      </c>
      <c r="D14" s="59">
        <f t="shared" ca="1" si="0"/>
        <v>16</v>
      </c>
      <c r="E14" s="90">
        <v>5.5</v>
      </c>
      <c r="F14" s="90">
        <v>70</v>
      </c>
      <c r="G14" s="90">
        <v>4.5</v>
      </c>
      <c r="H14" s="90">
        <v>70</v>
      </c>
      <c r="I14" s="90">
        <v>14.9</v>
      </c>
      <c r="J14" s="90">
        <v>0</v>
      </c>
      <c r="K14" s="90">
        <v>33</v>
      </c>
      <c r="L14" s="90">
        <v>50</v>
      </c>
      <c r="M14" s="90">
        <v>215</v>
      </c>
      <c r="N14" s="90">
        <v>52</v>
      </c>
      <c r="O14" s="90">
        <v>34</v>
      </c>
      <c r="P14" s="90">
        <v>56</v>
      </c>
      <c r="Q14" s="90">
        <v>13</v>
      </c>
      <c r="R14" s="90">
        <v>26</v>
      </c>
      <c r="S14" s="90">
        <v>324</v>
      </c>
      <c r="T14" s="59">
        <f t="shared" si="1"/>
        <v>4</v>
      </c>
    </row>
    <row r="15" spans="1:20" x14ac:dyDescent="0.2">
      <c r="A15" s="66">
        <v>5</v>
      </c>
      <c r="B15" s="96" t="s">
        <v>486</v>
      </c>
      <c r="C15" s="97">
        <v>37781</v>
      </c>
      <c r="D15" s="59">
        <f t="shared" ca="1" si="0"/>
        <v>15</v>
      </c>
      <c r="E15" s="90">
        <v>7.6</v>
      </c>
      <c r="F15" s="90">
        <v>46</v>
      </c>
      <c r="G15" s="90">
        <v>5.6</v>
      </c>
      <c r="H15" s="90">
        <v>70</v>
      </c>
      <c r="I15" s="90">
        <v>7.5</v>
      </c>
      <c r="J15" s="90">
        <v>70</v>
      </c>
      <c r="K15" s="90">
        <v>28</v>
      </c>
      <c r="L15" s="90">
        <v>35</v>
      </c>
      <c r="M15" s="90">
        <v>200</v>
      </c>
      <c r="N15" s="90">
        <v>40</v>
      </c>
      <c r="O15" s="90">
        <v>25</v>
      </c>
      <c r="P15" s="90">
        <v>36</v>
      </c>
      <c r="Q15" s="90">
        <v>13</v>
      </c>
      <c r="R15" s="90">
        <v>26</v>
      </c>
      <c r="S15" s="90">
        <v>323</v>
      </c>
      <c r="T15" s="59">
        <f t="shared" si="1"/>
        <v>5</v>
      </c>
    </row>
    <row r="16" spans="1:20" x14ac:dyDescent="0.2">
      <c r="A16" s="66">
        <v>6</v>
      </c>
      <c r="B16" s="96" t="s">
        <v>487</v>
      </c>
      <c r="C16" s="97">
        <v>37831</v>
      </c>
      <c r="D16" s="59">
        <f t="shared" ca="1" si="0"/>
        <v>15</v>
      </c>
      <c r="E16" s="90">
        <v>5.8</v>
      </c>
      <c r="F16" s="90">
        <v>70</v>
      </c>
      <c r="G16" s="90">
        <v>4.7</v>
      </c>
      <c r="H16" s="90">
        <v>70</v>
      </c>
      <c r="I16" s="90">
        <v>12.9</v>
      </c>
      <c r="J16" s="90">
        <v>1</v>
      </c>
      <c r="K16" s="90">
        <v>46</v>
      </c>
      <c r="L16" s="90">
        <v>70</v>
      </c>
      <c r="M16" s="90">
        <v>226</v>
      </c>
      <c r="N16" s="90">
        <v>58</v>
      </c>
      <c r="O16" s="90">
        <v>31</v>
      </c>
      <c r="P16" s="90">
        <v>50</v>
      </c>
      <c r="Q16" s="90">
        <v>0</v>
      </c>
      <c r="R16" s="90">
        <v>4</v>
      </c>
      <c r="S16" s="90">
        <v>323</v>
      </c>
      <c r="T16" s="59">
        <f t="shared" si="1"/>
        <v>5</v>
      </c>
    </row>
    <row r="17" spans="1:20" x14ac:dyDescent="0.2">
      <c r="A17" s="66">
        <v>7</v>
      </c>
      <c r="B17" s="96" t="s">
        <v>488</v>
      </c>
      <c r="C17" s="97">
        <v>37642</v>
      </c>
      <c r="D17" s="59">
        <f t="shared" ca="1" si="0"/>
        <v>15</v>
      </c>
      <c r="E17" s="90">
        <v>6.3</v>
      </c>
      <c r="F17" s="90">
        <v>70</v>
      </c>
      <c r="G17" s="90">
        <v>4.4000000000000004</v>
      </c>
      <c r="H17" s="90">
        <v>70</v>
      </c>
      <c r="I17" s="90">
        <v>14.5</v>
      </c>
      <c r="J17" s="90">
        <v>0</v>
      </c>
      <c r="K17" s="90">
        <v>34</v>
      </c>
      <c r="L17" s="90">
        <v>52</v>
      </c>
      <c r="M17" s="90">
        <v>226</v>
      </c>
      <c r="N17" s="90">
        <v>58</v>
      </c>
      <c r="O17" s="90">
        <v>30</v>
      </c>
      <c r="P17" s="90">
        <v>47</v>
      </c>
      <c r="Q17" s="90">
        <v>13</v>
      </c>
      <c r="R17" s="90">
        <v>26</v>
      </c>
      <c r="S17" s="90">
        <v>323</v>
      </c>
      <c r="T17" s="59">
        <f t="shared" si="1"/>
        <v>5</v>
      </c>
    </row>
    <row r="18" spans="1:20" ht="25.5" x14ac:dyDescent="0.2">
      <c r="A18" s="66">
        <v>8</v>
      </c>
      <c r="B18" s="96" t="s">
        <v>489</v>
      </c>
      <c r="C18" s="97">
        <v>37580</v>
      </c>
      <c r="D18" s="59">
        <f t="shared" ca="1" si="0"/>
        <v>16</v>
      </c>
      <c r="E18" s="90">
        <v>6.3</v>
      </c>
      <c r="F18" s="90">
        <v>70</v>
      </c>
      <c r="G18" s="90">
        <v>5.5</v>
      </c>
      <c r="H18" s="90">
        <v>70</v>
      </c>
      <c r="I18" s="90">
        <v>8.8000000000000007</v>
      </c>
      <c r="J18" s="90">
        <v>58</v>
      </c>
      <c r="K18" s="90">
        <v>30</v>
      </c>
      <c r="L18" s="90">
        <v>41</v>
      </c>
      <c r="M18" s="90">
        <v>210</v>
      </c>
      <c r="N18" s="90">
        <v>50</v>
      </c>
      <c r="O18" s="90">
        <v>18</v>
      </c>
      <c r="P18" s="90">
        <v>22</v>
      </c>
      <c r="Q18" s="90">
        <v>0</v>
      </c>
      <c r="R18" s="90">
        <v>4</v>
      </c>
      <c r="S18" s="90">
        <v>315</v>
      </c>
      <c r="T18" s="59">
        <f t="shared" si="1"/>
        <v>8</v>
      </c>
    </row>
    <row r="19" spans="1:20" ht="13.5" customHeight="1" x14ac:dyDescent="0.2">
      <c r="A19" s="66">
        <v>9</v>
      </c>
      <c r="B19" s="96" t="s">
        <v>490</v>
      </c>
      <c r="C19" s="97">
        <v>37786</v>
      </c>
      <c r="D19" s="59">
        <f t="shared" ca="1" si="0"/>
        <v>15</v>
      </c>
      <c r="E19" s="90">
        <v>5.2</v>
      </c>
      <c r="F19" s="90">
        <v>70</v>
      </c>
      <c r="G19" s="90">
        <v>5.9</v>
      </c>
      <c r="H19" s="90">
        <v>70</v>
      </c>
      <c r="I19" s="90">
        <v>14.3</v>
      </c>
      <c r="J19" s="90">
        <v>0</v>
      </c>
      <c r="K19" s="90">
        <v>39</v>
      </c>
      <c r="L19" s="90">
        <v>62</v>
      </c>
      <c r="M19" s="90">
        <v>215</v>
      </c>
      <c r="N19" s="90">
        <v>52</v>
      </c>
      <c r="O19" s="90">
        <v>25</v>
      </c>
      <c r="P19" s="90">
        <v>36</v>
      </c>
      <c r="Q19" s="90">
        <v>12</v>
      </c>
      <c r="R19" s="90">
        <v>24</v>
      </c>
      <c r="S19" s="90">
        <v>314</v>
      </c>
      <c r="T19" s="59">
        <f t="shared" si="1"/>
        <v>9</v>
      </c>
    </row>
    <row r="20" spans="1:20" ht="13.5" customHeight="1" x14ac:dyDescent="0.2">
      <c r="A20" s="66">
        <v>10</v>
      </c>
      <c r="B20" s="96" t="s">
        <v>491</v>
      </c>
      <c r="C20" s="97">
        <v>37740</v>
      </c>
      <c r="D20" s="59">
        <f t="shared" ca="1" si="0"/>
        <v>15</v>
      </c>
      <c r="E20" s="90">
        <v>7.6</v>
      </c>
      <c r="F20" s="90">
        <v>46</v>
      </c>
      <c r="G20" s="90">
        <v>4.4000000000000004</v>
      </c>
      <c r="H20" s="90">
        <v>70</v>
      </c>
      <c r="I20" s="90">
        <v>14.9</v>
      </c>
      <c r="J20" s="90">
        <v>0</v>
      </c>
      <c r="K20" s="90">
        <v>46</v>
      </c>
      <c r="L20" s="90">
        <v>70</v>
      </c>
      <c r="M20" s="90">
        <v>236</v>
      </c>
      <c r="N20" s="90">
        <v>63</v>
      </c>
      <c r="O20" s="90">
        <v>34</v>
      </c>
      <c r="P20" s="90">
        <v>56</v>
      </c>
      <c r="Q20" s="90">
        <v>3</v>
      </c>
      <c r="R20" s="90">
        <v>7</v>
      </c>
      <c r="S20" s="90">
        <v>312</v>
      </c>
      <c r="T20" s="59">
        <f t="shared" si="1"/>
        <v>10</v>
      </c>
    </row>
    <row r="21" spans="1:20" x14ac:dyDescent="0.2">
      <c r="S21">
        <f>SUM(S11:S20)</f>
        <v>3265</v>
      </c>
    </row>
  </sheetData>
  <mergeCells count="3">
    <mergeCell ref="A8:D8"/>
    <mergeCell ref="E8:R8"/>
    <mergeCell ref="E7:R7"/>
  </mergeCells>
  <phoneticPr fontId="1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workbookViewId="0">
      <selection activeCell="A6" sqref="A6:XFD6"/>
    </sheetView>
  </sheetViews>
  <sheetFormatPr defaultRowHeight="12.75" x14ac:dyDescent="0.2"/>
  <cols>
    <col min="1" max="1" width="4.140625" customWidth="1"/>
    <col min="2" max="2" width="36.28515625" customWidth="1"/>
    <col min="3" max="3" width="12.7109375" style="70" customWidth="1"/>
    <col min="4" max="4" width="10.140625" bestFit="1" customWidth="1"/>
    <col min="5" max="5" width="7.42578125" customWidth="1"/>
  </cols>
  <sheetData>
    <row r="1" spans="1:20" ht="15" x14ac:dyDescent="0.25">
      <c r="A1" s="53"/>
      <c r="B1" s="53"/>
      <c r="C1" s="69"/>
      <c r="D1" s="53"/>
      <c r="E1" s="53"/>
      <c r="F1" s="53"/>
      <c r="G1" s="53"/>
      <c r="H1" s="54" t="s">
        <v>19</v>
      </c>
      <c r="I1" s="54"/>
      <c r="J1" s="54"/>
      <c r="K1" s="54"/>
      <c r="L1" s="54"/>
      <c r="M1" s="54"/>
      <c r="N1" s="54"/>
      <c r="O1" s="53"/>
    </row>
    <row r="2" spans="1:20" ht="15" x14ac:dyDescent="0.25">
      <c r="A2" s="53"/>
      <c r="B2" s="53"/>
      <c r="C2" s="69"/>
      <c r="D2" s="53"/>
      <c r="E2" s="53"/>
      <c r="F2" s="53"/>
      <c r="G2" s="53"/>
      <c r="H2" s="54" t="s">
        <v>20</v>
      </c>
      <c r="I2" s="54"/>
      <c r="J2" s="54"/>
      <c r="K2" s="54"/>
      <c r="L2" s="54"/>
      <c r="M2" s="54"/>
      <c r="N2" s="54"/>
      <c r="O2" s="53"/>
    </row>
    <row r="3" spans="1:20" ht="15" x14ac:dyDescent="0.25">
      <c r="A3" s="53"/>
      <c r="B3" s="53"/>
      <c r="C3" s="69"/>
      <c r="D3" s="53"/>
      <c r="E3" s="53"/>
      <c r="F3" s="53"/>
      <c r="G3" s="53"/>
      <c r="H3" s="54"/>
      <c r="I3" s="54"/>
      <c r="J3" s="54"/>
      <c r="K3" s="54"/>
      <c r="L3" s="54"/>
      <c r="M3" s="54"/>
      <c r="N3" s="54"/>
      <c r="O3" s="53"/>
    </row>
    <row r="4" spans="1:20" ht="15" x14ac:dyDescent="0.25">
      <c r="A4" s="53"/>
      <c r="B4" s="53"/>
      <c r="C4" s="53"/>
      <c r="D4" s="53"/>
      <c r="E4" s="53"/>
      <c r="F4" s="53"/>
      <c r="G4" s="53"/>
      <c r="H4" s="53"/>
      <c r="I4" s="98" t="s">
        <v>659</v>
      </c>
      <c r="J4" s="53"/>
      <c r="K4" s="53"/>
      <c r="L4" s="53"/>
      <c r="M4" s="53"/>
      <c r="N4" s="53"/>
      <c r="O4" s="53"/>
    </row>
    <row r="5" spans="1:20" ht="15" x14ac:dyDescent="0.25">
      <c r="A5" s="53"/>
      <c r="B5" s="53"/>
      <c r="C5" s="53"/>
      <c r="D5" s="53"/>
      <c r="E5" s="53"/>
      <c r="F5" s="53"/>
      <c r="G5" s="53"/>
      <c r="H5" s="53"/>
      <c r="I5" s="53" t="s">
        <v>24</v>
      </c>
      <c r="J5" s="53"/>
      <c r="K5" s="53"/>
      <c r="L5" s="53"/>
      <c r="M5" s="53"/>
      <c r="N5" s="53"/>
      <c r="O5" s="53"/>
    </row>
    <row r="6" spans="1:20" ht="15" x14ac:dyDescent="0.25">
      <c r="A6" s="53"/>
      <c r="B6" s="53"/>
      <c r="C6" s="53"/>
      <c r="D6" s="53"/>
      <c r="E6" s="53"/>
      <c r="F6" s="53"/>
      <c r="G6" s="53"/>
      <c r="H6" s="53"/>
      <c r="I6" s="98" t="s">
        <v>661</v>
      </c>
      <c r="J6" s="53"/>
      <c r="K6" s="53"/>
      <c r="L6" s="53"/>
      <c r="M6" s="53"/>
      <c r="N6" s="53"/>
      <c r="O6" s="53"/>
    </row>
    <row r="7" spans="1:20" ht="15" x14ac:dyDescent="0.25">
      <c r="A7" s="53"/>
      <c r="B7" s="53"/>
      <c r="C7" s="53"/>
      <c r="D7" s="53"/>
      <c r="E7" s="100" t="s">
        <v>27</v>
      </c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</row>
    <row r="8" spans="1:20" ht="15" x14ac:dyDescent="0.25">
      <c r="A8" s="99"/>
      <c r="B8" s="99"/>
      <c r="C8" s="99"/>
      <c r="D8" s="99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1"/>
    </row>
    <row r="9" spans="1:20" x14ac:dyDescent="0.2">
      <c r="C9"/>
    </row>
    <row r="10" spans="1:20" ht="38.25" x14ac:dyDescent="0.2">
      <c r="A10" s="76" t="s">
        <v>30</v>
      </c>
      <c r="B10" s="76" t="s">
        <v>0</v>
      </c>
      <c r="C10" s="77" t="s">
        <v>1</v>
      </c>
      <c r="D10" s="76" t="s">
        <v>31</v>
      </c>
      <c r="E10" s="76" t="s">
        <v>32</v>
      </c>
      <c r="F10" s="78" t="s">
        <v>3</v>
      </c>
      <c r="G10" s="79" t="s">
        <v>4</v>
      </c>
      <c r="H10" s="78" t="s">
        <v>3</v>
      </c>
      <c r="I10" s="79" t="s">
        <v>33</v>
      </c>
      <c r="J10" s="78" t="s">
        <v>3</v>
      </c>
      <c r="K10" s="76" t="s">
        <v>5</v>
      </c>
      <c r="L10" s="78" t="s">
        <v>3</v>
      </c>
      <c r="M10" s="76" t="s">
        <v>6</v>
      </c>
      <c r="N10" s="78" t="s">
        <v>3</v>
      </c>
      <c r="O10" s="76" t="s">
        <v>146</v>
      </c>
      <c r="P10" s="78" t="s">
        <v>3</v>
      </c>
      <c r="Q10" s="76" t="s">
        <v>8</v>
      </c>
      <c r="R10" s="78" t="s">
        <v>3</v>
      </c>
      <c r="S10" s="80" t="s">
        <v>9</v>
      </c>
      <c r="T10" s="76" t="s">
        <v>10</v>
      </c>
    </row>
    <row r="11" spans="1:20" ht="14.25" customHeight="1" x14ac:dyDescent="0.2">
      <c r="A11" s="66">
        <v>1</v>
      </c>
      <c r="B11" s="96" t="s">
        <v>599</v>
      </c>
      <c r="C11" s="97">
        <v>39350</v>
      </c>
      <c r="D11" s="59">
        <f t="shared" ref="D11:D20" ca="1" si="0">INT(DAYS360(C11,TODAY())/360)</f>
        <v>11</v>
      </c>
      <c r="E11" s="59">
        <v>9.6</v>
      </c>
      <c r="F11" s="59">
        <f ca="1">IF((D11&lt;=11),VLOOKUP(E11,'11 лет'!$L$3:$N$75,3),IF((D11=12),VLOOKUP(E11,'12 лет'!$L$3:$N$75,3),IF((D11=13),VLOOKUP(E11,'13 лет'!$M$3:$P$75,4),IF((D11=14),VLOOKUP(E11,'14 лет'!$M$3:$P$75,4),IF((D11=15),VLOOKUP(E11,'15 лет'!$L$3:$N$75,3),IF((D11=16),VLOOKUP(E11,'16 лет'!$L$3:$N$75,3),VLOOKUP(E11,'17 лет'!$L$3:$N$75,3)))))))</f>
        <v>18</v>
      </c>
      <c r="G11" s="59" t="s">
        <v>160</v>
      </c>
      <c r="H11" s="59">
        <f ca="1">IF((D11&lt;11),VLOOKUP(G11,'11 лет'!$K$3:$N$75,4),IF((D11=11),VLOOKUP(G11,'12 лет'!$K$3:$N$75,4),IF((D11=13),VLOOKUP(G11,'13 лет'!$L$3:$P$75,5),IF((D11=14),VLOOKUP(G11,'14 лет'!$L$3:$P$75,5),IF((D11=15),VLOOKUP(G11,'15 лет'!$K$3:$N$75,4),IF((D11=16),VLOOKUP(G11,'16 лет'!$K$3:$N$75,4),VLOOKUP(G11,'17 лет'!$K$3:$N$75,4)))))))</f>
        <v>22</v>
      </c>
      <c r="I11" s="59">
        <v>5.9</v>
      </c>
      <c r="J11" s="59">
        <f ca="1">IF((D11&lt;=11),VLOOKUP(I11,'11 лет'!$M$3:$N$75,2),IF((D11=12),VLOOKUP(I11,'12 лет'!$M$3:$N$75,2),IF((D11=13),VLOOKUP(I11,'13 лет'!$O$3:$P$75,2),IF((D11=14),VLOOKUP(I11,'14 лет'!$O$3:$P$75,2),IF((D11=15),VLOOKUP(I11,'15 лет'!$M$3:$N$75,2),IF((D11=16),VLOOKUP(I11,'16 лет'!$M$3:$N$75,2),VLOOKUP(I11,'17 лет'!$M$3:$N$75,2)))))))</f>
        <v>35</v>
      </c>
      <c r="K11" s="59">
        <v>20</v>
      </c>
      <c r="L11" s="59">
        <f ca="1">IF((D11&lt;=11),VLOOKUP(K11,'11 лет'!$Q$4:$S$74,3),IF((D11=12),VLOOKUP(K11,'12 лет'!$Q$4:$S$74,3),IF((D11=13),VLOOKUP(K11,'13 лет'!$S$4:$U$74,3),IF((D11=14),VLOOKUP(K11,'14 лет'!$S$4:$U$74,3),IF((D11=15),VLOOKUP(K11,'15 лет'!$Q$4:$S$74,3),IF((D11=16),VLOOKUP(K11,'16 лет'!$Q$4:$S$74,3),VLOOKUP(K11,'17 лет'!$Q$4:$S$74,3)))))))</f>
        <v>34</v>
      </c>
      <c r="M11" s="59">
        <v>160</v>
      </c>
      <c r="N11" s="59">
        <f ca="1">IF((D11&lt;=11),VLOOKUP(M11,'11 лет'!$P$4:$S$74,4),IF((D11=12),VLOOKUP(M11,'12 лет'!$P$4:$S$74,4),IF((D11=13),VLOOKUP(M11,'13 лет'!$R$4:$U$74,4),IF((D11=14),VLOOKUP(M11,'14 лет'!$R$4:$U$74,4),IF((D11=15),VLOOKUP(M11,'15 лет'!$P$4:$S$74,4),IF((D11=16),VLOOKUP(M11,'16 лет'!$P$4:$S$74,4),VLOOKUP(M11,'17 лет'!$P$4:$S$74,4)))))))</f>
        <v>30</v>
      </c>
      <c r="O11" s="59">
        <v>15</v>
      </c>
      <c r="P11" s="59">
        <f ca="1">IF((D11&lt;=11),VLOOKUP(O11,'11 лет'!$O$4:$S$74,5),IF((D11=12),VLOOKUP(O11,'12 лет'!$O$4:$S$74,5),IF((D11=13),VLOOKUP(O11,'13 лет'!$Q$4:$U$74,5),IF((D11=14),VLOOKUP(O11,'14 лет'!$Q$4:$U$74,5),IF((D11=15),VLOOKUP(O11,'15 лет'!$O$4:$S$74,5),IF((D11=16),VLOOKUP(O11,'16 лет'!$O$4:$S$74,5),VLOOKUP(O11,'17 лет'!$O$4:$S$74,5)))))))</f>
        <v>30</v>
      </c>
      <c r="Q11" s="59">
        <v>15</v>
      </c>
      <c r="R11" s="59">
        <f ca="1">IF((D11&lt;=11),VLOOKUP(Q11,'11 лет'!$R$4:$S$74,2),IF((D11=12),VLOOKUP(Q11,'12 лет'!$R$4:$S$74,2),IF((D11=13),VLOOKUP(Q11,'13 лет'!$T$4:$U$74,2),IF((D11=14),VLOOKUP(Q11,'14 лет'!$T$4:$U$74,2),IF((D11=15),VLOOKUP(Q11,'15 лет'!$R$4:$S$74,2),IF((D11=16),VLOOKUP(Q11,'16 лет'!$R$4:$S$74,2),VLOOKUP(Q11,'17 лет'!$R$4:$S$74,2)))))))</f>
        <v>42</v>
      </c>
      <c r="S11" s="59">
        <f t="shared" ref="S11:S20" ca="1" si="1">SUM(F11,H11,J11,L11,N11,P11,R11)</f>
        <v>211</v>
      </c>
      <c r="T11" s="59">
        <f t="shared" ref="T11:T20" ca="1" si="2">RANK(S11,S$11:S$20)</f>
        <v>1</v>
      </c>
    </row>
    <row r="12" spans="1:20" x14ac:dyDescent="0.2">
      <c r="A12" s="66">
        <v>2</v>
      </c>
      <c r="B12" s="96" t="s">
        <v>600</v>
      </c>
      <c r="C12" s="97">
        <v>39213</v>
      </c>
      <c r="D12" s="59">
        <f t="shared" ca="1" si="0"/>
        <v>11</v>
      </c>
      <c r="E12" s="59">
        <v>9.3000000000000007</v>
      </c>
      <c r="F12" s="59">
        <f ca="1">IF((D12&lt;=11),VLOOKUP(E12,'11 лет'!$L$3:$N$75,3),IF((D12=12),VLOOKUP(E12,'12 лет'!$L$3:$N$75,3),IF((D12=13),VLOOKUP(E12,'13 лет'!$M$3:$P$75,4),IF((D12=14),VLOOKUP(E12,'14 лет'!$M$3:$P$75,4),IF((D12=15),VLOOKUP(E12,'15 лет'!$L$3:$N$75,3),IF((D12=16),VLOOKUP(E12,'16 лет'!$L$3:$N$75,3),VLOOKUP(E12,'17 лет'!$L$3:$N$75,3)))))))</f>
        <v>25</v>
      </c>
      <c r="G12" s="59" t="s">
        <v>196</v>
      </c>
      <c r="H12" s="59">
        <f ca="1">IF((D12&lt;11),VLOOKUP(G12,'11 лет'!$K$3:$N$75,4),IF((D12=11),VLOOKUP(G12,'12 лет'!$K$3:$N$75,4),IF((D12=13),VLOOKUP(G12,'13 лет'!$L$3:$P$75,5),IF((D12=14),VLOOKUP(G12,'14 лет'!$L$3:$P$75,5),IF((D12=15),VLOOKUP(G12,'15 лет'!$K$3:$N$75,4),IF((D12=16),VLOOKUP(G12,'16 лет'!$K$3:$N$75,4),VLOOKUP(G12,'17 лет'!$K$3:$N$75,4)))))))</f>
        <v>27</v>
      </c>
      <c r="I12" s="59">
        <v>5.9</v>
      </c>
      <c r="J12" s="59">
        <f ca="1">IF((D12&lt;=11),VLOOKUP(I12,'11 лет'!$M$3:$N$75,2),IF((D12=12),VLOOKUP(I12,'12 лет'!$M$3:$N$75,2),IF((D12=13),VLOOKUP(I12,'13 лет'!$O$3:$P$75,2),IF((D12=14),VLOOKUP(I12,'14 лет'!$O$3:$P$75,2),IF((D12=15),VLOOKUP(I12,'15 лет'!$M$3:$N$75,2),IF((D12=16),VLOOKUP(I12,'16 лет'!$M$3:$N$75,2),VLOOKUP(I12,'17 лет'!$M$3:$N$75,2)))))))</f>
        <v>35</v>
      </c>
      <c r="K12" s="59">
        <v>17</v>
      </c>
      <c r="L12" s="59">
        <f ca="1">IF((D12&lt;=11),VLOOKUP(K12,'11 лет'!$Q$4:$S$74,3),IF((D12=12),VLOOKUP(K12,'12 лет'!$Q$4:$S$74,3),IF((D12=13),VLOOKUP(K12,'13 лет'!$S$4:$U$74,3),IF((D12=14),VLOOKUP(K12,'14 лет'!$S$4:$U$74,3),IF((D12=15),VLOOKUP(K12,'15 лет'!$Q$4:$S$74,3),IF((D12=16),VLOOKUP(K12,'16 лет'!$Q$4:$S$74,3),VLOOKUP(K12,'17 лет'!$Q$4:$S$74,3)))))))</f>
        <v>28</v>
      </c>
      <c r="M12" s="59">
        <v>135</v>
      </c>
      <c r="N12" s="59">
        <f ca="1">IF((D12&lt;=11),VLOOKUP(M12,'11 лет'!$P$4:$S$74,4),IF((D12=12),VLOOKUP(M12,'12 лет'!$P$4:$S$74,4),IF((D12=13),VLOOKUP(M12,'13 лет'!$R$4:$U$74,4),IF((D12=14),VLOOKUP(M12,'14 лет'!$R$4:$U$74,4),IF((D12=15),VLOOKUP(M12,'15 лет'!$P$4:$S$74,4),IF((D12=16),VLOOKUP(M12,'16 лет'!$P$4:$S$74,4),VLOOKUP(M12,'17 лет'!$P$4:$S$74,4)))))))</f>
        <v>17</v>
      </c>
      <c r="O12" s="59">
        <v>14</v>
      </c>
      <c r="P12" s="59">
        <f ca="1">IF((D12&lt;=11),VLOOKUP(O12,'11 лет'!$O$4:$S$74,5),IF((D12=12),VLOOKUP(O12,'12 лет'!$O$4:$S$74,5),IF((D12=13),VLOOKUP(O12,'13 лет'!$Q$4:$U$74,5),IF((D12=14),VLOOKUP(O12,'14 лет'!$Q$4:$U$74,5),IF((D12=15),VLOOKUP(O12,'15 лет'!$O$4:$S$74,5),IF((D12=16),VLOOKUP(O12,'16 лет'!$O$4:$S$74,5),VLOOKUP(O12,'17 лет'!$O$4:$S$74,5)))))))</f>
        <v>28</v>
      </c>
      <c r="Q12" s="59">
        <v>12</v>
      </c>
      <c r="R12" s="59">
        <f ca="1">IF((D12&lt;=11),VLOOKUP(Q12,'11 лет'!$R$4:$S$74,2),IF((D12=12),VLOOKUP(Q12,'12 лет'!$R$4:$S$74,2),IF((D12=13),VLOOKUP(Q12,'13 лет'!$T$4:$U$74,2),IF((D12=14),VLOOKUP(Q12,'14 лет'!$T$4:$U$74,2),IF((D12=15),VLOOKUP(Q12,'15 лет'!$R$4:$S$74,2),IF((D12=16),VLOOKUP(Q12,'16 лет'!$R$4:$S$74,2),VLOOKUP(Q12,'17 лет'!$R$4:$S$74,2)))))))</f>
        <v>33</v>
      </c>
      <c r="S12" s="59">
        <f t="shared" ca="1" si="1"/>
        <v>193</v>
      </c>
      <c r="T12" s="59">
        <f t="shared" ca="1" si="2"/>
        <v>2</v>
      </c>
    </row>
    <row r="13" spans="1:20" x14ac:dyDescent="0.2">
      <c r="A13" s="66">
        <v>3</v>
      </c>
      <c r="B13" s="96" t="s">
        <v>601</v>
      </c>
      <c r="C13" s="97">
        <v>39287</v>
      </c>
      <c r="D13" s="59">
        <f t="shared" ca="1" si="0"/>
        <v>11</v>
      </c>
      <c r="E13" s="59">
        <v>8.9</v>
      </c>
      <c r="F13" s="59">
        <f ca="1">IF((D13&lt;=11),VLOOKUP(E13,'11 лет'!$L$3:$N$75,3),IF((D13=12),VLOOKUP(E13,'12 лет'!$L$3:$N$75,3),IF((D13=13),VLOOKUP(E13,'13 лет'!$M$3:$P$75,4),IF((D13=14),VLOOKUP(E13,'14 лет'!$M$3:$P$75,4),IF((D13=15),VLOOKUP(E13,'15 лет'!$L$3:$N$75,3),IF((D13=16),VLOOKUP(E13,'16 лет'!$L$3:$N$75,3),VLOOKUP(E13,'17 лет'!$L$3:$N$75,3)))))))</f>
        <v>37</v>
      </c>
      <c r="G13" s="59" t="s">
        <v>125</v>
      </c>
      <c r="H13" s="59">
        <f ca="1">IF((D13&lt;11),VLOOKUP(G13,'11 лет'!$K$3:$N$75,4),IF((D13=11),VLOOKUP(G13,'12 лет'!$K$3:$N$75,4),IF((D13=13),VLOOKUP(G13,'13 лет'!$L$3:$P$75,5),IF((D13=14),VLOOKUP(G13,'14 лет'!$L$3:$P$75,5),IF((D13=15),VLOOKUP(G13,'15 лет'!$K$3:$N$75,4),IF((D13=16),VLOOKUP(G13,'16 лет'!$K$3:$N$75,4),VLOOKUP(G13,'17 лет'!$K$3:$N$75,4)))))))</f>
        <v>25</v>
      </c>
      <c r="I13" s="59">
        <v>6.1</v>
      </c>
      <c r="J13" s="59">
        <f ca="1">IF((D13&lt;=11),VLOOKUP(I13,'11 лет'!$M$3:$N$75,2),IF((D13=12),VLOOKUP(I13,'12 лет'!$M$3:$N$75,2),IF((D13=13),VLOOKUP(I13,'13 лет'!$O$3:$P$75,2),IF((D13=14),VLOOKUP(I13,'14 лет'!$O$3:$P$75,2),IF((D13=15),VLOOKUP(I13,'15 лет'!$M$3:$N$75,2),IF((D13=16),VLOOKUP(I13,'16 лет'!$M$3:$N$75,2),VLOOKUP(I13,'17 лет'!$M$3:$N$75,2)))))))</f>
        <v>27</v>
      </c>
      <c r="K13" s="59">
        <v>19</v>
      </c>
      <c r="L13" s="59">
        <f ca="1">IF((D13&lt;=11),VLOOKUP(K13,'11 лет'!$Q$4:$S$74,3),IF((D13=12),VLOOKUP(K13,'12 лет'!$Q$4:$S$74,3),IF((D13=13),VLOOKUP(K13,'13 лет'!$S$4:$U$74,3),IF((D13=14),VLOOKUP(K13,'14 лет'!$S$4:$U$74,3),IF((D13=15),VLOOKUP(K13,'15 лет'!$Q$4:$S$74,3),IF((D13=16),VLOOKUP(K13,'16 лет'!$Q$4:$S$74,3),VLOOKUP(K13,'17 лет'!$Q$4:$S$74,3)))))))</f>
        <v>32</v>
      </c>
      <c r="M13" s="59">
        <v>150</v>
      </c>
      <c r="N13" s="59">
        <f ca="1">IF((D13&lt;=11),VLOOKUP(M13,'11 лет'!$P$4:$S$74,4),IF((D13=12),VLOOKUP(M13,'12 лет'!$P$4:$S$74,4),IF((D13=13),VLOOKUP(M13,'13 лет'!$R$4:$U$74,4),IF((D13=14),VLOOKUP(M13,'14 лет'!$R$4:$U$74,4),IF((D13=15),VLOOKUP(M13,'15 лет'!$P$4:$S$74,4),IF((D13=16),VLOOKUP(M13,'16 лет'!$P$4:$S$74,4),VLOOKUP(M13,'17 лет'!$P$4:$S$74,4)))))))</f>
        <v>25</v>
      </c>
      <c r="O13" s="59">
        <v>8</v>
      </c>
      <c r="P13" s="59">
        <f ca="1">IF((D13&lt;=11),VLOOKUP(O13,'11 лет'!$O$4:$S$74,5),IF((D13=12),VLOOKUP(O13,'12 лет'!$O$4:$S$74,5),IF((D13=13),VLOOKUP(O13,'13 лет'!$Q$4:$U$74,5),IF((D13=14),VLOOKUP(O13,'14 лет'!$Q$4:$U$74,5),IF((D13=15),VLOOKUP(O13,'15 лет'!$O$4:$S$74,5),IF((D13=16),VLOOKUP(O13,'16 лет'!$O$4:$S$74,5),VLOOKUP(O13,'17 лет'!$O$4:$S$74,5)))))))</f>
        <v>16</v>
      </c>
      <c r="Q13" s="59">
        <v>10</v>
      </c>
      <c r="R13" s="59">
        <f ca="1">IF((D13&lt;=11),VLOOKUP(Q13,'11 лет'!$R$4:$S$74,2),IF((D13=12),VLOOKUP(Q13,'12 лет'!$R$4:$S$74,2),IF((D13=13),VLOOKUP(Q13,'13 лет'!$T$4:$U$74,2),IF((D13=14),VLOOKUP(Q13,'14 лет'!$T$4:$U$74,2),IF((D13=15),VLOOKUP(Q13,'15 лет'!$R$4:$S$74,2),IF((D13=16),VLOOKUP(Q13,'16 лет'!$R$4:$S$74,2),VLOOKUP(Q13,'17 лет'!$R$4:$S$74,2)))))))</f>
        <v>27</v>
      </c>
      <c r="S13" s="59">
        <f t="shared" ca="1" si="1"/>
        <v>189</v>
      </c>
      <c r="T13" s="59">
        <f t="shared" ca="1" si="2"/>
        <v>3</v>
      </c>
    </row>
    <row r="14" spans="1:20" x14ac:dyDescent="0.2">
      <c r="A14" s="66">
        <v>4</v>
      </c>
      <c r="B14" s="96" t="s">
        <v>607</v>
      </c>
      <c r="C14" s="97">
        <v>39143</v>
      </c>
      <c r="D14" s="59">
        <f t="shared" ca="1" si="0"/>
        <v>11</v>
      </c>
      <c r="E14" s="59">
        <v>9.1</v>
      </c>
      <c r="F14" s="59">
        <f ca="1">IF((D14&lt;=11),VLOOKUP(E14,'11 лет'!$L$3:$N$75,3),IF((D14=12),VLOOKUP(E14,'12 лет'!$L$3:$N$75,3),IF((D14=13),VLOOKUP(E14,'13 лет'!$M$3:$P$75,4),IF((D14=14),VLOOKUP(E14,'14 лет'!$M$3:$P$75,4),IF((D14=15),VLOOKUP(E14,'15 лет'!$L$3:$N$75,3),IF((D14=16),VLOOKUP(E14,'16 лет'!$L$3:$N$75,3),VLOOKUP(E14,'17 лет'!$L$3:$N$75,3)))))))</f>
        <v>31</v>
      </c>
      <c r="G14" s="59" t="s">
        <v>240</v>
      </c>
      <c r="H14" s="59">
        <f ca="1">IF((D14&lt;11),VLOOKUP(G14,'11 лет'!$K$3:$N$75,4),IF((D14=11),VLOOKUP(G14,'12 лет'!$K$3:$N$75,4),IF((D14=13),VLOOKUP(G14,'13 лет'!$L$3:$P$75,5),IF((D14=14),VLOOKUP(G14,'14 лет'!$L$3:$P$75,5),IF((D14=15),VLOOKUP(G14,'15 лет'!$K$3:$N$75,4),IF((D14=16),VLOOKUP(G14,'16 лет'!$K$3:$N$75,4),VLOOKUP(G14,'17 лет'!$K$3:$N$75,4)))))))</f>
        <v>25</v>
      </c>
      <c r="I14" s="59">
        <v>6</v>
      </c>
      <c r="J14" s="59">
        <f ca="1">IF((D14&lt;=11),VLOOKUP(I14,'11 лет'!$M$3:$N$75,2),IF((D14=12),VLOOKUP(I14,'12 лет'!$M$3:$N$75,2),IF((D14=13),VLOOKUP(I14,'13 лет'!$O$3:$P$75,2),IF((D14=14),VLOOKUP(I14,'14 лет'!$O$3:$P$75,2),IF((D14=15),VLOOKUP(I14,'15 лет'!$M$3:$N$75,2),IF((D14=16),VLOOKUP(I14,'16 лет'!$M$3:$N$75,2),VLOOKUP(I14,'17 лет'!$M$3:$N$75,2)))))))</f>
        <v>31</v>
      </c>
      <c r="K14" s="59">
        <v>18</v>
      </c>
      <c r="L14" s="59">
        <f ca="1">IF((D14&lt;=11),VLOOKUP(K14,'11 лет'!$Q$4:$S$74,3),IF((D14=12),VLOOKUP(K14,'12 лет'!$Q$4:$S$74,3),IF((D14=13),VLOOKUP(K14,'13 лет'!$S$4:$U$74,3),IF((D14=14),VLOOKUP(K14,'14 лет'!$S$4:$U$74,3),IF((D14=15),VLOOKUP(K14,'15 лет'!$Q$4:$S$74,3),IF((D14=16),VLOOKUP(K14,'16 лет'!$Q$4:$S$74,3),VLOOKUP(K14,'17 лет'!$Q$4:$S$74,3)))))))</f>
        <v>30</v>
      </c>
      <c r="M14" s="59">
        <v>150</v>
      </c>
      <c r="N14" s="59">
        <f ca="1">IF((D14&lt;=11),VLOOKUP(M14,'11 лет'!$P$4:$S$74,4),IF((D14=12),VLOOKUP(M14,'12 лет'!$P$4:$S$74,4),IF((D14=13),VLOOKUP(M14,'13 лет'!$R$4:$U$74,4),IF((D14=14),VLOOKUP(M14,'14 лет'!$R$4:$U$74,4),IF((D14=15),VLOOKUP(M14,'15 лет'!$P$4:$S$74,4),IF((D14=16),VLOOKUP(M14,'16 лет'!$P$4:$S$74,4),VLOOKUP(M14,'17 лет'!$P$4:$S$74,4)))))))</f>
        <v>25</v>
      </c>
      <c r="O14" s="59">
        <v>11</v>
      </c>
      <c r="P14" s="59">
        <f ca="1">IF((D14&lt;=11),VLOOKUP(O14,'11 лет'!$O$4:$S$74,5),IF((D14=12),VLOOKUP(O14,'12 лет'!$O$4:$S$74,5),IF((D14=13),VLOOKUP(O14,'13 лет'!$Q$4:$U$74,5),IF((D14=14),VLOOKUP(O14,'14 лет'!$Q$4:$U$74,5),IF((D14=15),VLOOKUP(O14,'15 лет'!$O$4:$S$74,5),IF((D14=16),VLOOKUP(O14,'16 лет'!$O$4:$S$74,5),VLOOKUP(O14,'17 лет'!$O$4:$S$74,5)))))))</f>
        <v>22</v>
      </c>
      <c r="Q14" s="59">
        <v>9</v>
      </c>
      <c r="R14" s="59">
        <f ca="1">IF((D14&lt;=11),VLOOKUP(Q14,'11 лет'!$R$4:$S$74,2),IF((D14=12),VLOOKUP(Q14,'12 лет'!$R$4:$S$74,2),IF((D14=13),VLOOKUP(Q14,'13 лет'!$T$4:$U$74,2),IF((D14=14),VLOOKUP(Q14,'14 лет'!$T$4:$U$74,2),IF((D14=15),VLOOKUP(Q14,'15 лет'!$R$4:$S$74,2),IF((D14=16),VLOOKUP(Q14,'16 лет'!$R$4:$S$74,2),VLOOKUP(Q14,'17 лет'!$R$4:$S$74,2)))))))</f>
        <v>24</v>
      </c>
      <c r="S14" s="59">
        <f t="shared" ca="1" si="1"/>
        <v>188</v>
      </c>
      <c r="T14" s="59">
        <f t="shared" ca="1" si="2"/>
        <v>4</v>
      </c>
    </row>
    <row r="15" spans="1:20" ht="15" customHeight="1" x14ac:dyDescent="0.2">
      <c r="A15" s="66">
        <v>5</v>
      </c>
      <c r="B15" s="96" t="s">
        <v>602</v>
      </c>
      <c r="C15" s="97">
        <v>39228</v>
      </c>
      <c r="D15" s="59">
        <f t="shared" ca="1" si="0"/>
        <v>11</v>
      </c>
      <c r="E15" s="59">
        <v>9.1</v>
      </c>
      <c r="F15" s="59">
        <f ca="1">IF((D15&lt;=11),VLOOKUP(E15,'11 лет'!$L$3:$N$75,3),IF((D15=12),VLOOKUP(E15,'12 лет'!$L$3:$N$75,3),IF((D15=13),VLOOKUP(E15,'13 лет'!$M$3:$P$75,4),IF((D15=14),VLOOKUP(E15,'14 лет'!$M$3:$P$75,4),IF((D15=15),VLOOKUP(E15,'15 лет'!$L$3:$N$75,3),IF((D15=16),VLOOKUP(E15,'16 лет'!$L$3:$N$75,3),VLOOKUP(E15,'17 лет'!$L$3:$N$75,3)))))))</f>
        <v>31</v>
      </c>
      <c r="G15" s="59" t="s">
        <v>207</v>
      </c>
      <c r="H15" s="59">
        <f ca="1">IF((D15&lt;11),VLOOKUP(G15,'11 лет'!$K$3:$N$75,4),IF((D15=11),VLOOKUP(G15,'12 лет'!$K$3:$N$75,4),IF((D15=13),VLOOKUP(G15,'13 лет'!$L$3:$P$75,5),IF((D15=14),VLOOKUP(G15,'14 лет'!$L$3:$P$75,5),IF((D15=15),VLOOKUP(G15,'15 лет'!$K$3:$N$75,4),IF((D15=16),VLOOKUP(G15,'16 лет'!$K$3:$N$75,4),VLOOKUP(G15,'17 лет'!$K$3:$N$75,4)))))))</f>
        <v>26</v>
      </c>
      <c r="I15" s="59">
        <v>6.2</v>
      </c>
      <c r="J15" s="59">
        <f ca="1">IF((D15&lt;=11),VLOOKUP(I15,'11 лет'!$M$3:$N$75,2),IF((D15=12),VLOOKUP(I15,'12 лет'!$M$3:$N$75,2),IF((D15=13),VLOOKUP(I15,'13 лет'!$O$3:$P$75,2),IF((D15=14),VLOOKUP(I15,'14 лет'!$O$3:$P$75,2),IF((D15=15),VLOOKUP(I15,'15 лет'!$M$3:$N$75,2),IF((D15=16),VLOOKUP(I15,'16 лет'!$M$3:$N$75,2),VLOOKUP(I15,'17 лет'!$M$3:$N$75,2)))))))</f>
        <v>23</v>
      </c>
      <c r="K15" s="59">
        <v>16</v>
      </c>
      <c r="L15" s="59">
        <f ca="1">IF((D15&lt;=11),VLOOKUP(K15,'11 лет'!$Q$4:$S$74,3),IF((D15=12),VLOOKUP(K15,'12 лет'!$Q$4:$S$74,3),IF((D15=13),VLOOKUP(K15,'13 лет'!$S$4:$U$74,3),IF((D15=14),VLOOKUP(K15,'14 лет'!$S$4:$U$74,3),IF((D15=15),VLOOKUP(K15,'15 лет'!$Q$4:$S$74,3),IF((D15=16),VLOOKUP(K15,'16 лет'!$Q$4:$S$74,3),VLOOKUP(K15,'17 лет'!$Q$4:$S$74,3)))))))</f>
        <v>26</v>
      </c>
      <c r="M15" s="59">
        <v>145</v>
      </c>
      <c r="N15" s="59">
        <f ca="1">IF((D15&lt;=11),VLOOKUP(M15,'11 лет'!$P$4:$S$74,4),IF((D15=12),VLOOKUP(M15,'12 лет'!$P$4:$S$74,4),IF((D15=13),VLOOKUP(M15,'13 лет'!$R$4:$U$74,4),IF((D15=14),VLOOKUP(M15,'14 лет'!$R$4:$U$74,4),IF((D15=15),VLOOKUP(M15,'15 лет'!$P$4:$S$74,4),IF((D15=16),VLOOKUP(M15,'16 лет'!$P$4:$S$74,4),VLOOKUP(M15,'17 лет'!$P$4:$S$74,4)))))))</f>
        <v>22</v>
      </c>
      <c r="O15" s="59">
        <v>13</v>
      </c>
      <c r="P15" s="59">
        <f ca="1">IF((D15&lt;=11),VLOOKUP(O15,'11 лет'!$O$4:$S$74,5),IF((D15=12),VLOOKUP(O15,'12 лет'!$O$4:$S$74,5),IF((D15=13),VLOOKUP(O15,'13 лет'!$Q$4:$U$74,5),IF((D15=14),VLOOKUP(O15,'14 лет'!$Q$4:$U$74,5),IF((D15=15),VLOOKUP(O15,'15 лет'!$O$4:$S$74,5),IF((D15=16),VLOOKUP(O15,'16 лет'!$O$4:$S$74,5),VLOOKUP(O15,'17 лет'!$O$4:$S$74,5)))))))</f>
        <v>26</v>
      </c>
      <c r="Q15" s="59">
        <v>11</v>
      </c>
      <c r="R15" s="59">
        <f ca="1">IF((D15&lt;=11),VLOOKUP(Q15,'11 лет'!$R$4:$S$74,2),IF((D15=12),VLOOKUP(Q15,'12 лет'!$R$4:$S$74,2),IF((D15=13),VLOOKUP(Q15,'13 лет'!$T$4:$U$74,2),IF((D15=14),VLOOKUP(Q15,'14 лет'!$T$4:$U$74,2),IF((D15=15),VLOOKUP(Q15,'15 лет'!$R$4:$S$74,2),IF((D15=16),VLOOKUP(Q15,'16 лет'!$R$4:$S$74,2),VLOOKUP(Q15,'17 лет'!$R$4:$S$74,2)))))))</f>
        <v>30</v>
      </c>
      <c r="S15" s="59">
        <f t="shared" ca="1" si="1"/>
        <v>184</v>
      </c>
      <c r="T15" s="59">
        <f t="shared" ca="1" si="2"/>
        <v>5</v>
      </c>
    </row>
    <row r="16" spans="1:20" x14ac:dyDescent="0.2">
      <c r="A16" s="66">
        <v>6</v>
      </c>
      <c r="B16" s="96" t="s">
        <v>603</v>
      </c>
      <c r="C16" s="97">
        <v>39316</v>
      </c>
      <c r="D16" s="59">
        <f t="shared" ca="1" si="0"/>
        <v>11</v>
      </c>
      <c r="E16" s="59">
        <v>9</v>
      </c>
      <c r="F16" s="59">
        <f ca="1">IF((D16&lt;=11),VLOOKUP(E16,'11 лет'!$L$3:$N$75,3),IF((D16=12),VLOOKUP(E16,'12 лет'!$L$3:$N$75,3),IF((D16=13),VLOOKUP(E16,'13 лет'!$M$3:$P$75,4),IF((D16=14),VLOOKUP(E16,'14 лет'!$M$3:$P$75,4),IF((D16=15),VLOOKUP(E16,'15 лет'!$L$3:$N$75,3),IF((D16=16),VLOOKUP(E16,'16 лет'!$L$3:$N$75,3),VLOOKUP(E16,'17 лет'!$L$3:$N$75,3)))))))</f>
        <v>34</v>
      </c>
      <c r="G16" s="59" t="s">
        <v>196</v>
      </c>
      <c r="H16" s="59">
        <f ca="1">IF((D16&lt;11),VLOOKUP(G16,'11 лет'!$K$3:$N$75,4),IF((D16=11),VLOOKUP(G16,'12 лет'!$K$3:$N$75,4),IF((D16=13),VLOOKUP(G16,'13 лет'!$L$3:$P$75,5),IF((D16=14),VLOOKUP(G16,'14 лет'!$L$3:$P$75,5),IF((D16=15),VLOOKUP(G16,'15 лет'!$K$3:$N$75,4),IF((D16=16),VLOOKUP(G16,'16 лет'!$K$3:$N$75,4),VLOOKUP(G16,'17 лет'!$K$3:$N$75,4)))))))</f>
        <v>27</v>
      </c>
      <c r="I16" s="59">
        <v>6</v>
      </c>
      <c r="J16" s="59">
        <f ca="1">IF((D16&lt;=11),VLOOKUP(I16,'11 лет'!$M$3:$N$75,2),IF((D16=12),VLOOKUP(I16,'12 лет'!$M$3:$N$75,2),IF((D16=13),VLOOKUP(I16,'13 лет'!$O$3:$P$75,2),IF((D16=14),VLOOKUP(I16,'14 лет'!$O$3:$P$75,2),IF((D16=15),VLOOKUP(I16,'15 лет'!$M$3:$N$75,2),IF((D16=16),VLOOKUP(I16,'16 лет'!$M$3:$N$75,2),VLOOKUP(I16,'17 лет'!$M$3:$N$75,2)))))))</f>
        <v>31</v>
      </c>
      <c r="K16" s="59">
        <v>16</v>
      </c>
      <c r="L16" s="59">
        <f ca="1">IF((D16&lt;=11),VLOOKUP(K16,'11 лет'!$Q$4:$S$74,3),IF((D16=12),VLOOKUP(K16,'12 лет'!$Q$4:$S$74,3),IF((D16=13),VLOOKUP(K16,'13 лет'!$S$4:$U$74,3),IF((D16=14),VLOOKUP(K16,'14 лет'!$S$4:$U$74,3),IF((D16=15),VLOOKUP(K16,'15 лет'!$Q$4:$S$74,3),IF((D16=16),VLOOKUP(K16,'16 лет'!$Q$4:$S$74,3),VLOOKUP(K16,'17 лет'!$Q$4:$S$74,3)))))))</f>
        <v>26</v>
      </c>
      <c r="M16" s="59">
        <v>130</v>
      </c>
      <c r="N16" s="59">
        <f ca="1">IF((D16&lt;=11),VLOOKUP(M16,'11 лет'!$P$4:$S$74,4),IF((D16=12),VLOOKUP(M16,'12 лет'!$P$4:$S$74,4),IF((D16=13),VLOOKUP(M16,'13 лет'!$R$4:$U$74,4),IF((D16=14),VLOOKUP(M16,'14 лет'!$R$4:$U$74,4),IF((D16=15),VLOOKUP(M16,'15 лет'!$P$4:$S$74,4),IF((D16=16),VLOOKUP(M16,'16 лет'!$P$4:$S$74,4),VLOOKUP(M16,'17 лет'!$P$4:$S$74,4)))))))</f>
        <v>15</v>
      </c>
      <c r="O16" s="59">
        <v>8</v>
      </c>
      <c r="P16" s="59">
        <f ca="1">IF((D16&lt;=11),VLOOKUP(O16,'11 лет'!$O$4:$S$74,5),IF((D16=12),VLOOKUP(O16,'12 лет'!$O$4:$S$74,5),IF((D16=13),VLOOKUP(O16,'13 лет'!$Q$4:$U$74,5),IF((D16=14),VLOOKUP(O16,'14 лет'!$Q$4:$U$74,5),IF((D16=15),VLOOKUP(O16,'15 лет'!$O$4:$S$74,5),IF((D16=16),VLOOKUP(O16,'16 лет'!$O$4:$S$74,5),VLOOKUP(O16,'17 лет'!$O$4:$S$74,5)))))))</f>
        <v>16</v>
      </c>
      <c r="Q16" s="59">
        <v>12</v>
      </c>
      <c r="R16" s="59">
        <f ca="1">IF((D16&lt;=11),VLOOKUP(Q16,'11 лет'!$R$4:$S$74,2),IF((D16=12),VLOOKUP(Q16,'12 лет'!$R$4:$S$74,2),IF((D16=13),VLOOKUP(Q16,'13 лет'!$T$4:$U$74,2),IF((D16=14),VLOOKUP(Q16,'14 лет'!$T$4:$U$74,2),IF((D16=15),VLOOKUP(Q16,'15 лет'!$R$4:$S$74,2),IF((D16=16),VLOOKUP(Q16,'16 лет'!$R$4:$S$74,2),VLOOKUP(Q16,'17 лет'!$R$4:$S$74,2)))))))</f>
        <v>33</v>
      </c>
      <c r="S16" s="59">
        <f t="shared" ca="1" si="1"/>
        <v>182</v>
      </c>
      <c r="T16" s="59">
        <f t="shared" ca="1" si="2"/>
        <v>6</v>
      </c>
    </row>
    <row r="17" spans="1:20" x14ac:dyDescent="0.2">
      <c r="A17" s="66">
        <v>7</v>
      </c>
      <c r="B17" s="96" t="s">
        <v>604</v>
      </c>
      <c r="C17" s="97">
        <v>39386</v>
      </c>
      <c r="D17" s="59">
        <f t="shared" ca="1" si="0"/>
        <v>11</v>
      </c>
      <c r="E17" s="59">
        <v>9.1999999999999993</v>
      </c>
      <c r="F17" s="59">
        <f ca="1">IF((D17&lt;=11),VLOOKUP(E17,'11 лет'!$L$3:$N$75,3),IF((D17=12),VLOOKUP(E17,'12 лет'!$L$3:$N$75,3),IF((D17=13),VLOOKUP(E17,'13 лет'!$M$3:$P$75,4),IF((D17=14),VLOOKUP(E17,'14 лет'!$M$3:$P$75,4),IF((D17=15),VLOOKUP(E17,'15 лет'!$L$3:$N$75,3),IF((D17=16),VLOOKUP(E17,'16 лет'!$L$3:$N$75,3),VLOOKUP(E17,'17 лет'!$L$3:$N$75,3)))))))</f>
        <v>28</v>
      </c>
      <c r="G17" s="59" t="s">
        <v>87</v>
      </c>
      <c r="H17" s="59">
        <f ca="1">IF((D17&lt;11),VLOOKUP(G17,'11 лет'!$K$3:$N$75,4),IF((D17=11),VLOOKUP(G17,'12 лет'!$K$3:$N$75,4),IF((D17=13),VLOOKUP(G17,'13 лет'!$L$3:$P$75,5),IF((D17=14),VLOOKUP(G17,'14 лет'!$L$3:$P$75,5),IF((D17=15),VLOOKUP(G17,'15 лет'!$K$3:$N$75,4),IF((D17=16),VLOOKUP(G17,'16 лет'!$K$3:$N$75,4),VLOOKUP(G17,'17 лет'!$K$3:$N$75,4)))))))</f>
        <v>26</v>
      </c>
      <c r="I17" s="59">
        <v>6.4</v>
      </c>
      <c r="J17" s="59">
        <f ca="1">IF((D17&lt;=11),VLOOKUP(I17,'11 лет'!$M$3:$N$75,2),IF((D17=12),VLOOKUP(I17,'12 лет'!$M$3:$N$75,2),IF((D17=13),VLOOKUP(I17,'13 лет'!$O$3:$P$75,2),IF((D17=14),VLOOKUP(I17,'14 лет'!$O$3:$P$75,2),IF((D17=15),VLOOKUP(I17,'15 лет'!$M$3:$N$75,2),IF((D17=16),VLOOKUP(I17,'16 лет'!$M$3:$N$75,2),VLOOKUP(I17,'17 лет'!$M$3:$N$75,2)))))))</f>
        <v>17</v>
      </c>
      <c r="K17" s="59">
        <v>18</v>
      </c>
      <c r="L17" s="59">
        <f ca="1">IF((D17&lt;=11),VLOOKUP(K17,'11 лет'!$Q$4:$S$74,3),IF((D17=12),VLOOKUP(K17,'12 лет'!$Q$4:$S$74,3),IF((D17=13),VLOOKUP(K17,'13 лет'!$S$4:$U$74,3),IF((D17=14),VLOOKUP(K17,'14 лет'!$S$4:$U$74,3),IF((D17=15),VLOOKUP(K17,'15 лет'!$Q$4:$S$74,3),IF((D17=16),VLOOKUP(K17,'16 лет'!$Q$4:$S$74,3),VLOOKUP(K17,'17 лет'!$Q$4:$S$74,3)))))))</f>
        <v>30</v>
      </c>
      <c r="M17" s="59">
        <v>145</v>
      </c>
      <c r="N17" s="59">
        <f ca="1">IF((D17&lt;=11),VLOOKUP(M17,'11 лет'!$P$4:$S$74,4),IF((D17=12),VLOOKUP(M17,'12 лет'!$P$4:$S$74,4),IF((D17=13),VLOOKUP(M17,'13 лет'!$R$4:$U$74,4),IF((D17=14),VLOOKUP(M17,'14 лет'!$R$4:$U$74,4),IF((D17=15),VLOOKUP(M17,'15 лет'!$P$4:$S$74,4),IF((D17=16),VLOOKUP(M17,'16 лет'!$P$4:$S$74,4),VLOOKUP(M17,'17 лет'!$P$4:$S$74,4)))))))</f>
        <v>22</v>
      </c>
      <c r="O17" s="59">
        <v>9</v>
      </c>
      <c r="P17" s="59">
        <f ca="1">IF((D17&lt;=11),VLOOKUP(O17,'11 лет'!$O$4:$S$74,5),IF((D17=12),VLOOKUP(O17,'12 лет'!$O$4:$S$74,5),IF((D17=13),VLOOKUP(O17,'13 лет'!$Q$4:$U$74,5),IF((D17=14),VLOOKUP(O17,'14 лет'!$Q$4:$U$74,5),IF((D17=15),VLOOKUP(O17,'15 лет'!$O$4:$S$74,5),IF((D17=16),VLOOKUP(O17,'16 лет'!$O$4:$S$74,5),VLOOKUP(O17,'17 лет'!$O$4:$S$74,5)))))))</f>
        <v>18</v>
      </c>
      <c r="Q17" s="59">
        <v>13</v>
      </c>
      <c r="R17" s="59">
        <f ca="1">IF((D17&lt;=11),VLOOKUP(Q17,'11 лет'!$R$4:$S$74,2),IF((D17=12),VLOOKUP(Q17,'12 лет'!$R$4:$S$74,2),IF((D17=13),VLOOKUP(Q17,'13 лет'!$T$4:$U$74,2),IF((D17=14),VLOOKUP(Q17,'14 лет'!$T$4:$U$74,2),IF((D17=15),VLOOKUP(Q17,'15 лет'!$R$4:$S$74,2),IF((D17=16),VLOOKUP(Q17,'16 лет'!$R$4:$S$74,2),VLOOKUP(Q17,'17 лет'!$R$4:$S$74,2)))))))</f>
        <v>36</v>
      </c>
      <c r="S17" s="59">
        <f t="shared" ca="1" si="1"/>
        <v>177</v>
      </c>
      <c r="T17" s="59">
        <f t="shared" ca="1" si="2"/>
        <v>8</v>
      </c>
    </row>
    <row r="18" spans="1:20" ht="15" customHeight="1" x14ac:dyDescent="0.2">
      <c r="A18" s="66">
        <v>8</v>
      </c>
      <c r="B18" s="96" t="s">
        <v>605</v>
      </c>
      <c r="C18" s="97">
        <v>39344</v>
      </c>
      <c r="D18" s="59">
        <f t="shared" ca="1" si="0"/>
        <v>11</v>
      </c>
      <c r="E18" s="59">
        <v>9.1999999999999993</v>
      </c>
      <c r="F18" s="59">
        <f ca="1">IF((D18&lt;=11),VLOOKUP(E18,'11 лет'!$L$3:$N$75,3),IF((D18=12),VLOOKUP(E18,'12 лет'!$L$3:$N$75,3),IF((D18=13),VLOOKUP(E18,'13 лет'!$M$3:$P$75,4),IF((D18=14),VLOOKUP(E18,'14 лет'!$M$3:$P$75,4),IF((D18=15),VLOOKUP(E18,'15 лет'!$L$3:$N$75,3),IF((D18=16),VLOOKUP(E18,'16 лет'!$L$3:$N$75,3),VLOOKUP(E18,'17 лет'!$L$3:$N$75,3)))))))</f>
        <v>28</v>
      </c>
      <c r="G18" s="59" t="s">
        <v>241</v>
      </c>
      <c r="H18" s="59">
        <f ca="1">IF((D18&lt;11),VLOOKUP(G18,'11 лет'!$K$3:$N$75,4),IF((D18=11),VLOOKUP(G18,'12 лет'!$K$3:$N$75,4),IF((D18=13),VLOOKUP(G18,'13 лет'!$L$3:$P$75,5),IF((D18=14),VLOOKUP(G18,'14 лет'!$L$3:$P$75,5),IF((D18=15),VLOOKUP(G18,'15 лет'!$K$3:$N$75,4),IF((D18=16),VLOOKUP(G18,'16 лет'!$K$3:$N$75,4),VLOOKUP(G18,'17 лет'!$K$3:$N$75,4)))))))</f>
        <v>26</v>
      </c>
      <c r="I18" s="59">
        <v>6.1</v>
      </c>
      <c r="J18" s="59">
        <f ca="1">IF((D18&lt;=11),VLOOKUP(I18,'11 лет'!$M$3:$N$75,2),IF((D18=12),VLOOKUP(I18,'12 лет'!$M$3:$N$75,2),IF((D18=13),VLOOKUP(I18,'13 лет'!$O$3:$P$75,2),IF((D18=14),VLOOKUP(I18,'14 лет'!$O$3:$P$75,2),IF((D18=15),VLOOKUP(I18,'15 лет'!$M$3:$N$75,2),IF((D18=16),VLOOKUP(I18,'16 лет'!$M$3:$N$75,2),VLOOKUP(I18,'17 лет'!$M$3:$N$75,2)))))))</f>
        <v>27</v>
      </c>
      <c r="K18" s="59">
        <v>15</v>
      </c>
      <c r="L18" s="59">
        <f ca="1">IF((D18&lt;=11),VLOOKUP(K18,'11 лет'!$Q$4:$S$74,3),IF((D18=12),VLOOKUP(K18,'12 лет'!$Q$4:$S$74,3),IF((D18=13),VLOOKUP(K18,'13 лет'!$S$4:$U$74,3),IF((D18=14),VLOOKUP(K18,'14 лет'!$S$4:$U$74,3),IF((D18=15),VLOOKUP(K18,'15 лет'!$Q$4:$S$74,3),IF((D18=16),VLOOKUP(K18,'16 лет'!$Q$4:$S$74,3),VLOOKUP(K18,'17 лет'!$Q$4:$S$74,3)))))))</f>
        <v>24</v>
      </c>
      <c r="M18" s="59">
        <v>155</v>
      </c>
      <c r="N18" s="59">
        <f ca="1">IF((D18&lt;=11),VLOOKUP(M18,'11 лет'!$P$4:$S$74,4),IF((D18=12),VLOOKUP(M18,'12 лет'!$P$4:$S$74,4),IF((D18=13),VLOOKUP(M18,'13 лет'!$R$4:$U$74,4),IF((D18=14),VLOOKUP(M18,'14 лет'!$R$4:$U$74,4),IF((D18=15),VLOOKUP(M18,'15 лет'!$P$4:$S$74,4),IF((D18=16),VLOOKUP(M18,'16 лет'!$P$4:$S$74,4),VLOOKUP(M18,'17 лет'!$P$4:$S$74,4)))))))</f>
        <v>27</v>
      </c>
      <c r="O18" s="59">
        <v>10</v>
      </c>
      <c r="P18" s="59">
        <f ca="1">IF((D18&lt;=11),VLOOKUP(O18,'11 лет'!$O$4:$S$74,5),IF((D18=12),VLOOKUP(O18,'12 лет'!$O$4:$S$74,5),IF((D18=13),VLOOKUP(O18,'13 лет'!$Q$4:$U$74,5),IF((D18=14),VLOOKUP(O18,'14 лет'!$Q$4:$U$74,5),IF((D18=15),VLOOKUP(O18,'15 лет'!$O$4:$S$74,5),IF((D18=16),VLOOKUP(O18,'16 лет'!$O$4:$S$74,5),VLOOKUP(O18,'17 лет'!$O$4:$S$74,5)))))))</f>
        <v>20</v>
      </c>
      <c r="Q18" s="59">
        <v>10</v>
      </c>
      <c r="R18" s="59">
        <f ca="1">IF((D18&lt;=11),VLOOKUP(Q18,'11 лет'!$R$4:$S$74,2),IF((D18=12),VLOOKUP(Q18,'12 лет'!$R$4:$S$74,2),IF((D18=13),VLOOKUP(Q18,'13 лет'!$T$4:$U$74,2),IF((D18=14),VLOOKUP(Q18,'14 лет'!$T$4:$U$74,2),IF((D18=15),VLOOKUP(Q18,'15 лет'!$R$4:$S$74,2),IF((D18=16),VLOOKUP(Q18,'16 лет'!$R$4:$S$74,2),VLOOKUP(Q18,'17 лет'!$R$4:$S$74,2)))))))</f>
        <v>27</v>
      </c>
      <c r="S18" s="59">
        <f t="shared" ca="1" si="1"/>
        <v>179</v>
      </c>
      <c r="T18" s="59">
        <f t="shared" ca="1" si="2"/>
        <v>7</v>
      </c>
    </row>
    <row r="19" spans="1:20" x14ac:dyDescent="0.2">
      <c r="A19" s="66">
        <v>9</v>
      </c>
      <c r="B19" s="96" t="s">
        <v>608</v>
      </c>
      <c r="C19" s="97">
        <v>39406</v>
      </c>
      <c r="D19" s="59">
        <f t="shared" ca="1" si="0"/>
        <v>11</v>
      </c>
      <c r="E19" s="59">
        <v>9.1</v>
      </c>
      <c r="F19" s="59">
        <f ca="1">IF((D19&lt;=11),VLOOKUP(E19,'11 лет'!$L$3:$N$75,3),IF((D19=12),VLOOKUP(E19,'12 лет'!$L$3:$N$75,3),IF((D19=13),VLOOKUP(E19,'13 лет'!$M$3:$P$75,4),IF((D19=14),VLOOKUP(E19,'14 лет'!$M$3:$P$75,4),IF((D19=15),VLOOKUP(E19,'15 лет'!$L$3:$N$75,3),IF((D19=16),VLOOKUP(E19,'16 лет'!$L$3:$N$75,3),VLOOKUP(E19,'17 лет'!$L$3:$N$75,3)))))))</f>
        <v>31</v>
      </c>
      <c r="G19" s="59" t="s">
        <v>127</v>
      </c>
      <c r="H19" s="59">
        <f ca="1">IF((D19&lt;11),VLOOKUP(G19,'11 лет'!$K$3:$N$75,4),IF((D19=11),VLOOKUP(G19,'12 лет'!$K$3:$N$75,4),IF((D19=13),VLOOKUP(G19,'13 лет'!$L$3:$P$75,5),IF((D19=14),VLOOKUP(G19,'14 лет'!$L$3:$P$75,5),IF((D19=15),VLOOKUP(G19,'15 лет'!$K$3:$N$75,4),IF((D19=16),VLOOKUP(G19,'16 лет'!$K$3:$N$75,4),VLOOKUP(G19,'17 лет'!$K$3:$N$75,4)))))))</f>
        <v>23</v>
      </c>
      <c r="I19" s="59">
        <v>5.9</v>
      </c>
      <c r="J19" s="59">
        <f ca="1">IF((D19&lt;=11),VLOOKUP(I19,'11 лет'!$M$3:$N$75,2),IF((D19=12),VLOOKUP(I19,'12 лет'!$M$3:$N$75,2),IF((D19=13),VLOOKUP(I19,'13 лет'!$O$3:$P$75,2),IF((D19=14),VLOOKUP(I19,'14 лет'!$O$3:$P$75,2),IF((D19=15),VLOOKUP(I19,'15 лет'!$M$3:$N$75,2),IF((D19=16),VLOOKUP(I19,'16 лет'!$M$3:$N$75,2),VLOOKUP(I19,'17 лет'!$M$3:$N$75,2)))))))</f>
        <v>35</v>
      </c>
      <c r="K19" s="59">
        <v>17</v>
      </c>
      <c r="L19" s="59">
        <f ca="1">IF((D19&lt;=11),VLOOKUP(K19,'11 лет'!$Q$4:$S$74,3),IF((D19=12),VLOOKUP(K19,'12 лет'!$Q$4:$S$74,3),IF((D19=13),VLOOKUP(K19,'13 лет'!$S$4:$U$74,3),IF((D19=14),VLOOKUP(K19,'14 лет'!$S$4:$U$74,3),IF((D19=15),VLOOKUP(K19,'15 лет'!$Q$4:$S$74,3),IF((D19=16),VLOOKUP(K19,'16 лет'!$Q$4:$S$74,3),VLOOKUP(K19,'17 лет'!$Q$4:$S$74,3)))))))</f>
        <v>28</v>
      </c>
      <c r="M19" s="59">
        <v>145</v>
      </c>
      <c r="N19" s="59">
        <f ca="1">IF((D19&lt;=11),VLOOKUP(M19,'11 лет'!$P$4:$S$74,4),IF((D19=12),VLOOKUP(M19,'12 лет'!$P$4:$S$74,4),IF((D19=13),VLOOKUP(M19,'13 лет'!$R$4:$U$74,4),IF((D19=14),VLOOKUP(M19,'14 лет'!$R$4:$U$74,4),IF((D19=15),VLOOKUP(M19,'15 лет'!$P$4:$S$74,4),IF((D19=16),VLOOKUP(M19,'16 лет'!$P$4:$S$74,4),VLOOKUP(M19,'17 лет'!$P$4:$S$74,4)))))))</f>
        <v>22</v>
      </c>
      <c r="O19" s="59">
        <v>8</v>
      </c>
      <c r="P19" s="59">
        <f ca="1">IF((D19&lt;=11),VLOOKUP(O19,'11 лет'!$O$4:$S$74,5),IF((D19=12),VLOOKUP(O19,'12 лет'!$O$4:$S$74,5),IF((D19=13),VLOOKUP(O19,'13 лет'!$Q$4:$U$74,5),IF((D19=14),VLOOKUP(O19,'14 лет'!$Q$4:$U$74,5),IF((D19=15),VLOOKUP(O19,'15 лет'!$O$4:$S$74,5),IF((D19=16),VLOOKUP(O19,'16 лет'!$O$4:$S$74,5),VLOOKUP(O19,'17 лет'!$O$4:$S$74,5)))))))</f>
        <v>16</v>
      </c>
      <c r="Q19" s="59">
        <v>8</v>
      </c>
      <c r="R19" s="59">
        <f ca="1">IF((D19&lt;=11),VLOOKUP(Q19,'11 лет'!$R$4:$S$74,2),IF((D19=12),VLOOKUP(Q19,'12 лет'!$R$4:$S$74,2),IF((D19=13),VLOOKUP(Q19,'13 лет'!$T$4:$U$74,2),IF((D19=14),VLOOKUP(Q19,'14 лет'!$T$4:$U$74,2),IF((D19=15),VLOOKUP(Q19,'15 лет'!$R$4:$S$74,2),IF((D19=16),VLOOKUP(Q19,'16 лет'!$R$4:$S$74,2),VLOOKUP(Q19,'17 лет'!$R$4:$S$74,2)))))))</f>
        <v>21</v>
      </c>
      <c r="S19" s="59">
        <f t="shared" ca="1" si="1"/>
        <v>176</v>
      </c>
      <c r="T19" s="59">
        <f t="shared" ca="1" si="2"/>
        <v>9</v>
      </c>
    </row>
    <row r="20" spans="1:20" x14ac:dyDescent="0.2">
      <c r="A20" s="66">
        <v>10</v>
      </c>
      <c r="B20" s="96" t="s">
        <v>606</v>
      </c>
      <c r="C20" s="97">
        <v>39233</v>
      </c>
      <c r="D20" s="59">
        <f t="shared" ca="1" si="0"/>
        <v>11</v>
      </c>
      <c r="E20" s="59">
        <v>9.1</v>
      </c>
      <c r="F20" s="59">
        <f ca="1">IF((D20&lt;=11),VLOOKUP(E20,'11 лет'!$L$3:$N$75,3),IF((D20=12),VLOOKUP(E20,'12 лет'!$L$3:$N$75,3),IF((D20=13),VLOOKUP(E20,'13 лет'!$M$3:$P$75,4),IF((D20=14),VLOOKUP(E20,'14 лет'!$M$3:$P$75,4),IF((D20=15),VLOOKUP(E20,'15 лет'!$L$3:$N$75,3),IF((D20=16),VLOOKUP(E20,'16 лет'!$L$3:$N$75,3),VLOOKUP(E20,'17 лет'!$L$3:$N$75,3)))))))</f>
        <v>31</v>
      </c>
      <c r="G20" s="59" t="s">
        <v>94</v>
      </c>
      <c r="H20" s="59">
        <f ca="1">IF((D20&lt;11),VLOOKUP(G20,'11 лет'!$K$3:$N$75,4),IF((D20=11),VLOOKUP(G20,'12 лет'!$K$3:$N$75,4),IF((D20=13),VLOOKUP(G20,'13 лет'!$L$3:$P$75,5),IF((D20=14),VLOOKUP(G20,'14 лет'!$L$3:$P$75,5),IF((D20=15),VLOOKUP(G20,'15 лет'!$K$3:$N$75,4),IF((D20=16),VLOOKUP(G20,'16 лет'!$K$3:$N$75,4),VLOOKUP(G20,'17 лет'!$K$3:$N$75,4)))))))</f>
        <v>18</v>
      </c>
      <c r="I20" s="59">
        <v>6.1</v>
      </c>
      <c r="J20" s="59">
        <f ca="1">IF((D20&lt;=11),VLOOKUP(I20,'11 лет'!$M$3:$N$75,2),IF((D20=12),VLOOKUP(I20,'12 лет'!$M$3:$N$75,2),IF((D20=13),VLOOKUP(I20,'13 лет'!$O$3:$P$75,2),IF((D20=14),VLOOKUP(I20,'14 лет'!$O$3:$P$75,2),IF((D20=15),VLOOKUP(I20,'15 лет'!$M$3:$N$75,2),IF((D20=16),VLOOKUP(I20,'16 лет'!$M$3:$N$75,2),VLOOKUP(I20,'17 лет'!$M$3:$N$75,2)))))))</f>
        <v>27</v>
      </c>
      <c r="K20" s="59">
        <v>17</v>
      </c>
      <c r="L20" s="59">
        <f ca="1">IF((D20&lt;=11),VLOOKUP(K20,'11 лет'!$Q$4:$S$74,3),IF((D20=12),VLOOKUP(K20,'12 лет'!$Q$4:$S$74,3),IF((D20=13),VLOOKUP(K20,'13 лет'!$S$4:$U$74,3),IF((D20=14),VLOOKUP(K20,'14 лет'!$S$4:$U$74,3),IF((D20=15),VLOOKUP(K20,'15 лет'!$Q$4:$S$74,3),IF((D20=16),VLOOKUP(K20,'16 лет'!$Q$4:$S$74,3),VLOOKUP(K20,'17 лет'!$Q$4:$S$74,3)))))))</f>
        <v>28</v>
      </c>
      <c r="M20" s="59">
        <v>150</v>
      </c>
      <c r="N20" s="59">
        <f ca="1">IF((D20&lt;=11),VLOOKUP(M20,'11 лет'!$P$4:$S$74,4),IF((D20=12),VLOOKUP(M20,'12 лет'!$P$4:$S$74,4),IF((D20=13),VLOOKUP(M20,'13 лет'!$R$4:$U$74,4),IF((D20=14),VLOOKUP(M20,'14 лет'!$R$4:$U$74,4),IF((D20=15),VLOOKUP(M20,'15 лет'!$P$4:$S$74,4),IF((D20=16),VLOOKUP(M20,'16 лет'!$P$4:$S$74,4),VLOOKUP(M20,'17 лет'!$P$4:$S$74,4)))))))</f>
        <v>25</v>
      </c>
      <c r="O20" s="59">
        <v>9</v>
      </c>
      <c r="P20" s="59">
        <f ca="1">IF((D20&lt;=11),VLOOKUP(O20,'11 лет'!$O$4:$S$74,5),IF((D20=12),VLOOKUP(O20,'12 лет'!$O$4:$S$74,5),IF((D20=13),VLOOKUP(O20,'13 лет'!$Q$4:$U$74,5),IF((D20=14),VLOOKUP(O20,'14 лет'!$Q$4:$U$74,5),IF((D20=15),VLOOKUP(O20,'15 лет'!$O$4:$S$74,5),IF((D20=16),VLOOKUP(O20,'16 лет'!$O$4:$S$74,5),VLOOKUP(O20,'17 лет'!$O$4:$S$74,5)))))))</f>
        <v>18</v>
      </c>
      <c r="Q20" s="59">
        <v>10</v>
      </c>
      <c r="R20" s="59">
        <f ca="1">IF((D20&lt;=11),VLOOKUP(Q20,'11 лет'!$R$4:$S$74,2),IF((D20=12),VLOOKUP(Q20,'12 лет'!$R$4:$S$74,2),IF((D20=13),VLOOKUP(Q20,'13 лет'!$T$4:$U$74,2),IF((D20=14),VLOOKUP(Q20,'14 лет'!$T$4:$U$74,2),IF((D20=15),VLOOKUP(Q20,'15 лет'!$R$4:$S$74,2),IF((D20=16),VLOOKUP(Q20,'16 лет'!$R$4:$S$74,2),VLOOKUP(Q20,'17 лет'!$R$4:$S$74,2)))))))</f>
        <v>27</v>
      </c>
      <c r="S20" s="59">
        <f t="shared" ca="1" si="1"/>
        <v>174</v>
      </c>
      <c r="T20" s="59">
        <f t="shared" ca="1" si="2"/>
        <v>10</v>
      </c>
    </row>
    <row r="21" spans="1:20" x14ac:dyDescent="0.2">
      <c r="S21">
        <f ca="1">SUM(S11:S20)</f>
        <v>1853</v>
      </c>
    </row>
  </sheetData>
  <mergeCells count="3">
    <mergeCell ref="A8:D8"/>
    <mergeCell ref="E8:R8"/>
    <mergeCell ref="E7:R7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opLeftCell="C1" workbookViewId="0">
      <selection activeCell="C4" sqref="A4:XFD9"/>
    </sheetView>
  </sheetViews>
  <sheetFormatPr defaultRowHeight="12.75" x14ac:dyDescent="0.2"/>
  <cols>
    <col min="1" max="1" width="4.140625" customWidth="1"/>
    <col min="2" max="2" width="36.28515625" customWidth="1"/>
    <col min="3" max="3" width="12.7109375" customWidth="1"/>
    <col min="4" max="4" width="10.140625" bestFit="1" customWidth="1"/>
    <col min="5" max="5" width="7.42578125" customWidth="1"/>
  </cols>
  <sheetData>
    <row r="1" spans="1:20" ht="15" x14ac:dyDescent="0.25">
      <c r="A1" s="53"/>
      <c r="B1" s="53"/>
      <c r="C1" s="53"/>
      <c r="D1" s="53"/>
      <c r="E1" s="53"/>
      <c r="F1" s="53"/>
      <c r="G1" s="53"/>
      <c r="H1" s="54" t="s">
        <v>19</v>
      </c>
      <c r="I1" s="54"/>
      <c r="J1" s="54"/>
      <c r="K1" s="54"/>
      <c r="L1" s="54"/>
      <c r="M1" s="54"/>
      <c r="N1" s="54"/>
      <c r="O1" s="53"/>
    </row>
    <row r="2" spans="1:20" ht="15" x14ac:dyDescent="0.25">
      <c r="A2" s="53"/>
      <c r="B2" s="53"/>
      <c r="C2" s="53"/>
      <c r="D2" s="53"/>
      <c r="E2" s="53"/>
      <c r="F2" s="53"/>
      <c r="G2" s="53"/>
      <c r="H2" s="54" t="s">
        <v>20</v>
      </c>
      <c r="I2" s="54"/>
      <c r="J2" s="54"/>
      <c r="K2" s="54"/>
      <c r="L2" s="54"/>
      <c r="M2" s="54"/>
      <c r="N2" s="54"/>
      <c r="O2" s="53"/>
    </row>
    <row r="3" spans="1:20" ht="15" x14ac:dyDescent="0.25">
      <c r="A3" s="53"/>
      <c r="B3" s="53"/>
      <c r="C3" s="53"/>
      <c r="D3" s="53"/>
      <c r="E3" s="53"/>
      <c r="F3" s="53"/>
      <c r="G3" s="53"/>
      <c r="H3" s="54"/>
      <c r="I3" s="54"/>
      <c r="J3" s="54"/>
      <c r="K3" s="54"/>
      <c r="L3" s="54"/>
      <c r="M3" s="54"/>
      <c r="N3" s="54"/>
      <c r="O3" s="53"/>
    </row>
    <row r="4" spans="1:20" ht="15" x14ac:dyDescent="0.25">
      <c r="A4" s="53"/>
      <c r="B4" s="53"/>
      <c r="C4" s="53"/>
      <c r="D4" s="53"/>
      <c r="E4" s="53"/>
      <c r="F4" s="53"/>
      <c r="G4" s="53"/>
      <c r="H4" s="53"/>
      <c r="I4" s="98" t="s">
        <v>659</v>
      </c>
      <c r="J4" s="53"/>
      <c r="K4" s="53"/>
      <c r="L4" s="53"/>
      <c r="M4" s="53"/>
      <c r="N4" s="53"/>
      <c r="O4" s="53"/>
    </row>
    <row r="5" spans="1:20" ht="15" x14ac:dyDescent="0.25">
      <c r="A5" s="53"/>
      <c r="B5" s="53"/>
      <c r="C5" s="53"/>
      <c r="D5" s="53"/>
      <c r="E5" s="53"/>
      <c r="F5" s="53"/>
      <c r="G5" s="53"/>
      <c r="H5" s="53"/>
      <c r="I5" s="53" t="s">
        <v>24</v>
      </c>
      <c r="J5" s="53"/>
      <c r="K5" s="53"/>
      <c r="L5" s="53"/>
      <c r="M5" s="53"/>
      <c r="N5" s="53"/>
      <c r="O5" s="53"/>
    </row>
    <row r="6" spans="1:20" ht="15" x14ac:dyDescent="0.25">
      <c r="A6" s="53"/>
      <c r="B6" s="53"/>
      <c r="C6" s="53"/>
      <c r="D6" s="53"/>
      <c r="E6" s="53"/>
      <c r="F6" s="53"/>
      <c r="G6" s="53"/>
      <c r="H6" s="53"/>
      <c r="I6" s="98" t="s">
        <v>660</v>
      </c>
      <c r="J6" s="53"/>
      <c r="K6" s="53"/>
      <c r="L6" s="53"/>
      <c r="M6" s="53"/>
      <c r="N6" s="53"/>
      <c r="O6" s="53"/>
    </row>
    <row r="7" spans="1:20" ht="15" x14ac:dyDescent="0.25">
      <c r="A7" s="53"/>
      <c r="B7" s="53"/>
      <c r="C7" s="53"/>
      <c r="D7" s="53"/>
      <c r="E7" s="100" t="s">
        <v>27</v>
      </c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</row>
    <row r="8" spans="1:20" ht="15" x14ac:dyDescent="0.25">
      <c r="A8" s="99"/>
      <c r="B8" s="99"/>
      <c r="C8" s="99"/>
      <c r="D8" s="99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1"/>
    </row>
    <row r="10" spans="1:20" ht="38.25" x14ac:dyDescent="0.2">
      <c r="A10" s="55" t="s">
        <v>30</v>
      </c>
      <c r="B10" s="55" t="s">
        <v>0</v>
      </c>
      <c r="C10" s="55" t="s">
        <v>1</v>
      </c>
      <c r="D10" s="55" t="s">
        <v>31</v>
      </c>
      <c r="E10" s="55" t="s">
        <v>32</v>
      </c>
      <c r="F10" s="56" t="s">
        <v>3</v>
      </c>
      <c r="G10" s="57" t="s">
        <v>4</v>
      </c>
      <c r="H10" s="56" t="s">
        <v>3</v>
      </c>
      <c r="I10" s="57" t="s">
        <v>33</v>
      </c>
      <c r="J10" s="56" t="s">
        <v>3</v>
      </c>
      <c r="K10" s="55" t="s">
        <v>5</v>
      </c>
      <c r="L10" s="56" t="s">
        <v>3</v>
      </c>
      <c r="M10" s="55" t="s">
        <v>6</v>
      </c>
      <c r="N10" s="56" t="s">
        <v>3</v>
      </c>
      <c r="O10" s="55" t="s">
        <v>146</v>
      </c>
      <c r="P10" s="56" t="s">
        <v>3</v>
      </c>
      <c r="Q10" s="55" t="s">
        <v>8</v>
      </c>
      <c r="R10" s="56" t="s">
        <v>3</v>
      </c>
      <c r="S10" s="58" t="s">
        <v>9</v>
      </c>
      <c r="T10" s="55" t="s">
        <v>10</v>
      </c>
    </row>
    <row r="11" spans="1:20" ht="14.25" customHeight="1" x14ac:dyDescent="0.2">
      <c r="A11" s="63">
        <v>1</v>
      </c>
      <c r="B11" s="96" t="s">
        <v>492</v>
      </c>
      <c r="C11" s="97">
        <v>37775</v>
      </c>
      <c r="D11" s="59">
        <f t="shared" ref="D11:D20" ca="1" si="0">INT(DAYS360(C11,TODAY())/360)</f>
        <v>15</v>
      </c>
      <c r="E11" s="59">
        <v>8.6</v>
      </c>
      <c r="F11" s="59">
        <v>15</v>
      </c>
      <c r="G11" s="59">
        <v>6.8</v>
      </c>
      <c r="H11" s="59">
        <v>70</v>
      </c>
      <c r="I11" s="59">
        <v>5.3</v>
      </c>
      <c r="J11" s="59">
        <v>70</v>
      </c>
      <c r="K11" s="59">
        <v>38</v>
      </c>
      <c r="L11" s="59">
        <v>60</v>
      </c>
      <c r="M11" s="59">
        <v>165</v>
      </c>
      <c r="N11" s="59">
        <v>20</v>
      </c>
      <c r="O11" s="59">
        <v>12</v>
      </c>
      <c r="P11" s="59">
        <v>10</v>
      </c>
      <c r="Q11" s="59">
        <v>2</v>
      </c>
      <c r="R11" s="59">
        <v>6</v>
      </c>
      <c r="S11" s="59">
        <f t="shared" ref="S11:S20" si="1">SUM(F11,H11,J11,L11,N11,P11,R11)</f>
        <v>251</v>
      </c>
      <c r="T11" s="59">
        <f>RANK(S11,S$11:S$20)</f>
        <v>1</v>
      </c>
    </row>
    <row r="12" spans="1:20" x14ac:dyDescent="0.2">
      <c r="A12" s="63">
        <v>2</v>
      </c>
      <c r="B12" s="96" t="s">
        <v>493</v>
      </c>
      <c r="C12" s="97">
        <v>37765</v>
      </c>
      <c r="D12" s="59">
        <f t="shared" ca="1" si="0"/>
        <v>15</v>
      </c>
      <c r="E12" s="59">
        <v>8.6</v>
      </c>
      <c r="F12" s="59">
        <v>15</v>
      </c>
      <c r="G12" s="59">
        <v>7.6</v>
      </c>
      <c r="H12" s="59">
        <v>70</v>
      </c>
      <c r="I12" s="59">
        <v>5.4</v>
      </c>
      <c r="J12" s="59">
        <v>70</v>
      </c>
      <c r="K12" s="59">
        <v>36</v>
      </c>
      <c r="L12" s="59">
        <v>56</v>
      </c>
      <c r="M12" s="59">
        <v>175</v>
      </c>
      <c r="N12" s="59">
        <v>25</v>
      </c>
      <c r="O12" s="59">
        <v>9</v>
      </c>
      <c r="P12" s="59">
        <v>7</v>
      </c>
      <c r="Q12" s="59">
        <v>2</v>
      </c>
      <c r="R12" s="59">
        <v>6</v>
      </c>
      <c r="S12" s="59">
        <f t="shared" si="1"/>
        <v>249</v>
      </c>
      <c r="T12" s="59">
        <f t="shared" ref="T12:T20" si="2">RANK(S12,S$11:S$20)</f>
        <v>2</v>
      </c>
    </row>
    <row r="13" spans="1:20" x14ac:dyDescent="0.2">
      <c r="A13" s="63">
        <v>8</v>
      </c>
      <c r="B13" s="96" t="s">
        <v>494</v>
      </c>
      <c r="C13" s="97">
        <v>37804</v>
      </c>
      <c r="D13" s="59">
        <f t="shared" ca="1" si="0"/>
        <v>15</v>
      </c>
      <c r="E13" s="59">
        <v>8.9</v>
      </c>
      <c r="F13" s="59">
        <v>9</v>
      </c>
      <c r="G13" s="59">
        <v>7.2</v>
      </c>
      <c r="H13" s="59">
        <v>70</v>
      </c>
      <c r="I13" s="59">
        <v>5.3</v>
      </c>
      <c r="J13" s="59">
        <v>70</v>
      </c>
      <c r="K13" s="59">
        <v>34</v>
      </c>
      <c r="L13" s="59">
        <v>52</v>
      </c>
      <c r="M13" s="59">
        <v>165</v>
      </c>
      <c r="N13" s="59">
        <v>20</v>
      </c>
      <c r="O13" s="59">
        <v>11</v>
      </c>
      <c r="P13" s="59">
        <v>9</v>
      </c>
      <c r="Q13" s="59">
        <v>7</v>
      </c>
      <c r="R13" s="59">
        <v>14</v>
      </c>
      <c r="S13" s="59">
        <f t="shared" si="1"/>
        <v>244</v>
      </c>
      <c r="T13" s="59">
        <f t="shared" si="2"/>
        <v>3</v>
      </c>
    </row>
    <row r="14" spans="1:20" x14ac:dyDescent="0.2">
      <c r="A14" s="63">
        <v>7</v>
      </c>
      <c r="B14" s="96" t="s">
        <v>495</v>
      </c>
      <c r="C14" s="97">
        <v>37923</v>
      </c>
      <c r="D14" s="59">
        <f t="shared" ca="1" si="0"/>
        <v>15</v>
      </c>
      <c r="E14" s="59">
        <v>8.6</v>
      </c>
      <c r="F14" s="59">
        <v>15</v>
      </c>
      <c r="G14" s="59">
        <v>7.8</v>
      </c>
      <c r="H14" s="59">
        <v>70</v>
      </c>
      <c r="I14" s="59">
        <v>5.8</v>
      </c>
      <c r="J14" s="59">
        <v>70</v>
      </c>
      <c r="K14" s="59">
        <v>36</v>
      </c>
      <c r="L14" s="59">
        <v>56</v>
      </c>
      <c r="M14" s="59">
        <v>155</v>
      </c>
      <c r="N14" s="59">
        <v>15</v>
      </c>
      <c r="O14" s="59">
        <v>8</v>
      </c>
      <c r="P14" s="59">
        <v>6</v>
      </c>
      <c r="Q14" s="59">
        <v>5</v>
      </c>
      <c r="R14" s="59">
        <v>10</v>
      </c>
      <c r="S14" s="59">
        <f t="shared" si="1"/>
        <v>242</v>
      </c>
      <c r="T14" s="59">
        <f t="shared" si="2"/>
        <v>4</v>
      </c>
    </row>
    <row r="15" spans="1:20" x14ac:dyDescent="0.2">
      <c r="A15" s="63">
        <v>4</v>
      </c>
      <c r="B15" s="96" t="s">
        <v>496</v>
      </c>
      <c r="C15" s="97">
        <v>37692</v>
      </c>
      <c r="D15" s="59">
        <f t="shared" ca="1" si="0"/>
        <v>15</v>
      </c>
      <c r="E15" s="59">
        <v>9.9</v>
      </c>
      <c r="F15" s="59">
        <v>0</v>
      </c>
      <c r="G15" s="59">
        <v>7.1</v>
      </c>
      <c r="H15" s="59">
        <v>70</v>
      </c>
      <c r="I15" s="59">
        <v>5.6</v>
      </c>
      <c r="J15" s="59">
        <v>70</v>
      </c>
      <c r="K15" s="59">
        <v>35</v>
      </c>
      <c r="L15" s="59">
        <v>54</v>
      </c>
      <c r="M15" s="59">
        <v>165</v>
      </c>
      <c r="N15" s="59">
        <v>20</v>
      </c>
      <c r="O15" s="59">
        <v>8</v>
      </c>
      <c r="P15" s="59">
        <v>6</v>
      </c>
      <c r="Q15" s="59">
        <v>10</v>
      </c>
      <c r="R15" s="59">
        <v>20</v>
      </c>
      <c r="S15" s="59">
        <f t="shared" si="1"/>
        <v>240</v>
      </c>
      <c r="T15" s="59">
        <f t="shared" si="2"/>
        <v>5</v>
      </c>
    </row>
    <row r="16" spans="1:20" ht="11.25" customHeight="1" x14ac:dyDescent="0.2">
      <c r="A16" s="63">
        <v>3</v>
      </c>
      <c r="B16" s="96" t="s">
        <v>497</v>
      </c>
      <c r="C16" s="97">
        <v>37559</v>
      </c>
      <c r="D16" s="59">
        <f t="shared" ca="1" si="0"/>
        <v>16</v>
      </c>
      <c r="E16" s="59">
        <v>9.1999999999999993</v>
      </c>
      <c r="F16" s="59">
        <v>4</v>
      </c>
      <c r="G16" s="59">
        <v>7.2</v>
      </c>
      <c r="H16" s="59">
        <v>70</v>
      </c>
      <c r="I16" s="59">
        <v>5.7</v>
      </c>
      <c r="J16" s="59">
        <v>70</v>
      </c>
      <c r="K16" s="59">
        <v>36</v>
      </c>
      <c r="L16" s="59">
        <v>56</v>
      </c>
      <c r="M16" s="59">
        <v>155</v>
      </c>
      <c r="N16" s="59">
        <v>15</v>
      </c>
      <c r="O16" s="59">
        <v>7</v>
      </c>
      <c r="P16" s="59">
        <v>5</v>
      </c>
      <c r="Q16" s="59">
        <v>8</v>
      </c>
      <c r="R16" s="59">
        <v>16</v>
      </c>
      <c r="S16" s="59">
        <f t="shared" si="1"/>
        <v>236</v>
      </c>
      <c r="T16" s="59">
        <f t="shared" si="2"/>
        <v>6</v>
      </c>
    </row>
    <row r="17" spans="1:20" x14ac:dyDescent="0.2">
      <c r="A17" s="63">
        <v>6</v>
      </c>
      <c r="B17" s="96" t="s">
        <v>498</v>
      </c>
      <c r="C17" s="97">
        <v>37763</v>
      </c>
      <c r="D17" s="59">
        <f t="shared" ca="1" si="0"/>
        <v>15</v>
      </c>
      <c r="E17" s="59">
        <v>8.9</v>
      </c>
      <c r="F17" s="59">
        <v>9</v>
      </c>
      <c r="G17" s="59">
        <v>7.3</v>
      </c>
      <c r="H17" s="59">
        <v>70</v>
      </c>
      <c r="I17" s="59">
        <v>5.7</v>
      </c>
      <c r="J17" s="59">
        <v>70</v>
      </c>
      <c r="K17" s="59">
        <v>32</v>
      </c>
      <c r="L17" s="59">
        <v>47</v>
      </c>
      <c r="M17" s="59">
        <v>160</v>
      </c>
      <c r="N17" s="59">
        <v>18</v>
      </c>
      <c r="O17" s="59">
        <v>9</v>
      </c>
      <c r="P17" s="59">
        <v>7</v>
      </c>
      <c r="Q17" s="59">
        <v>4</v>
      </c>
      <c r="R17" s="59">
        <v>8</v>
      </c>
      <c r="S17" s="59">
        <f t="shared" si="1"/>
        <v>229</v>
      </c>
      <c r="T17" s="59">
        <f t="shared" si="2"/>
        <v>7</v>
      </c>
    </row>
    <row r="18" spans="1:20" x14ac:dyDescent="0.2">
      <c r="A18" s="63">
        <v>5</v>
      </c>
      <c r="B18" s="96" t="s">
        <v>499</v>
      </c>
      <c r="C18" s="97">
        <v>37872</v>
      </c>
      <c r="D18" s="59">
        <f t="shared" ca="1" si="0"/>
        <v>15</v>
      </c>
      <c r="E18" s="59">
        <v>9.3000000000000007</v>
      </c>
      <c r="F18" s="59">
        <v>3</v>
      </c>
      <c r="G18" s="59">
        <v>7.2</v>
      </c>
      <c r="H18" s="59">
        <v>70</v>
      </c>
      <c r="I18" s="59">
        <v>5.4</v>
      </c>
      <c r="J18" s="59">
        <v>70</v>
      </c>
      <c r="K18" s="59">
        <v>30</v>
      </c>
      <c r="L18" s="59">
        <v>41</v>
      </c>
      <c r="M18" s="59">
        <v>165</v>
      </c>
      <c r="N18" s="59">
        <v>20</v>
      </c>
      <c r="O18" s="59">
        <v>11</v>
      </c>
      <c r="P18" s="59">
        <v>9</v>
      </c>
      <c r="Q18" s="59">
        <v>7</v>
      </c>
      <c r="R18" s="59">
        <v>14</v>
      </c>
      <c r="S18" s="59">
        <f t="shared" si="1"/>
        <v>227</v>
      </c>
      <c r="T18" s="59">
        <f t="shared" si="2"/>
        <v>9</v>
      </c>
    </row>
    <row r="19" spans="1:20" x14ac:dyDescent="0.2">
      <c r="A19" s="63">
        <v>9</v>
      </c>
      <c r="B19" s="96" t="s">
        <v>500</v>
      </c>
      <c r="C19" s="97">
        <v>37824</v>
      </c>
      <c r="D19" s="59">
        <f t="shared" ca="1" si="0"/>
        <v>15</v>
      </c>
      <c r="E19" s="59">
        <v>8.6</v>
      </c>
      <c r="F19" s="59">
        <v>15</v>
      </c>
      <c r="G19" s="59">
        <v>6.5</v>
      </c>
      <c r="H19" s="59">
        <v>70</v>
      </c>
      <c r="I19" s="59">
        <v>5.7</v>
      </c>
      <c r="J19" s="59">
        <v>70</v>
      </c>
      <c r="K19" s="59">
        <v>31</v>
      </c>
      <c r="L19" s="59">
        <v>44</v>
      </c>
      <c r="M19" s="59">
        <v>165</v>
      </c>
      <c r="N19" s="59">
        <v>20</v>
      </c>
      <c r="O19" s="59">
        <v>7</v>
      </c>
      <c r="P19" s="59">
        <v>5</v>
      </c>
      <c r="Q19" s="59">
        <v>1</v>
      </c>
      <c r="R19" s="59">
        <v>5</v>
      </c>
      <c r="S19" s="59">
        <f t="shared" si="1"/>
        <v>229</v>
      </c>
      <c r="T19" s="59">
        <f t="shared" si="2"/>
        <v>7</v>
      </c>
    </row>
    <row r="20" spans="1:20" ht="13.5" customHeight="1" x14ac:dyDescent="0.2">
      <c r="A20" s="63">
        <v>10</v>
      </c>
      <c r="B20" s="96" t="s">
        <v>501</v>
      </c>
      <c r="C20" s="97">
        <v>37891</v>
      </c>
      <c r="D20" s="59">
        <f t="shared" ca="1" si="0"/>
        <v>15</v>
      </c>
      <c r="E20" s="59">
        <v>8.4</v>
      </c>
      <c r="F20" s="59">
        <v>20</v>
      </c>
      <c r="G20" s="59">
        <v>7.1</v>
      </c>
      <c r="H20" s="59">
        <v>70</v>
      </c>
      <c r="I20" s="59">
        <v>5.6</v>
      </c>
      <c r="J20" s="59">
        <v>70</v>
      </c>
      <c r="K20" s="59">
        <v>30</v>
      </c>
      <c r="L20" s="59">
        <v>41</v>
      </c>
      <c r="M20" s="59">
        <v>155</v>
      </c>
      <c r="N20" s="59">
        <v>15</v>
      </c>
      <c r="O20" s="59">
        <v>8</v>
      </c>
      <c r="P20" s="59">
        <v>6</v>
      </c>
      <c r="Q20" s="59">
        <v>0</v>
      </c>
      <c r="R20" s="59">
        <v>4</v>
      </c>
      <c r="S20" s="59">
        <f t="shared" si="1"/>
        <v>226</v>
      </c>
      <c r="T20" s="59">
        <f t="shared" si="2"/>
        <v>10</v>
      </c>
    </row>
    <row r="21" spans="1:20" x14ac:dyDescent="0.2">
      <c r="S21">
        <f>SUM(S12:S20)</f>
        <v>2122</v>
      </c>
    </row>
  </sheetData>
  <mergeCells count="3">
    <mergeCell ref="A8:D8"/>
    <mergeCell ref="E8:R8"/>
    <mergeCell ref="E7:R7"/>
  </mergeCells>
  <phoneticPr fontId="14" type="noConversion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opLeftCell="A4" workbookViewId="0">
      <selection activeCell="A4" sqref="A4:XFD9"/>
    </sheetView>
  </sheetViews>
  <sheetFormatPr defaultRowHeight="12.75" x14ac:dyDescent="0.2"/>
  <cols>
    <col min="1" max="1" width="4.140625" customWidth="1"/>
    <col min="2" max="2" width="36.7109375" customWidth="1"/>
    <col min="3" max="3" width="12.7109375" customWidth="1"/>
    <col min="4" max="4" width="10.140625" bestFit="1" customWidth="1"/>
    <col min="5" max="5" width="7.42578125" customWidth="1"/>
  </cols>
  <sheetData>
    <row r="1" spans="1:20" ht="15" x14ac:dyDescent="0.25">
      <c r="A1" s="53"/>
      <c r="B1" s="53"/>
      <c r="C1" s="53"/>
      <c r="D1" s="53"/>
      <c r="E1" s="53"/>
      <c r="F1" s="53"/>
      <c r="G1" s="53"/>
      <c r="H1" s="54" t="s">
        <v>19</v>
      </c>
      <c r="I1" s="54"/>
      <c r="J1" s="54"/>
      <c r="K1" s="54"/>
      <c r="L1" s="54"/>
      <c r="M1" s="54"/>
      <c r="N1" s="54"/>
      <c r="O1" s="53"/>
    </row>
    <row r="2" spans="1:20" ht="15" x14ac:dyDescent="0.25">
      <c r="A2" s="53"/>
      <c r="B2" s="53"/>
      <c r="C2" s="53"/>
      <c r="D2" s="53"/>
      <c r="E2" s="53"/>
      <c r="F2" s="53"/>
      <c r="G2" s="53"/>
      <c r="H2" s="54" t="s">
        <v>20</v>
      </c>
      <c r="I2" s="54"/>
      <c r="J2" s="54"/>
      <c r="K2" s="54"/>
      <c r="L2" s="54"/>
      <c r="M2" s="54"/>
      <c r="N2" s="54"/>
      <c r="O2" s="53"/>
    </row>
    <row r="3" spans="1:20" ht="15" x14ac:dyDescent="0.25">
      <c r="A3" s="53"/>
      <c r="B3" s="53"/>
      <c r="C3" s="53"/>
      <c r="D3" s="53"/>
      <c r="E3" s="53"/>
      <c r="F3" s="53"/>
      <c r="G3" s="53"/>
      <c r="H3" s="54"/>
      <c r="I3" s="54"/>
      <c r="J3" s="54"/>
      <c r="K3" s="54"/>
      <c r="L3" s="54"/>
      <c r="M3" s="54"/>
      <c r="N3" s="54"/>
      <c r="O3" s="53"/>
    </row>
    <row r="4" spans="1:20" ht="15" x14ac:dyDescent="0.25">
      <c r="A4" s="53"/>
      <c r="B4" s="53"/>
      <c r="C4" s="53"/>
      <c r="D4" s="53"/>
      <c r="E4" s="53"/>
      <c r="F4" s="53"/>
      <c r="G4" s="53"/>
      <c r="H4" s="53"/>
      <c r="I4" s="98" t="s">
        <v>659</v>
      </c>
      <c r="J4" s="53"/>
      <c r="K4" s="53"/>
      <c r="L4" s="53"/>
      <c r="M4" s="53"/>
      <c r="N4" s="53"/>
      <c r="O4" s="53"/>
    </row>
    <row r="5" spans="1:20" ht="15" x14ac:dyDescent="0.25">
      <c r="A5" s="53"/>
      <c r="B5" s="53"/>
      <c r="C5" s="53"/>
      <c r="D5" s="53"/>
      <c r="E5" s="53"/>
      <c r="F5" s="53"/>
      <c r="G5" s="53"/>
      <c r="H5" s="53"/>
      <c r="I5" s="53" t="s">
        <v>24</v>
      </c>
      <c r="J5" s="53"/>
      <c r="K5" s="53"/>
      <c r="L5" s="53"/>
      <c r="M5" s="53"/>
      <c r="N5" s="53"/>
      <c r="O5" s="53"/>
    </row>
    <row r="6" spans="1:20" ht="15" x14ac:dyDescent="0.25">
      <c r="A6" s="53"/>
      <c r="B6" s="53"/>
      <c r="C6" s="53"/>
      <c r="D6" s="53"/>
      <c r="E6" s="53"/>
      <c r="F6" s="53"/>
      <c r="G6" s="53"/>
      <c r="H6" s="53"/>
      <c r="I6" s="98" t="s">
        <v>660</v>
      </c>
      <c r="J6" s="53"/>
      <c r="K6" s="53"/>
      <c r="L6" s="53"/>
      <c r="M6" s="53"/>
      <c r="N6" s="53"/>
      <c r="O6" s="53"/>
    </row>
    <row r="7" spans="1:20" ht="15" x14ac:dyDescent="0.25">
      <c r="A7" s="53"/>
      <c r="B7" s="53"/>
      <c r="C7" s="53"/>
      <c r="D7" s="53"/>
      <c r="E7" s="100" t="s">
        <v>27</v>
      </c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</row>
    <row r="8" spans="1:20" ht="15" x14ac:dyDescent="0.25">
      <c r="A8" s="99"/>
      <c r="B8" s="99"/>
      <c r="C8" s="99"/>
      <c r="D8" s="99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1"/>
    </row>
    <row r="10" spans="1:20" ht="38.25" x14ac:dyDescent="0.2">
      <c r="A10" s="55" t="s">
        <v>30</v>
      </c>
      <c r="B10" s="55" t="s">
        <v>0</v>
      </c>
      <c r="C10" s="55" t="s">
        <v>1</v>
      </c>
      <c r="D10" s="55" t="s">
        <v>31</v>
      </c>
      <c r="E10" s="55" t="s">
        <v>32</v>
      </c>
      <c r="F10" s="56" t="s">
        <v>3</v>
      </c>
      <c r="G10" s="57" t="s">
        <v>4</v>
      </c>
      <c r="H10" s="56" t="s">
        <v>3</v>
      </c>
      <c r="I10" s="57" t="s">
        <v>33</v>
      </c>
      <c r="J10" s="56" t="s">
        <v>3</v>
      </c>
      <c r="K10" s="55" t="s">
        <v>5</v>
      </c>
      <c r="L10" s="56" t="s">
        <v>3</v>
      </c>
      <c r="M10" s="55" t="s">
        <v>6</v>
      </c>
      <c r="N10" s="56" t="s">
        <v>3</v>
      </c>
      <c r="O10" s="55" t="s">
        <v>7</v>
      </c>
      <c r="P10" s="56" t="s">
        <v>3</v>
      </c>
      <c r="Q10" s="55" t="s">
        <v>8</v>
      </c>
      <c r="R10" s="56" t="s">
        <v>3</v>
      </c>
      <c r="S10" s="58" t="s">
        <v>9</v>
      </c>
      <c r="T10" s="55" t="s">
        <v>10</v>
      </c>
    </row>
    <row r="11" spans="1:20" x14ac:dyDescent="0.2">
      <c r="A11" s="81">
        <v>1</v>
      </c>
      <c r="B11" s="96" t="s">
        <v>512</v>
      </c>
      <c r="C11" s="97">
        <v>37205</v>
      </c>
      <c r="D11" s="59">
        <f t="shared" ref="D11:D16" ca="1" si="0">INT(DAYS360(C11,TODAY())/360)</f>
        <v>17</v>
      </c>
      <c r="E11" s="90">
        <v>6.1</v>
      </c>
      <c r="F11" s="90">
        <v>70</v>
      </c>
      <c r="G11" s="90">
        <v>5</v>
      </c>
      <c r="H11" s="90">
        <v>70</v>
      </c>
      <c r="I11" s="90">
        <v>13</v>
      </c>
      <c r="J11" s="90">
        <v>66</v>
      </c>
      <c r="K11" s="90">
        <v>45</v>
      </c>
      <c r="L11" s="90">
        <v>70</v>
      </c>
      <c r="M11" s="90">
        <v>240</v>
      </c>
      <c r="N11" s="90">
        <v>61</v>
      </c>
      <c r="O11" s="90">
        <v>21</v>
      </c>
      <c r="P11" s="90">
        <v>26</v>
      </c>
      <c r="Q11" s="90">
        <v>15</v>
      </c>
      <c r="R11" s="90">
        <v>32</v>
      </c>
      <c r="S11" s="90">
        <v>395</v>
      </c>
      <c r="T11" s="59">
        <f ca="1">RANK(S11,S$11:S$16)</f>
        <v>1</v>
      </c>
    </row>
    <row r="12" spans="1:20" ht="13.5" customHeight="1" x14ac:dyDescent="0.2">
      <c r="A12" s="82">
        <v>2</v>
      </c>
      <c r="B12" s="96" t="s">
        <v>513</v>
      </c>
      <c r="C12" s="97">
        <v>37453</v>
      </c>
      <c r="D12" s="59">
        <f t="shared" ca="1" si="0"/>
        <v>16</v>
      </c>
      <c r="E12" s="90">
        <v>6.1</v>
      </c>
      <c r="F12" s="90">
        <f ca="1">IF((D12&lt;=11),VLOOKUP(E12,'[2]11 лет'!$L$3:$N$75,3),IF((D12=12),VLOOKUP(E12,'[2]12 лет'!$L$3:$N$75,3),IF((D12=13),VLOOKUP(E12,'[2]13 лет'!$M$3:$P$75,4),IF((D12=14),VLOOKUP(E12,'[2]14 лет'!$M$3:$P$75,4),IF((D12=15),VLOOKUP(E12,'[2]15 лет'!$L$3:$N$75,3),IF((D12=16),VLOOKUP(E12,'[2]16 лет'!$L$3:$N$75,3),VLOOKUP(E12,'[2]17 лет'!$L$3:$N$75,3)))))))</f>
        <v>70</v>
      </c>
      <c r="G12" s="90">
        <v>5</v>
      </c>
      <c r="H12" s="90">
        <f ca="1">IF((D12&lt;=11),VLOOKUP(G12,'[2]11 лет'!$K$3:$N$75,4),IF((D12=12),VLOOKUP(G12,'[2]12 лет'!$K$3:$N$75,4),IF((D12=13),VLOOKUP(G12,'[2]13 лет'!$L$3:$P$75,5),IF((D12=14),VLOOKUP(G12,'[2]14 лет'!$L$3:$P$75,5),IF((D12=15),VLOOKUP(G12,'[2]15 лет'!$K$3:$N$75,4),IF((D12=16),VLOOKUP(G12,'[2]16 лет'!$K$3:$N$75,4),VLOOKUP(G12,'[2]17 лет'!$K$3:$N$75,4)))))))</f>
        <v>70</v>
      </c>
      <c r="I12" s="90">
        <v>13</v>
      </c>
      <c r="J12" s="90">
        <f ca="1">IF((D12&lt;=11),VLOOKUP(I12,'[2]11 лет'!$M$3:$N$75,2),IF((D12=12),VLOOKUP(I12,'[2]12 лет'!$M$3:$N$75,2),IF((D12=13),VLOOKUP(I12,'[2]13 лет'!$O$3:$P$75,2),IF((D12=14),VLOOKUP(I12,'[2]14 лет'!$O$3:$P$75,2),IF((D12=15),VLOOKUP(I12,'[2]15 лет'!$M$3:$N$75,2),IF((D12=16),VLOOKUP(I12,'[2]16 лет'!$M$3:$N$75,2),VLOOKUP(I12,'[2]17 лет'!$M$3:$N$75,2)))))))</f>
        <v>66</v>
      </c>
      <c r="K12" s="90">
        <v>45</v>
      </c>
      <c r="L12" s="90">
        <f ca="1">IF((D12&lt;=11),VLOOKUP(K12,'[2]11 лет'!$Q$4:$S$74,3),IF((D12=12),VLOOKUP(K12,'[2]12 лет'!$Q$4:$S$74,3),IF((D12=13),VLOOKUP(K12,'[2]13 лет'!$S$4:$U$74,3),IF((D12=14),VLOOKUP(K12,'[2]14 лет'!$S$4:$U$74,3),IF((D12=15),VLOOKUP(K12,'[2]15 лет'!$Q$4:$S$74,3),IF((D12=16),VLOOKUP(K12,'[2]16 лет'!$Q$4:$S$74,3),VLOOKUP(K12,'[2]17 лет'!$Q$4:$S$74,3)))))))</f>
        <v>70</v>
      </c>
      <c r="M12" s="90">
        <v>240</v>
      </c>
      <c r="N12" s="90">
        <f ca="1">IF((D12&lt;=11),VLOOKUP(M12,'[2]11 лет'!$P$4:$S$74,4),IF((D12=12),VLOOKUP(M12,'[2]12 лет'!$P$4:$S$74,4),IF((D12=13),VLOOKUP(M12,'[2]13 лет'!$R$4:$U$74,4),IF((D12=14),VLOOKUP(M12,'[2]14 лет'!$R$4:$U$74,4),IF((D12=15),VLOOKUP(M12,'[2]15 лет'!$P$4:$S$74,4),IF((D12=16),VLOOKUP(M12,'[2]16 лет'!$P$4:$S$74,4),VLOOKUP(M12,'[2]17 лет'!$P$4:$S$74,4)))))))</f>
        <v>61</v>
      </c>
      <c r="O12" s="90">
        <v>21</v>
      </c>
      <c r="P12" s="90">
        <f ca="1">IF((D12&lt;=11),VLOOKUP(O12,'[2]11 лет'!$O$4:$S$74,5),IF((D12=12),VLOOKUP(O12,'[2]12 лет'!$O$4:$S$74,5),IF((D12=13),VLOOKUP(O12,'[2]13 лет'!$Q$4:$U$74,5),IF((D12=14),VLOOKUP(O12,'[2]14 лет'!$Q$4:$U$74,5),IF((D12=15),VLOOKUP(O12,'[2]15 лет'!$O$4:$S$74,5),IF((D12=16),VLOOKUP(O12,'[2]16 лет'!$O$4:$S$74,5),VLOOKUP(O12,'[2]17 лет'!$O$4:$S$74,5)))))))</f>
        <v>26</v>
      </c>
      <c r="Q12" s="90">
        <v>15</v>
      </c>
      <c r="R12" s="90">
        <f ca="1">IF((D12&lt;=11),VLOOKUP(Q12,'[2]11 лет'!$R$4:$S$74,2),IF((D12=12),VLOOKUP(Q12,'[2]12 лет'!$R$4:$S$74,2),IF((D12=13),VLOOKUP(Q12,'[2]13 лет'!$T$4:$U$74,2),IF((D12=14),VLOOKUP(Q12,'[2]14 лет'!$T$4:$U$74,2),IF((D12=15),VLOOKUP(Q12,'[2]15 лет'!$R$4:$S$74,2),IF((D12=16),VLOOKUP(Q12,'[2]16 лет'!$R$4:$S$74,2),VLOOKUP(Q12,'[2]17 лет'!$R$4:$S$74,2)))))))</f>
        <v>32</v>
      </c>
      <c r="S12" s="90">
        <f ca="1">SUM(F12,H12,J12,L12,N12,P12,R12)</f>
        <v>395</v>
      </c>
      <c r="T12" s="59">
        <f t="shared" ref="T12:T16" ca="1" si="1">RANK(S12,S$11:S$16)</f>
        <v>1</v>
      </c>
    </row>
    <row r="13" spans="1:20" x14ac:dyDescent="0.2">
      <c r="A13" s="81">
        <v>3</v>
      </c>
      <c r="B13" s="96" t="s">
        <v>514</v>
      </c>
      <c r="C13" s="97">
        <v>37521</v>
      </c>
      <c r="D13" s="59">
        <f t="shared" ca="1" si="0"/>
        <v>16</v>
      </c>
      <c r="E13" s="90">
        <v>5.3</v>
      </c>
      <c r="F13" s="90">
        <v>70</v>
      </c>
      <c r="G13" s="90">
        <v>5.5</v>
      </c>
      <c r="H13" s="90">
        <v>70</v>
      </c>
      <c r="I13" s="90">
        <v>14.6</v>
      </c>
      <c r="J13" s="90">
        <v>54</v>
      </c>
      <c r="K13" s="90">
        <v>30</v>
      </c>
      <c r="L13" s="90">
        <v>38</v>
      </c>
      <c r="M13" s="90">
        <v>216</v>
      </c>
      <c r="N13" s="90">
        <v>46</v>
      </c>
      <c r="O13" s="90">
        <v>30</v>
      </c>
      <c r="P13" s="90">
        <v>44</v>
      </c>
      <c r="Q13" s="90">
        <v>12</v>
      </c>
      <c r="R13" s="90">
        <v>24</v>
      </c>
      <c r="S13" s="90">
        <v>346</v>
      </c>
      <c r="T13" s="59">
        <f t="shared" ca="1" si="1"/>
        <v>3</v>
      </c>
    </row>
    <row r="14" spans="1:20" x14ac:dyDescent="0.2">
      <c r="A14" s="82">
        <v>4</v>
      </c>
      <c r="B14" s="96" t="s">
        <v>515</v>
      </c>
      <c r="C14" s="97">
        <v>37301</v>
      </c>
      <c r="D14" s="59">
        <f t="shared" ca="1" si="0"/>
        <v>16</v>
      </c>
      <c r="E14" s="90">
        <v>6.3</v>
      </c>
      <c r="F14" s="90">
        <f ca="1">IF((D14&lt;=11),VLOOKUP(E14,'[2]11 лет'!$L$3:$N$75,3),IF((D14=12),VLOOKUP(E14,'[2]12 лет'!$L$3:$N$75,3),IF((D14=13),VLOOKUP(E14,'[2]13 лет'!$M$3:$P$75,4),IF((D14=14),VLOOKUP(E14,'[2]14 лет'!$M$3:$P$75,4),IF((D14=15),VLOOKUP(E14,'[2]15 лет'!$L$3:$N$75,3),IF((D14=16),VLOOKUP(E14,'[2]16 лет'!$L$3:$N$75,3),VLOOKUP(E14,'[2]17 лет'!$L$3:$N$75,3)))))))</f>
        <v>70</v>
      </c>
      <c r="G14" s="90">
        <v>5</v>
      </c>
      <c r="H14" s="90">
        <f ca="1">IF((D14&lt;=11),VLOOKUP(G14,'[2]11 лет'!$K$3:$N$75,4),IF((D14=12),VLOOKUP(G14,'[2]12 лет'!$K$3:$N$75,4),IF((D14=13),VLOOKUP(G14,'[2]13 лет'!$L$3:$P$75,5),IF((D14=14),VLOOKUP(G14,'[2]14 лет'!$L$3:$P$75,5),IF((D14=15),VLOOKUP(G14,'[2]15 лет'!$K$3:$N$75,4),IF((D14=16),VLOOKUP(G14,'[2]16 лет'!$K$3:$N$75,4),VLOOKUP(G14,'[2]17 лет'!$K$3:$N$75,4)))))))</f>
        <v>70</v>
      </c>
      <c r="I14" s="90">
        <v>8.3000000000000007</v>
      </c>
      <c r="J14" s="90">
        <f ca="1">IF((D14&lt;=11),VLOOKUP(I14,'[2]11 лет'!$M$3:$N$75,2),IF((D14=12),VLOOKUP(I14,'[2]12 лет'!$M$3:$N$75,2),IF((D14=13),VLOOKUP(I14,'[2]13 лет'!$O$3:$P$75,2),IF((D14=14),VLOOKUP(I14,'[2]14 лет'!$O$3:$P$75,2),IF((D14=15),VLOOKUP(I14,'[2]15 лет'!$M$3:$N$75,2),IF((D14=16),VLOOKUP(I14,'[2]16 лет'!$M$3:$N$75,2),VLOOKUP(I14,'[2]17 лет'!$M$3:$N$75,2)))))))</f>
        <v>70</v>
      </c>
      <c r="K14" s="90">
        <v>45</v>
      </c>
      <c r="L14" s="90">
        <f ca="1">IF((D14&lt;=11),VLOOKUP(K14,'[2]11 лет'!$Q$4:$S$74,3),IF((D14=12),VLOOKUP(K14,'[2]12 лет'!$Q$4:$S$74,3),IF((D14=13),VLOOKUP(K14,'[2]13 лет'!$S$4:$U$74,3),IF((D14=14),VLOOKUP(K14,'[2]14 лет'!$S$4:$U$74,3),IF((D14=15),VLOOKUP(K14,'[2]15 лет'!$Q$4:$S$74,3),IF((D14=16),VLOOKUP(K14,'[2]16 лет'!$Q$4:$S$74,3),VLOOKUP(K14,'[2]17 лет'!$Q$4:$S$74,3)))))))</f>
        <v>70</v>
      </c>
      <c r="M14" s="90">
        <v>210</v>
      </c>
      <c r="N14" s="90">
        <f ca="1">IF((D14&lt;=11),VLOOKUP(M14,'[2]11 лет'!$P$4:$S$74,4),IF((D14=12),VLOOKUP(M14,'[2]12 лет'!$P$4:$S$74,4),IF((D14=13),VLOOKUP(M14,'[2]13 лет'!$R$4:$U$74,4),IF((D14=14),VLOOKUP(M14,'[2]14 лет'!$R$4:$U$74,4),IF((D14=15),VLOOKUP(M14,'[2]15 лет'!$P$4:$S$74,4),IF((D14=16),VLOOKUP(M14,'[2]16 лет'!$P$4:$S$74,4),VLOOKUP(M14,'[2]17 лет'!$P$4:$S$74,4)))))))</f>
        <v>40</v>
      </c>
      <c r="O14" s="90">
        <v>18</v>
      </c>
      <c r="P14" s="90">
        <f ca="1">IF((D14&lt;=11),VLOOKUP(O14,'[2]11 лет'!$O$4:$S$74,5),IF((D14=12),VLOOKUP(O14,'[2]12 лет'!$O$4:$S$74,5),IF((D14=13),VLOOKUP(O14,'[2]13 лет'!$Q$4:$U$74,5),IF((D14=14),VLOOKUP(O14,'[2]14 лет'!$Q$4:$U$74,5),IF((D14=15),VLOOKUP(O14,'[2]15 лет'!$O$4:$S$74,5),IF((D14=16),VLOOKUP(O14,'[2]16 лет'!$O$4:$S$74,5),VLOOKUP(O14,'[2]17 лет'!$O$4:$S$74,5)))))))</f>
        <v>20</v>
      </c>
      <c r="Q14" s="90">
        <v>1</v>
      </c>
      <c r="R14" s="90">
        <f ca="1">IF((D14&lt;=11),VLOOKUP(Q14,'[2]11 лет'!$R$4:$S$74,2),IF((D14=12),VLOOKUP(Q14,'[2]12 лет'!$R$4:$S$74,2),IF((D14=13),VLOOKUP(Q14,'[2]13 лет'!$T$4:$U$74,2),IF((D14=14),VLOOKUP(Q14,'[2]14 лет'!$T$4:$U$74,2),IF((D14=15),VLOOKUP(Q14,'[2]15 лет'!$R$4:$S$74,2),IF((D14=16),VLOOKUP(Q14,'[2]16 лет'!$R$4:$S$74,2),VLOOKUP(Q14,'[2]17 лет'!$R$4:$S$74,2)))))))</f>
        <v>5</v>
      </c>
      <c r="S14" s="90">
        <f ca="1">SUM(F14,H14,J14,L14,N14,P14,R14)</f>
        <v>345</v>
      </c>
      <c r="T14" s="59">
        <f t="shared" ca="1" si="1"/>
        <v>4</v>
      </c>
    </row>
    <row r="15" spans="1:20" x14ac:dyDescent="0.2">
      <c r="A15" s="81">
        <v>5</v>
      </c>
      <c r="B15" s="96" t="s">
        <v>516</v>
      </c>
      <c r="C15" s="97">
        <v>37535</v>
      </c>
      <c r="D15" s="59">
        <f t="shared" ca="1" si="0"/>
        <v>16</v>
      </c>
      <c r="E15" s="90">
        <v>5.3</v>
      </c>
      <c r="F15" s="90">
        <f ca="1">IF((D15&lt;=11),VLOOKUP(E15,'[2]11 лет'!$L$3:$N$75,3),IF((D15=12),VLOOKUP(E15,'[2]12 лет'!$L$3:$N$75,3),IF((D15=13),VLOOKUP(E15,'[2]13 лет'!$M$3:$P$75,4),IF((D15=14),VLOOKUP(E15,'[2]14 лет'!$M$3:$P$75,4),IF((D15=15),VLOOKUP(E15,'[2]15 лет'!$L$3:$N$75,3),IF((D15=16),VLOOKUP(E15,'[2]16 лет'!$L$3:$N$75,3),VLOOKUP(E15,'[2]17 лет'!$L$3:$N$75,3)))))))</f>
        <v>70</v>
      </c>
      <c r="G15" s="90">
        <v>4.7</v>
      </c>
      <c r="H15" s="90">
        <f ca="1">IF((D15&lt;=11),VLOOKUP(G15,'[2]11 лет'!$K$3:$N$75,4),IF((D15=12),VLOOKUP(G15,'[2]12 лет'!$K$3:$N$75,4),IF((D15=13),VLOOKUP(G15,'[2]13 лет'!$L$3:$P$75,5),IF((D15=14),VLOOKUP(G15,'[2]14 лет'!$L$3:$P$75,5),IF((D15=15),VLOOKUP(G15,'[2]15 лет'!$K$3:$N$75,4),IF((D15=16),VLOOKUP(G15,'[2]16 лет'!$K$3:$N$75,4),VLOOKUP(G15,'[2]17 лет'!$K$3:$N$75,4)))))))</f>
        <v>70</v>
      </c>
      <c r="I15" s="90">
        <v>8.9</v>
      </c>
      <c r="J15" s="90">
        <f ca="1">IF((D15&lt;=11),VLOOKUP(I15,'[2]11 лет'!$M$3:$N$75,2),IF((D15=12),VLOOKUP(I15,'[2]12 лет'!$M$3:$N$75,2),IF((D15=13),VLOOKUP(I15,'[2]13 лет'!$O$3:$P$75,2),IF((D15=14),VLOOKUP(I15,'[2]14 лет'!$O$3:$P$75,2),IF((D15=15),VLOOKUP(I15,'[2]15 лет'!$M$3:$N$75,2),IF((D15=16),VLOOKUP(I15,'[2]16 лет'!$M$3:$N$75,2),VLOOKUP(I15,'[2]17 лет'!$M$3:$N$75,2)))))))</f>
        <v>70</v>
      </c>
      <c r="K15" s="90">
        <v>46</v>
      </c>
      <c r="L15" s="90">
        <f ca="1">IF((D15&lt;=11),VLOOKUP(K15,'[2]11 лет'!$Q$4:$S$74,3),IF((D15=12),VLOOKUP(K15,'[2]12 лет'!$Q$4:$S$74,3),IF((D15=13),VLOOKUP(K15,'[2]13 лет'!$S$4:$U$74,3),IF((D15=14),VLOOKUP(K15,'[2]14 лет'!$S$4:$U$74,3),IF((D15=15),VLOOKUP(K15,'[2]15 лет'!$Q$4:$S$74,3),IF((D15=16),VLOOKUP(K15,'[2]16 лет'!$Q$4:$S$74,3),VLOOKUP(K15,'[2]17 лет'!$Q$4:$S$74,3)))))))</f>
        <v>70</v>
      </c>
      <c r="M15" s="90">
        <v>150</v>
      </c>
      <c r="N15" s="90">
        <f ca="1">IF((D15&lt;=11),VLOOKUP(M15,'[2]11 лет'!$P$4:$S$74,4),IF((D15=12),VLOOKUP(M15,'[2]12 лет'!$P$4:$S$74,4),IF((D15=13),VLOOKUP(M15,'[2]13 лет'!$R$4:$U$74,4),IF((D15=14),VLOOKUP(M15,'[2]14 лет'!$R$4:$U$74,4),IF((D15=15),VLOOKUP(M15,'[2]15 лет'!$P$4:$S$74,4),IF((D15=16),VLOOKUP(M15,'[2]16 лет'!$P$4:$S$74,4),VLOOKUP(M15,'[2]17 лет'!$P$4:$S$74,4)))))))</f>
        <v>7</v>
      </c>
      <c r="O15" s="90">
        <v>34</v>
      </c>
      <c r="P15" s="90">
        <f ca="1">IF((D15&lt;=11),VLOOKUP(O15,'[2]11 лет'!$O$4:$S$74,5),IF((D15=12),VLOOKUP(O15,'[2]12 лет'!$O$4:$S$74,5),IF((D15=13),VLOOKUP(O15,'[2]13 лет'!$Q$4:$U$74,5),IF((D15=14),VLOOKUP(O15,'[2]14 лет'!$Q$4:$U$74,5),IF((D15=15),VLOOKUP(O15,'[2]15 лет'!$O$4:$S$74,5),IF((D15=16),VLOOKUP(O15,'[2]16 лет'!$O$4:$S$74,5),VLOOKUP(O15,'[2]17 лет'!$O$4:$S$74,5)))))))</f>
        <v>54</v>
      </c>
      <c r="Q15" s="90">
        <v>0</v>
      </c>
      <c r="R15" s="90">
        <f ca="1">IF((D15&lt;=11),VLOOKUP(Q15,'[2]11 лет'!$R$4:$S$74,2),IF((D15=12),VLOOKUP(Q15,'[2]12 лет'!$R$4:$S$74,2),IF((D15=13),VLOOKUP(Q15,'[2]13 лет'!$T$4:$U$74,2),IF((D15=14),VLOOKUP(Q15,'[2]14 лет'!$T$4:$U$74,2),IF((D15=15),VLOOKUP(Q15,'[2]15 лет'!$R$4:$S$74,2),IF((D15=16),VLOOKUP(Q15,'[2]16 лет'!$R$4:$S$74,2),VLOOKUP(Q15,'[2]17 лет'!$R$4:$S$74,2)))))))</f>
        <v>4</v>
      </c>
      <c r="S15" s="90">
        <f ca="1">SUM(F15,H15,J15,L15,N15,P15,R15)</f>
        <v>345</v>
      </c>
      <c r="T15" s="59">
        <f t="shared" ca="1" si="1"/>
        <v>4</v>
      </c>
    </row>
    <row r="16" spans="1:20" x14ac:dyDescent="0.2">
      <c r="A16" s="82">
        <v>6</v>
      </c>
      <c r="B16" s="96" t="s">
        <v>517</v>
      </c>
      <c r="C16" s="97">
        <v>37393</v>
      </c>
      <c r="D16" s="59">
        <f t="shared" ca="1" si="0"/>
        <v>16</v>
      </c>
      <c r="E16" s="90">
        <v>7.6</v>
      </c>
      <c r="F16" s="90">
        <v>42</v>
      </c>
      <c r="G16" s="90">
        <v>4.5</v>
      </c>
      <c r="H16" s="90">
        <v>70</v>
      </c>
      <c r="I16" s="90">
        <v>12.9</v>
      </c>
      <c r="J16" s="90">
        <v>67</v>
      </c>
      <c r="K16" s="90">
        <v>33</v>
      </c>
      <c r="L16" s="90">
        <v>47</v>
      </c>
      <c r="M16" s="90">
        <v>233</v>
      </c>
      <c r="N16" s="90">
        <v>57</v>
      </c>
      <c r="O16" s="90">
        <v>22</v>
      </c>
      <c r="P16" s="90">
        <v>28</v>
      </c>
      <c r="Q16" s="90">
        <v>14</v>
      </c>
      <c r="R16" s="90">
        <v>29</v>
      </c>
      <c r="S16" s="90">
        <v>340</v>
      </c>
      <c r="T16" s="59">
        <f t="shared" ca="1" si="1"/>
        <v>6</v>
      </c>
    </row>
    <row r="17" spans="19:19" x14ac:dyDescent="0.2">
      <c r="S17">
        <f ca="1">SUM(S11:S16)</f>
        <v>2166</v>
      </c>
    </row>
  </sheetData>
  <mergeCells count="3">
    <mergeCell ref="A8:D8"/>
    <mergeCell ref="E8:R8"/>
    <mergeCell ref="E7:R7"/>
  </mergeCells>
  <phoneticPr fontId="14" type="noConversion"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opLeftCell="B3" workbookViewId="0">
      <selection activeCell="B4" sqref="A4:XFD9"/>
    </sheetView>
  </sheetViews>
  <sheetFormatPr defaultRowHeight="12.75" x14ac:dyDescent="0.2"/>
  <cols>
    <col min="1" max="1" width="4.140625" customWidth="1"/>
    <col min="2" max="2" width="41.42578125" customWidth="1"/>
    <col min="3" max="3" width="12.7109375" customWidth="1"/>
    <col min="4" max="4" width="10.140625" bestFit="1" customWidth="1"/>
    <col min="5" max="5" width="7.42578125" customWidth="1"/>
  </cols>
  <sheetData>
    <row r="1" spans="1:20" ht="15" x14ac:dyDescent="0.25">
      <c r="A1" s="53"/>
      <c r="B1" s="53"/>
      <c r="C1" s="53"/>
      <c r="D1" s="53"/>
      <c r="E1" s="53"/>
      <c r="F1" s="53"/>
      <c r="G1" s="53"/>
      <c r="H1" s="54" t="s">
        <v>19</v>
      </c>
      <c r="I1" s="54"/>
      <c r="J1" s="54"/>
      <c r="K1" s="54"/>
      <c r="L1" s="54"/>
      <c r="M1" s="54"/>
      <c r="N1" s="54"/>
      <c r="O1" s="53"/>
    </row>
    <row r="2" spans="1:20" ht="15" x14ac:dyDescent="0.25">
      <c r="A2" s="53"/>
      <c r="B2" s="53"/>
      <c r="C2" s="53"/>
      <c r="D2" s="53"/>
      <c r="E2" s="53"/>
      <c r="F2" s="53"/>
      <c r="G2" s="53"/>
      <c r="H2" s="54" t="s">
        <v>20</v>
      </c>
      <c r="I2" s="54"/>
      <c r="J2" s="54"/>
      <c r="K2" s="54"/>
      <c r="L2" s="54"/>
      <c r="M2" s="54"/>
      <c r="N2" s="54"/>
      <c r="O2" s="53"/>
    </row>
    <row r="3" spans="1:20" ht="15" x14ac:dyDescent="0.25">
      <c r="A3" s="53"/>
      <c r="B3" s="53"/>
      <c r="C3" s="53"/>
      <c r="D3" s="53"/>
      <c r="E3" s="53"/>
      <c r="F3" s="53"/>
      <c r="G3" s="53"/>
      <c r="H3" s="54"/>
      <c r="I3" s="54"/>
      <c r="J3" s="54"/>
      <c r="K3" s="54"/>
      <c r="L3" s="54"/>
      <c r="M3" s="54"/>
      <c r="N3" s="54"/>
      <c r="O3" s="53"/>
    </row>
    <row r="4" spans="1:20" ht="15" x14ac:dyDescent="0.25">
      <c r="A4" s="53"/>
      <c r="B4" s="53"/>
      <c r="C4" s="53"/>
      <c r="D4" s="53"/>
      <c r="E4" s="53"/>
      <c r="F4" s="53"/>
      <c r="G4" s="53"/>
      <c r="H4" s="53"/>
      <c r="I4" s="98" t="s">
        <v>659</v>
      </c>
      <c r="J4" s="53"/>
      <c r="K4" s="53"/>
      <c r="L4" s="53"/>
      <c r="M4" s="53"/>
      <c r="N4" s="53"/>
      <c r="O4" s="53"/>
    </row>
    <row r="5" spans="1:20" ht="15" x14ac:dyDescent="0.25">
      <c r="A5" s="53"/>
      <c r="B5" s="53"/>
      <c r="C5" s="53"/>
      <c r="D5" s="53"/>
      <c r="E5" s="53"/>
      <c r="F5" s="53"/>
      <c r="G5" s="53"/>
      <c r="H5" s="53"/>
      <c r="I5" s="53" t="s">
        <v>24</v>
      </c>
      <c r="J5" s="53"/>
      <c r="K5" s="53"/>
      <c r="L5" s="53"/>
      <c r="M5" s="53"/>
      <c r="N5" s="53"/>
      <c r="O5" s="53"/>
    </row>
    <row r="6" spans="1:20" ht="15" x14ac:dyDescent="0.25">
      <c r="A6" s="53"/>
      <c r="B6" s="53"/>
      <c r="C6" s="53"/>
      <c r="D6" s="53"/>
      <c r="E6" s="53"/>
      <c r="F6" s="53"/>
      <c r="G6" s="53"/>
      <c r="H6" s="53"/>
      <c r="I6" s="98" t="s">
        <v>660</v>
      </c>
      <c r="J6" s="53"/>
      <c r="K6" s="53"/>
      <c r="L6" s="53"/>
      <c r="M6" s="53"/>
      <c r="N6" s="53"/>
      <c r="O6" s="53"/>
    </row>
    <row r="7" spans="1:20" ht="15" x14ac:dyDescent="0.25">
      <c r="A7" s="53"/>
      <c r="B7" s="53"/>
      <c r="C7" s="53"/>
      <c r="D7" s="53"/>
      <c r="E7" s="100" t="s">
        <v>27</v>
      </c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</row>
    <row r="8" spans="1:20" ht="15" x14ac:dyDescent="0.25">
      <c r="A8" s="99"/>
      <c r="B8" s="99"/>
      <c r="C8" s="99"/>
      <c r="D8" s="99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1"/>
    </row>
    <row r="10" spans="1:20" ht="38.25" x14ac:dyDescent="0.2">
      <c r="A10" s="55" t="s">
        <v>30</v>
      </c>
      <c r="B10" s="55" t="s">
        <v>0</v>
      </c>
      <c r="C10" s="55" t="s">
        <v>1</v>
      </c>
      <c r="D10" s="55" t="s">
        <v>31</v>
      </c>
      <c r="E10" s="55" t="s">
        <v>32</v>
      </c>
      <c r="F10" s="56" t="s">
        <v>3</v>
      </c>
      <c r="G10" s="57" t="s">
        <v>4</v>
      </c>
      <c r="H10" s="56" t="s">
        <v>3</v>
      </c>
      <c r="I10" s="57" t="s">
        <v>33</v>
      </c>
      <c r="J10" s="56" t="s">
        <v>3</v>
      </c>
      <c r="K10" s="55" t="s">
        <v>5</v>
      </c>
      <c r="L10" s="56" t="s">
        <v>3</v>
      </c>
      <c r="M10" s="55" t="s">
        <v>6</v>
      </c>
      <c r="N10" s="56" t="s">
        <v>3</v>
      </c>
      <c r="O10" s="55" t="s">
        <v>146</v>
      </c>
      <c r="P10" s="56" t="s">
        <v>3</v>
      </c>
      <c r="Q10" s="55" t="s">
        <v>8</v>
      </c>
      <c r="R10" s="56" t="s">
        <v>3</v>
      </c>
      <c r="S10" s="58" t="s">
        <v>9</v>
      </c>
      <c r="T10" s="55" t="s">
        <v>10</v>
      </c>
    </row>
    <row r="11" spans="1:20" ht="14.25" customHeight="1" x14ac:dyDescent="0.2">
      <c r="A11" s="63">
        <v>1</v>
      </c>
      <c r="B11" s="96" t="s">
        <v>518</v>
      </c>
      <c r="C11" s="97">
        <v>37392</v>
      </c>
      <c r="D11" s="59">
        <f t="shared" ref="D11:D25" ca="1" si="0">INT(DAYS360(C11,TODAY())/360)</f>
        <v>16</v>
      </c>
      <c r="E11" s="59">
        <v>8.4</v>
      </c>
      <c r="F11" s="59">
        <v>18</v>
      </c>
      <c r="G11" s="59">
        <v>6.8</v>
      </c>
      <c r="H11" s="59">
        <v>70</v>
      </c>
      <c r="I11" s="59">
        <v>5.6</v>
      </c>
      <c r="J11" s="59">
        <v>70</v>
      </c>
      <c r="K11" s="59">
        <v>43</v>
      </c>
      <c r="L11" s="59">
        <v>70</v>
      </c>
      <c r="M11" s="59">
        <v>180</v>
      </c>
      <c r="N11" s="59">
        <v>22</v>
      </c>
      <c r="O11" s="59">
        <v>15</v>
      </c>
      <c r="P11" s="59">
        <v>14</v>
      </c>
      <c r="Q11" s="59">
        <v>15</v>
      </c>
      <c r="R11" s="59">
        <v>32</v>
      </c>
      <c r="S11" s="59">
        <f t="shared" ref="S11:S25" si="1">SUM(F11,H11,J11,L11,N11,P11,R11)</f>
        <v>296</v>
      </c>
      <c r="T11" s="59">
        <f>RANK(S11,S$11:S$20)</f>
        <v>1</v>
      </c>
    </row>
    <row r="12" spans="1:20" x14ac:dyDescent="0.2">
      <c r="A12" s="63">
        <v>2</v>
      </c>
      <c r="B12" s="96" t="s">
        <v>519</v>
      </c>
      <c r="C12" s="97">
        <v>37375</v>
      </c>
      <c r="D12" s="59">
        <f t="shared" ca="1" si="0"/>
        <v>16</v>
      </c>
      <c r="E12" s="59">
        <v>8.6</v>
      </c>
      <c r="F12" s="59">
        <v>14</v>
      </c>
      <c r="G12" s="59">
        <v>6.9</v>
      </c>
      <c r="H12" s="59">
        <v>70</v>
      </c>
      <c r="I12" s="59">
        <v>5.8</v>
      </c>
      <c r="J12" s="59">
        <v>70</v>
      </c>
      <c r="K12" s="59">
        <v>38</v>
      </c>
      <c r="L12" s="59">
        <v>60</v>
      </c>
      <c r="M12" s="59">
        <v>165</v>
      </c>
      <c r="N12" s="59">
        <v>15</v>
      </c>
      <c r="O12" s="59">
        <v>9</v>
      </c>
      <c r="P12" s="59">
        <v>6</v>
      </c>
      <c r="Q12" s="59">
        <v>9</v>
      </c>
      <c r="R12" s="59">
        <v>18</v>
      </c>
      <c r="S12" s="59">
        <f t="shared" si="1"/>
        <v>253</v>
      </c>
      <c r="T12" s="59">
        <f t="shared" ref="T12:T20" si="2">RANK(S12,S$11:S$20)</f>
        <v>2</v>
      </c>
    </row>
    <row r="13" spans="1:20" ht="12.75" customHeight="1" x14ac:dyDescent="0.2">
      <c r="A13" s="63">
        <v>3</v>
      </c>
      <c r="B13" s="96" t="s">
        <v>520</v>
      </c>
      <c r="C13" s="97">
        <v>37627</v>
      </c>
      <c r="D13" s="59">
        <f t="shared" ca="1" si="0"/>
        <v>15</v>
      </c>
      <c r="E13" s="59">
        <v>8.6</v>
      </c>
      <c r="F13" s="59">
        <v>15</v>
      </c>
      <c r="G13" s="59">
        <v>6.8</v>
      </c>
      <c r="H13" s="59">
        <v>70</v>
      </c>
      <c r="I13" s="59">
        <v>5.6</v>
      </c>
      <c r="J13" s="59">
        <v>70</v>
      </c>
      <c r="K13" s="59">
        <v>41</v>
      </c>
      <c r="L13" s="59">
        <v>66</v>
      </c>
      <c r="M13" s="59">
        <v>155</v>
      </c>
      <c r="N13" s="59">
        <v>15</v>
      </c>
      <c r="O13" s="59">
        <v>9</v>
      </c>
      <c r="P13" s="59">
        <v>7</v>
      </c>
      <c r="Q13" s="59">
        <v>5</v>
      </c>
      <c r="R13" s="59">
        <v>10</v>
      </c>
      <c r="S13" s="59">
        <f t="shared" si="1"/>
        <v>253</v>
      </c>
      <c r="T13" s="59">
        <f t="shared" si="2"/>
        <v>2</v>
      </c>
    </row>
    <row r="14" spans="1:20" ht="25.5" x14ac:dyDescent="0.2">
      <c r="A14" s="63">
        <v>4</v>
      </c>
      <c r="B14" s="96" t="s">
        <v>521</v>
      </c>
      <c r="C14" s="97">
        <v>37631</v>
      </c>
      <c r="D14" s="59">
        <f t="shared" ca="1" si="0"/>
        <v>15</v>
      </c>
      <c r="E14" s="59">
        <v>9.3000000000000007</v>
      </c>
      <c r="F14" s="59">
        <v>1</v>
      </c>
      <c r="G14" s="59">
        <v>6.6</v>
      </c>
      <c r="H14" s="59">
        <v>70</v>
      </c>
      <c r="I14" s="59">
        <v>5.2</v>
      </c>
      <c r="J14" s="59">
        <v>70</v>
      </c>
      <c r="K14" s="59">
        <v>39</v>
      </c>
      <c r="L14" s="59">
        <v>62</v>
      </c>
      <c r="M14" s="59">
        <v>170</v>
      </c>
      <c r="N14" s="59">
        <v>17</v>
      </c>
      <c r="O14" s="59">
        <v>14</v>
      </c>
      <c r="P14" s="59">
        <v>12</v>
      </c>
      <c r="Q14" s="59">
        <v>6</v>
      </c>
      <c r="R14" s="59">
        <v>12</v>
      </c>
      <c r="S14" s="59">
        <f t="shared" si="1"/>
        <v>244</v>
      </c>
      <c r="T14" s="59">
        <f t="shared" si="2"/>
        <v>4</v>
      </c>
    </row>
    <row r="15" spans="1:20" x14ac:dyDescent="0.2">
      <c r="A15" s="63">
        <v>5</v>
      </c>
      <c r="B15" s="96" t="s">
        <v>522</v>
      </c>
      <c r="C15" s="97">
        <v>37355</v>
      </c>
      <c r="D15" s="59">
        <f t="shared" ca="1" si="0"/>
        <v>16</v>
      </c>
      <c r="E15" s="59">
        <v>8.9</v>
      </c>
      <c r="F15" s="59">
        <v>8</v>
      </c>
      <c r="G15" s="59">
        <v>7.3</v>
      </c>
      <c r="H15" s="59">
        <v>70</v>
      </c>
      <c r="I15" s="59">
        <v>5.3</v>
      </c>
      <c r="J15" s="59">
        <v>70</v>
      </c>
      <c r="K15" s="59">
        <v>35</v>
      </c>
      <c r="L15" s="59">
        <v>53</v>
      </c>
      <c r="M15" s="59">
        <v>165</v>
      </c>
      <c r="N15" s="59">
        <v>15</v>
      </c>
      <c r="O15" s="59">
        <v>11</v>
      </c>
      <c r="P15" s="59">
        <v>8</v>
      </c>
      <c r="Q15" s="59">
        <v>9</v>
      </c>
      <c r="R15" s="59">
        <v>18</v>
      </c>
      <c r="S15" s="59">
        <f t="shared" si="1"/>
        <v>242</v>
      </c>
      <c r="T15" s="59">
        <f t="shared" si="2"/>
        <v>5</v>
      </c>
    </row>
    <row r="16" spans="1:20" ht="11.25" customHeight="1" x14ac:dyDescent="0.2">
      <c r="A16" s="63">
        <v>6</v>
      </c>
      <c r="B16" s="96" t="s">
        <v>523</v>
      </c>
      <c r="C16" s="97">
        <v>37295</v>
      </c>
      <c r="D16" s="59">
        <f t="shared" ca="1" si="0"/>
        <v>16</v>
      </c>
      <c r="E16" s="59">
        <v>9.1999999999999993</v>
      </c>
      <c r="F16" s="59">
        <v>2</v>
      </c>
      <c r="G16" s="59">
        <v>6.8</v>
      </c>
      <c r="H16" s="59">
        <v>70</v>
      </c>
      <c r="I16" s="59">
        <v>5.3</v>
      </c>
      <c r="J16" s="59">
        <v>70</v>
      </c>
      <c r="K16" s="59">
        <v>40</v>
      </c>
      <c r="L16" s="59">
        <v>64</v>
      </c>
      <c r="M16" s="59">
        <v>170</v>
      </c>
      <c r="N16" s="59">
        <v>17</v>
      </c>
      <c r="O16" s="59">
        <v>8</v>
      </c>
      <c r="P16" s="59">
        <v>5</v>
      </c>
      <c r="Q16" s="59">
        <v>2</v>
      </c>
      <c r="R16" s="59">
        <v>6</v>
      </c>
      <c r="S16" s="59">
        <f t="shared" si="1"/>
        <v>234</v>
      </c>
      <c r="T16" s="59">
        <f t="shared" si="2"/>
        <v>6</v>
      </c>
    </row>
    <row r="17" spans="1:20" x14ac:dyDescent="0.2">
      <c r="A17" s="63">
        <v>7</v>
      </c>
      <c r="B17" s="96" t="s">
        <v>524</v>
      </c>
      <c r="C17" s="97">
        <v>37287</v>
      </c>
      <c r="D17" s="59">
        <f t="shared" ca="1" si="0"/>
        <v>16</v>
      </c>
      <c r="E17" s="59">
        <v>9.6</v>
      </c>
      <c r="F17" s="59">
        <v>0</v>
      </c>
      <c r="G17" s="59">
        <v>7.6</v>
      </c>
      <c r="H17" s="59">
        <v>70</v>
      </c>
      <c r="I17" s="59">
        <v>5.8</v>
      </c>
      <c r="J17" s="59">
        <v>70</v>
      </c>
      <c r="K17" s="59">
        <v>38</v>
      </c>
      <c r="L17" s="59">
        <v>60</v>
      </c>
      <c r="M17" s="59">
        <v>165</v>
      </c>
      <c r="N17" s="59">
        <v>20</v>
      </c>
      <c r="O17" s="59">
        <v>8</v>
      </c>
      <c r="P17" s="59">
        <v>6</v>
      </c>
      <c r="Q17" s="59">
        <v>4</v>
      </c>
      <c r="R17" s="59">
        <v>8</v>
      </c>
      <c r="S17" s="59">
        <f t="shared" si="1"/>
        <v>234</v>
      </c>
      <c r="T17" s="59">
        <f t="shared" si="2"/>
        <v>6</v>
      </c>
    </row>
    <row r="18" spans="1:20" x14ac:dyDescent="0.2">
      <c r="A18" s="63">
        <v>8</v>
      </c>
      <c r="B18" s="96" t="s">
        <v>525</v>
      </c>
      <c r="C18" s="97">
        <v>37505</v>
      </c>
      <c r="D18" s="59">
        <f t="shared" ca="1" si="0"/>
        <v>16</v>
      </c>
      <c r="E18" s="59">
        <v>8.5</v>
      </c>
      <c r="F18" s="59">
        <v>16</v>
      </c>
      <c r="G18" s="59">
        <v>7</v>
      </c>
      <c r="H18" s="59">
        <v>70</v>
      </c>
      <c r="I18" s="59">
        <v>5.7</v>
      </c>
      <c r="J18" s="59">
        <v>70</v>
      </c>
      <c r="K18" s="59">
        <v>33</v>
      </c>
      <c r="L18" s="59">
        <v>47</v>
      </c>
      <c r="M18" s="59">
        <v>155</v>
      </c>
      <c r="N18" s="59">
        <v>10</v>
      </c>
      <c r="O18" s="59">
        <v>8</v>
      </c>
      <c r="P18" s="59">
        <v>5</v>
      </c>
      <c r="Q18" s="59">
        <v>7</v>
      </c>
      <c r="R18" s="59">
        <v>14</v>
      </c>
      <c r="S18" s="59">
        <f t="shared" si="1"/>
        <v>232</v>
      </c>
      <c r="T18" s="59">
        <f t="shared" si="2"/>
        <v>8</v>
      </c>
    </row>
    <row r="19" spans="1:20" x14ac:dyDescent="0.2">
      <c r="A19" s="63">
        <v>9</v>
      </c>
      <c r="B19" s="96" t="s">
        <v>526</v>
      </c>
      <c r="C19" s="97">
        <v>37858</v>
      </c>
      <c r="D19" s="59">
        <f t="shared" ca="1" si="0"/>
        <v>15</v>
      </c>
      <c r="E19" s="59">
        <v>9.3000000000000007</v>
      </c>
      <c r="F19" s="59">
        <v>1</v>
      </c>
      <c r="G19" s="59">
        <v>7.1</v>
      </c>
      <c r="H19" s="59">
        <v>70</v>
      </c>
      <c r="I19" s="59">
        <v>6.1</v>
      </c>
      <c r="J19" s="59">
        <v>70</v>
      </c>
      <c r="K19" s="59">
        <v>38</v>
      </c>
      <c r="L19" s="59">
        <v>60</v>
      </c>
      <c r="M19" s="59">
        <v>150</v>
      </c>
      <c r="N19" s="59">
        <v>7</v>
      </c>
      <c r="O19" s="59">
        <v>7</v>
      </c>
      <c r="P19" s="59">
        <v>4</v>
      </c>
      <c r="Q19" s="59">
        <v>9</v>
      </c>
      <c r="R19" s="59">
        <v>18</v>
      </c>
      <c r="S19" s="59">
        <f t="shared" si="1"/>
        <v>230</v>
      </c>
      <c r="T19" s="59">
        <f t="shared" si="2"/>
        <v>9</v>
      </c>
    </row>
    <row r="20" spans="1:20" ht="13.5" customHeight="1" x14ac:dyDescent="0.2">
      <c r="A20" s="63">
        <v>10</v>
      </c>
      <c r="B20" s="96" t="s">
        <v>527</v>
      </c>
      <c r="C20" s="97">
        <v>37542</v>
      </c>
      <c r="D20" s="59">
        <f t="shared" ca="1" si="0"/>
        <v>16</v>
      </c>
      <c r="E20" s="59">
        <v>8.6</v>
      </c>
      <c r="F20" s="59">
        <v>15</v>
      </c>
      <c r="G20" s="59">
        <v>6.5</v>
      </c>
      <c r="H20" s="59">
        <v>70</v>
      </c>
      <c r="I20" s="59">
        <v>5.7</v>
      </c>
      <c r="J20" s="59">
        <v>70</v>
      </c>
      <c r="K20" s="59">
        <v>31</v>
      </c>
      <c r="L20" s="59">
        <v>44</v>
      </c>
      <c r="M20" s="59">
        <v>165</v>
      </c>
      <c r="N20" s="59">
        <v>20</v>
      </c>
      <c r="O20" s="59">
        <v>7</v>
      </c>
      <c r="P20" s="59">
        <v>5</v>
      </c>
      <c r="Q20" s="59">
        <v>1</v>
      </c>
      <c r="R20" s="59">
        <v>5</v>
      </c>
      <c r="S20" s="59">
        <f t="shared" si="1"/>
        <v>229</v>
      </c>
      <c r="T20" s="59">
        <f t="shared" si="2"/>
        <v>10</v>
      </c>
    </row>
    <row r="21" spans="1:20" hidden="1" x14ac:dyDescent="0.2">
      <c r="A21" s="63">
        <v>18</v>
      </c>
      <c r="B21" s="88"/>
      <c r="C21" s="89"/>
      <c r="D21" s="59">
        <f t="shared" ca="1" si="0"/>
        <v>118</v>
      </c>
      <c r="E21" s="59">
        <v>9.3000000000000007</v>
      </c>
      <c r="F21" s="59">
        <v>3</v>
      </c>
      <c r="G21" s="59">
        <v>6.9</v>
      </c>
      <c r="H21" s="59">
        <v>70</v>
      </c>
      <c r="I21" s="59">
        <v>6.1</v>
      </c>
      <c r="J21" s="59">
        <v>70</v>
      </c>
      <c r="K21" s="59">
        <v>31</v>
      </c>
      <c r="L21" s="59">
        <v>44</v>
      </c>
      <c r="M21" s="59">
        <v>155</v>
      </c>
      <c r="N21" s="59">
        <v>15</v>
      </c>
      <c r="O21" s="59">
        <v>10</v>
      </c>
      <c r="P21" s="59">
        <v>8</v>
      </c>
      <c r="Q21" s="59">
        <v>6</v>
      </c>
      <c r="R21" s="59">
        <v>12</v>
      </c>
      <c r="S21" s="59">
        <f t="shared" si="1"/>
        <v>222</v>
      </c>
      <c r="T21" s="59"/>
    </row>
    <row r="22" spans="1:20" hidden="1" x14ac:dyDescent="0.2">
      <c r="A22" s="63">
        <v>19</v>
      </c>
      <c r="B22" s="88"/>
      <c r="C22" s="89"/>
      <c r="D22" s="59">
        <f t="shared" ca="1" si="0"/>
        <v>118</v>
      </c>
      <c r="E22" s="59">
        <v>9.6</v>
      </c>
      <c r="F22" s="59">
        <v>0</v>
      </c>
      <c r="G22" s="59">
        <v>6.9</v>
      </c>
      <c r="H22" s="59">
        <v>70</v>
      </c>
      <c r="I22" s="59">
        <v>5.4</v>
      </c>
      <c r="J22" s="59">
        <v>70</v>
      </c>
      <c r="K22" s="59">
        <v>24</v>
      </c>
      <c r="L22" s="59">
        <v>25</v>
      </c>
      <c r="M22" s="59">
        <v>155</v>
      </c>
      <c r="N22" s="59">
        <v>15</v>
      </c>
      <c r="O22" s="59">
        <v>8</v>
      </c>
      <c r="P22" s="59">
        <v>6</v>
      </c>
      <c r="Q22" s="59">
        <v>7</v>
      </c>
      <c r="R22" s="59">
        <v>14</v>
      </c>
      <c r="S22" s="59">
        <f t="shared" si="1"/>
        <v>200</v>
      </c>
      <c r="T22" s="59"/>
    </row>
    <row r="23" spans="1:20" hidden="1" x14ac:dyDescent="0.2">
      <c r="A23" s="63">
        <v>20</v>
      </c>
      <c r="B23" s="88"/>
      <c r="C23" s="89"/>
      <c r="D23" s="59">
        <f t="shared" ca="1" si="0"/>
        <v>118</v>
      </c>
      <c r="E23" s="59"/>
      <c r="F23" s="59">
        <f ca="1">IF((D23&lt;=11),VLOOKUP(E23,'11 лет'!$L$3:$N$75,3),IF((D23=12),VLOOKUP(E23,'12 лет'!$L$3:$N$75,3),IF((D23=13),VLOOKUP(E23,'13 лет'!$M$3:$P$75,4),IF((D23=14),VLOOKUP(E23,'14 лет'!$M$3:$P$75,4),IF((D23=15),VLOOKUP(E23,'15 лет'!$L$3:$N$75,3),IF((D23=16),VLOOKUP(E23,'16 лет'!$L$3:$N$75,3),VLOOKUP(E23,'17 лет'!$L$3:$N$75,3)))))))</f>
        <v>0</v>
      </c>
      <c r="G23" s="59"/>
      <c r="H23" s="59">
        <f ca="1">IF((D23&lt;=11),VLOOKUP(G23,'11 лет'!$K$3:$N$75,4),IF((D23=12),VLOOKUP(G23,'12 лет'!$K$3:$N$75,4),IF((D23=13),VLOOKUP(G23,'13 лет'!$L$3:$P$75,5),IF((D23=14),VLOOKUP(G23,'14 лет'!$L$3:$P$75,5),IF((D23=15),VLOOKUP(G23,'15 лет'!$K$3:$N$75,4),IF((D23=16),VLOOKUP(G23,'16 лет'!$K$3:$N$75,4),VLOOKUP(G23,'17 лет'!$K$3:$N$75,4)))))))</f>
        <v>0</v>
      </c>
      <c r="I23" s="59"/>
      <c r="J23" s="59">
        <f ca="1">IF((D23&lt;=11),VLOOKUP(I23,'11 лет'!$M$3:$N$75,2),IF((D23=12),VLOOKUP(I23,'12 лет'!$M$3:$N$75,2),IF((D23=13),VLOOKUP(I23,'13 лет'!$O$3:$P$75,2),IF((D23=14),VLOOKUP(I23,'14 лет'!$O$3:$P$75,2),IF((D23=15),VLOOKUP(I23,'15 лет'!$M$3:$N$75,2),IF((D23=16),VLOOKUP(I23,'16 лет'!$M$3:$N$75,2),VLOOKUP(I23,'17 лет'!$M$3:$N$75,2)))))))</f>
        <v>0</v>
      </c>
      <c r="K23" s="59"/>
      <c r="L23" s="59">
        <f ca="1">IF((D23&lt;=11),VLOOKUP(K23,'11 лет'!$Q$4:$S$74,3),IF((D23=12),VLOOKUP(K23,'12 лет'!$Q$4:$S$74,3),IF((D23=13),VLOOKUP(K23,'13 лет'!$S$4:$U$74,3),IF((D23=14),VLOOKUP(K23,'14 лет'!$S$4:$U$74,3),IF((D23=15),VLOOKUP(K23,'15 лет'!$Q$4:$S$74,3),IF((D23=16),VLOOKUP(K23,'16 лет'!$Q$4:$S$74,3),VLOOKUP(K23,'17 лет'!$Q$4:$S$74,3)))))))</f>
        <v>0</v>
      </c>
      <c r="M23" s="59"/>
      <c r="N23" s="59">
        <f ca="1">IF((D23&lt;=11),VLOOKUP(M23,'11 лет'!$P$4:$S$74,4),IF((D23=12),VLOOKUP(M23,'12 лет'!$P$4:$S$74,4),IF((D23=13),VLOOKUP(M23,'13 лет'!$R$4:$U$74,4),IF((D23=14),VLOOKUP(M23,'14 лет'!$R$4:$U$74,4),IF((D23=15),VLOOKUP(M23,'15 лет'!$P$4:$S$74,4),IF((D23=16),VLOOKUP(M23,'16 лет'!$P$4:$S$74,4),VLOOKUP(M23,'17 лет'!$P$4:$S$74,4)))))))</f>
        <v>0</v>
      </c>
      <c r="O23" s="59"/>
      <c r="P23" s="59">
        <f ca="1">IF((D23&lt;=11),VLOOKUP(O23,'11 лет'!$O$4:$S$74,5),IF((D23=12),VLOOKUP(O23,'12 лет'!$O$4:$S$74,5),IF((D23=13),VLOOKUP(O23,'13 лет'!$Q$4:$U$74,5),IF((D23=14),VLOOKUP(O23,'14 лет'!$Q$4:$U$74,5),IF((D23=15),VLOOKUP(O23,'15 лет'!$O$4:$S$74,5),IF((D23=16),VLOOKUP(O23,'16 лет'!$O$4:$S$74,5),VLOOKUP(O23,'17 лет'!$O$4:$S$74,5)))))))</f>
        <v>0</v>
      </c>
      <c r="Q23" s="59"/>
      <c r="R23" s="59">
        <f ca="1">IF((D23&lt;=11),VLOOKUP(Q23,'11 лет'!$R$4:$S$74,2),IF((D23=12),VLOOKUP(Q23,'12 лет'!$R$4:$S$74,2),IF((D23=13),VLOOKUP(Q23,'13 лет'!$T$4:$U$74,2),IF((D23=14),VLOOKUP(Q23,'14 лет'!$T$4:$U$74,2),IF((D23=15),VLOOKUP(Q23,'15 лет'!$R$4:$S$74,2),IF((D23=16),VLOOKUP(Q23,'16 лет'!$R$4:$S$74,2),VLOOKUP(Q23,'17 лет'!$R$4:$S$74,2)))))))</f>
        <v>4</v>
      </c>
      <c r="S23" s="59">
        <f t="shared" ca="1" si="1"/>
        <v>4</v>
      </c>
      <c r="T23" s="59"/>
    </row>
    <row r="24" spans="1:20" hidden="1" x14ac:dyDescent="0.2">
      <c r="A24" s="63">
        <v>21</v>
      </c>
      <c r="B24" s="64"/>
      <c r="C24" s="65"/>
      <c r="D24" s="59">
        <f t="shared" ca="1" si="0"/>
        <v>118</v>
      </c>
      <c r="E24" s="59"/>
      <c r="F24" s="59">
        <f ca="1">IF((D24&lt;=11),VLOOKUP(E24,'11 лет'!$L$3:$N$75,3),IF((D24=12),VLOOKUP(E24,'12 лет'!$L$3:$N$75,3),IF((D24=13),VLOOKUP(E24,'13 лет'!$M$3:$P$75,4),IF((D24=14),VLOOKUP(E24,'14 лет'!$M$3:$P$75,4),IF((D24=15),VLOOKUP(E24,'15 лет'!$L$3:$N$75,3),IF((D24=16),VLOOKUP(E24,'16 лет'!$L$3:$N$75,3),VLOOKUP(E24,'17 лет'!$L$3:$N$75,3)))))))</f>
        <v>0</v>
      </c>
      <c r="G24" s="59"/>
      <c r="H24" s="59">
        <f ca="1">IF((D24&lt;=11),VLOOKUP(G24,'11 лет'!$K$3:$N$75,4),IF((D24=12),VLOOKUP(G24,'12 лет'!$K$3:$N$75,4),IF((D24=13),VLOOKUP(G24,'13 лет'!$L$3:$P$75,5),IF((D24=14),VLOOKUP(G24,'14 лет'!$L$3:$P$75,5),IF((D24=15),VLOOKUP(G24,'15 лет'!$K$3:$N$75,4),IF((D24=16),VLOOKUP(G24,'16 лет'!$K$3:$N$75,4),VLOOKUP(G24,'17 лет'!$K$3:$N$75,4)))))))</f>
        <v>0</v>
      </c>
      <c r="I24" s="59"/>
      <c r="J24" s="59">
        <f ca="1">IF((D24&lt;=11),VLOOKUP(I24,'11 лет'!$M$3:$N$75,2),IF((D24=12),VLOOKUP(I24,'12 лет'!$M$3:$N$75,2),IF((D24=13),VLOOKUP(I24,'13 лет'!$O$3:$P$75,2),IF((D24=14),VLOOKUP(I24,'14 лет'!$O$3:$P$75,2),IF((D24=15),VLOOKUP(I24,'15 лет'!$M$3:$N$75,2),IF((D24=16),VLOOKUP(I24,'16 лет'!$M$3:$N$75,2),VLOOKUP(I24,'17 лет'!$M$3:$N$75,2)))))))</f>
        <v>0</v>
      </c>
      <c r="K24" s="59"/>
      <c r="L24" s="59">
        <f ca="1">IF((D24&lt;=11),VLOOKUP(K24,'11 лет'!$Q$4:$S$74,3),IF((D24=12),VLOOKUP(K24,'12 лет'!$Q$4:$S$74,3),IF((D24=13),VLOOKUP(K24,'13 лет'!$S$4:$U$74,3),IF((D24=14),VLOOKUP(K24,'14 лет'!$S$4:$U$74,3),IF((D24=15),VLOOKUP(K24,'15 лет'!$Q$4:$S$74,3),IF((D24=16),VLOOKUP(K24,'16 лет'!$Q$4:$S$74,3),VLOOKUP(K24,'17 лет'!$Q$4:$S$74,3)))))))</f>
        <v>0</v>
      </c>
      <c r="M24" s="59"/>
      <c r="N24" s="59">
        <f ca="1">IF((D24&lt;=11),VLOOKUP(M24,'11 лет'!$P$4:$S$74,4),IF((D24=12),VLOOKUP(M24,'12 лет'!$P$4:$S$74,4),IF((D24=13),VLOOKUP(M24,'13 лет'!$R$4:$U$74,4),IF((D24=14),VLOOKUP(M24,'14 лет'!$R$4:$U$74,4),IF((D24=15),VLOOKUP(M24,'15 лет'!$P$4:$S$74,4),IF((D24=16),VLOOKUP(M24,'16 лет'!$P$4:$S$74,4),VLOOKUP(M24,'17 лет'!$P$4:$S$74,4)))))))</f>
        <v>0</v>
      </c>
      <c r="O24" s="59"/>
      <c r="P24" s="59">
        <f ca="1">IF((D24&lt;=11),VLOOKUP(O24,'11 лет'!$O$4:$S$74,5),IF((D24=12),VLOOKUP(O24,'12 лет'!$O$4:$S$74,5),IF((D24=13),VLOOKUP(O24,'13 лет'!$Q$4:$U$74,5),IF((D24=14),VLOOKUP(O24,'14 лет'!$Q$4:$U$74,5),IF((D24=15),VLOOKUP(O24,'15 лет'!$O$4:$S$74,5),IF((D24=16),VLOOKUP(O24,'16 лет'!$O$4:$S$74,5),VLOOKUP(O24,'17 лет'!$O$4:$S$74,5)))))))</f>
        <v>0</v>
      </c>
      <c r="Q24" s="59"/>
      <c r="R24" s="59">
        <f ca="1">IF((D24&lt;=11),VLOOKUP(Q24,'11 лет'!$R$4:$S$74,2),IF((D24=12),VLOOKUP(Q24,'12 лет'!$R$4:$S$74,2),IF((D24=13),VLOOKUP(Q24,'13 лет'!$T$4:$U$74,2),IF((D24=14),VLOOKUP(Q24,'14 лет'!$T$4:$U$74,2),IF((D24=15),VLOOKUP(Q24,'15 лет'!$R$4:$S$74,2),IF((D24=16),VLOOKUP(Q24,'16 лет'!$R$4:$S$74,2),VLOOKUP(Q24,'17 лет'!$R$4:$S$74,2)))))))</f>
        <v>4</v>
      </c>
      <c r="S24" s="59">
        <f t="shared" ca="1" si="1"/>
        <v>4</v>
      </c>
      <c r="T24" s="59"/>
    </row>
    <row r="25" spans="1:20" hidden="1" x14ac:dyDescent="0.2">
      <c r="A25" s="63">
        <v>22</v>
      </c>
      <c r="B25" s="64"/>
      <c r="C25" s="65"/>
      <c r="D25" s="59">
        <f t="shared" ca="1" si="0"/>
        <v>118</v>
      </c>
      <c r="E25" s="59"/>
      <c r="F25" s="59">
        <f ca="1">IF((D25&lt;=11),VLOOKUP(E25,'11 лет'!$L$3:$N$75,3),IF((D25=12),VLOOKUP(E25,'12 лет'!$L$3:$N$75,3),IF((D25=13),VLOOKUP(E25,'13 лет'!$M$3:$P$75,4),IF((D25=14),VLOOKUP(E25,'14 лет'!$M$3:$P$75,4),IF((D25=15),VLOOKUP(E25,'15 лет'!$L$3:$N$75,3),IF((D25=16),VLOOKUP(E25,'16 лет'!$L$3:$N$75,3),VLOOKUP(E25,'17 лет'!$L$3:$N$75,3)))))))</f>
        <v>0</v>
      </c>
      <c r="G25" s="59"/>
      <c r="H25" s="59">
        <f ca="1">IF((D25&lt;=11),VLOOKUP(G25,'11 лет'!$K$3:$N$75,4),IF((D25=12),VLOOKUP(G25,'12 лет'!$K$3:$N$75,4),IF((D25=13),VLOOKUP(G25,'13 лет'!$L$3:$P$75,5),IF((D25=14),VLOOKUP(G25,'14 лет'!$L$3:$P$75,5),IF((D25=15),VLOOKUP(G25,'15 лет'!$K$3:$N$75,4),IF((D25=16),VLOOKUP(G25,'16 лет'!$K$3:$N$75,4),VLOOKUP(G25,'17 лет'!$K$3:$N$75,4)))))))</f>
        <v>0</v>
      </c>
      <c r="I25" s="59"/>
      <c r="J25" s="59">
        <f ca="1">IF((D25&lt;=11),VLOOKUP(I25,'11 лет'!$M$3:$N$75,2),IF((D25=12),VLOOKUP(I25,'12 лет'!$M$3:$N$75,2),IF((D25=13),VLOOKUP(I25,'13 лет'!$O$3:$P$75,2),IF((D25=14),VLOOKUP(I25,'14 лет'!$O$3:$P$75,2),IF((D25=15),VLOOKUP(I25,'15 лет'!$M$3:$N$75,2),IF((D25=16),VLOOKUP(I25,'16 лет'!$M$3:$N$75,2),VLOOKUP(I25,'17 лет'!$M$3:$N$75,2)))))))</f>
        <v>0</v>
      </c>
      <c r="K25" s="59"/>
      <c r="L25" s="59">
        <f ca="1">IF((D25&lt;=11),VLOOKUP(K25,'11 лет'!$Q$4:$S$74,3),IF((D25=12),VLOOKUP(K25,'12 лет'!$Q$4:$S$74,3),IF((D25=13),VLOOKUP(K25,'13 лет'!$S$4:$U$74,3),IF((D25=14),VLOOKUP(K25,'14 лет'!$S$4:$U$74,3),IF((D25=15),VLOOKUP(K25,'15 лет'!$Q$4:$S$74,3),IF((D25=16),VLOOKUP(K25,'16 лет'!$Q$4:$S$74,3),VLOOKUP(K25,'17 лет'!$Q$4:$S$74,3)))))))</f>
        <v>0</v>
      </c>
      <c r="M25" s="59"/>
      <c r="N25" s="59">
        <f ca="1">IF((D25&lt;=11),VLOOKUP(M25,'11 лет'!$P$4:$S$74,4),IF((D25=12),VLOOKUP(M25,'12 лет'!$P$4:$S$74,4),IF((D25=13),VLOOKUP(M25,'13 лет'!$R$4:$U$74,4),IF((D25=14),VLOOKUP(M25,'14 лет'!$R$4:$U$74,4),IF((D25=15),VLOOKUP(M25,'15 лет'!$P$4:$S$74,4),IF((D25=16),VLOOKUP(M25,'16 лет'!$P$4:$S$74,4),VLOOKUP(M25,'17 лет'!$P$4:$S$74,4)))))))</f>
        <v>0</v>
      </c>
      <c r="O25" s="59"/>
      <c r="P25" s="59">
        <f ca="1">IF((D25&lt;=11),VLOOKUP(O25,'11 лет'!$O$4:$S$74,5),IF((D25=12),VLOOKUP(O25,'12 лет'!$O$4:$S$74,5),IF((D25=13),VLOOKUP(O25,'13 лет'!$Q$4:$U$74,5),IF((D25=14),VLOOKUP(O25,'14 лет'!$Q$4:$U$74,5),IF((D25=15),VLOOKUP(O25,'15 лет'!$O$4:$S$74,5),IF((D25=16),VLOOKUP(O25,'16 лет'!$O$4:$S$74,5),VLOOKUP(O25,'17 лет'!$O$4:$S$74,5)))))))</f>
        <v>0</v>
      </c>
      <c r="Q25" s="59"/>
      <c r="R25" s="59">
        <f ca="1">IF((D25&lt;=11),VLOOKUP(Q25,'11 лет'!$R$4:$S$74,2),IF((D25=12),VLOOKUP(Q25,'12 лет'!$R$4:$S$74,2),IF((D25=13),VLOOKUP(Q25,'13 лет'!$T$4:$U$74,2),IF((D25=14),VLOOKUP(Q25,'14 лет'!$T$4:$U$74,2),IF((D25=15),VLOOKUP(Q25,'15 лет'!$R$4:$S$74,2),IF((D25=16),VLOOKUP(Q25,'16 лет'!$R$4:$S$74,2),VLOOKUP(Q25,'17 лет'!$R$4:$S$74,2)))))))</f>
        <v>4</v>
      </c>
      <c r="S25" s="59">
        <f t="shared" ca="1" si="1"/>
        <v>4</v>
      </c>
      <c r="T25" s="59"/>
    </row>
    <row r="26" spans="1:20" x14ac:dyDescent="0.2">
      <c r="S26">
        <v>3991</v>
      </c>
    </row>
  </sheetData>
  <mergeCells count="3">
    <mergeCell ref="A8:D8"/>
    <mergeCell ref="E8:R8"/>
    <mergeCell ref="E7:R7"/>
  </mergeCells>
  <phoneticPr fontId="14" type="noConversion"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opLeftCell="A4" workbookViewId="0">
      <selection activeCell="A4" sqref="A4:XFD9"/>
    </sheetView>
  </sheetViews>
  <sheetFormatPr defaultRowHeight="12.75" x14ac:dyDescent="0.2"/>
  <cols>
    <col min="1" max="1" width="4.140625" customWidth="1"/>
    <col min="2" max="2" width="36.7109375" customWidth="1"/>
    <col min="3" max="3" width="12.7109375" customWidth="1"/>
    <col min="4" max="4" width="10.140625" bestFit="1" customWidth="1"/>
    <col min="5" max="5" width="7.42578125" customWidth="1"/>
  </cols>
  <sheetData>
    <row r="1" spans="1:20" ht="15" x14ac:dyDescent="0.25">
      <c r="A1" s="53"/>
      <c r="B1" s="53"/>
      <c r="C1" s="53"/>
      <c r="D1" s="53"/>
      <c r="E1" s="53"/>
      <c r="F1" s="53"/>
      <c r="G1" s="53"/>
      <c r="H1" s="54" t="s">
        <v>19</v>
      </c>
      <c r="I1" s="54"/>
      <c r="J1" s="54"/>
      <c r="K1" s="54"/>
      <c r="L1" s="54"/>
      <c r="M1" s="54"/>
      <c r="N1" s="54"/>
      <c r="O1" s="53"/>
    </row>
    <row r="2" spans="1:20" ht="15" x14ac:dyDescent="0.25">
      <c r="A2" s="53"/>
      <c r="B2" s="53"/>
      <c r="C2" s="53"/>
      <c r="D2" s="53"/>
      <c r="E2" s="53"/>
      <c r="F2" s="53"/>
      <c r="G2" s="53"/>
      <c r="H2" s="54" t="s">
        <v>20</v>
      </c>
      <c r="I2" s="54"/>
      <c r="J2" s="54"/>
      <c r="K2" s="54"/>
      <c r="L2" s="54"/>
      <c r="M2" s="54"/>
      <c r="N2" s="54"/>
      <c r="O2" s="53"/>
    </row>
    <row r="3" spans="1:20" ht="15" x14ac:dyDescent="0.25">
      <c r="A3" s="53"/>
      <c r="B3" s="53"/>
      <c r="C3" s="53"/>
      <c r="D3" s="53"/>
      <c r="E3" s="53"/>
      <c r="F3" s="53"/>
      <c r="G3" s="53"/>
      <c r="H3" s="54"/>
      <c r="I3" s="54"/>
      <c r="J3" s="54"/>
      <c r="K3" s="54"/>
      <c r="L3" s="54"/>
      <c r="M3" s="54"/>
      <c r="N3" s="54"/>
      <c r="O3" s="53"/>
    </row>
    <row r="4" spans="1:20" ht="15" x14ac:dyDescent="0.25">
      <c r="A4" s="53"/>
      <c r="B4" s="53"/>
      <c r="C4" s="53"/>
      <c r="D4" s="53"/>
      <c r="E4" s="53"/>
      <c r="F4" s="53"/>
      <c r="G4" s="53"/>
      <c r="H4" s="53"/>
      <c r="I4" s="98" t="s">
        <v>659</v>
      </c>
      <c r="J4" s="53"/>
      <c r="K4" s="53"/>
      <c r="L4" s="53"/>
      <c r="M4" s="53"/>
      <c r="N4" s="53"/>
      <c r="O4" s="53"/>
    </row>
    <row r="5" spans="1:20" ht="15" x14ac:dyDescent="0.25">
      <c r="A5" s="53"/>
      <c r="B5" s="53"/>
      <c r="C5" s="53"/>
      <c r="D5" s="53"/>
      <c r="E5" s="53"/>
      <c r="F5" s="53"/>
      <c r="G5" s="53"/>
      <c r="H5" s="53"/>
      <c r="I5" s="53" t="s">
        <v>24</v>
      </c>
      <c r="J5" s="53"/>
      <c r="K5" s="53"/>
      <c r="L5" s="53"/>
      <c r="M5" s="53"/>
      <c r="N5" s="53"/>
      <c r="O5" s="53"/>
    </row>
    <row r="6" spans="1:20" ht="15" x14ac:dyDescent="0.25">
      <c r="A6" s="53"/>
      <c r="B6" s="53"/>
      <c r="C6" s="53"/>
      <c r="D6" s="53"/>
      <c r="E6" s="53"/>
      <c r="F6" s="53"/>
      <c r="G6" s="53"/>
      <c r="H6" s="53"/>
      <c r="I6" s="98" t="s">
        <v>660</v>
      </c>
      <c r="J6" s="53"/>
      <c r="K6" s="53"/>
      <c r="L6" s="53"/>
      <c r="M6" s="53"/>
      <c r="N6" s="53"/>
      <c r="O6" s="53"/>
    </row>
    <row r="7" spans="1:20" ht="15" x14ac:dyDescent="0.25">
      <c r="A7" s="53"/>
      <c r="B7" s="53"/>
      <c r="C7" s="53"/>
      <c r="D7" s="53"/>
      <c r="E7" s="100" t="s">
        <v>27</v>
      </c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</row>
    <row r="8" spans="1:20" ht="15" x14ac:dyDescent="0.25">
      <c r="A8" s="99"/>
      <c r="B8" s="99"/>
      <c r="C8" s="99"/>
      <c r="D8" s="99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1"/>
    </row>
    <row r="10" spans="1:20" ht="38.25" x14ac:dyDescent="0.2">
      <c r="A10" s="55" t="s">
        <v>30</v>
      </c>
      <c r="B10" s="55" t="s">
        <v>0</v>
      </c>
      <c r="C10" s="55" t="s">
        <v>1</v>
      </c>
      <c r="D10" s="55" t="s">
        <v>31</v>
      </c>
      <c r="E10" s="55" t="s">
        <v>32</v>
      </c>
      <c r="F10" s="56" t="s">
        <v>3</v>
      </c>
      <c r="G10" s="57" t="s">
        <v>4</v>
      </c>
      <c r="H10" s="56" t="s">
        <v>3</v>
      </c>
      <c r="I10" s="57" t="s">
        <v>33</v>
      </c>
      <c r="J10" s="56" t="s">
        <v>3</v>
      </c>
      <c r="K10" s="55" t="s">
        <v>5</v>
      </c>
      <c r="L10" s="56" t="s">
        <v>3</v>
      </c>
      <c r="M10" s="55" t="s">
        <v>6</v>
      </c>
      <c r="N10" s="56" t="s">
        <v>3</v>
      </c>
      <c r="O10" s="55" t="s">
        <v>7</v>
      </c>
      <c r="P10" s="56" t="s">
        <v>3</v>
      </c>
      <c r="Q10" s="55" t="s">
        <v>8</v>
      </c>
      <c r="R10" s="56" t="s">
        <v>3</v>
      </c>
      <c r="S10" s="58" t="s">
        <v>9</v>
      </c>
      <c r="T10" s="55" t="s">
        <v>10</v>
      </c>
    </row>
    <row r="11" spans="1:20" x14ac:dyDescent="0.2">
      <c r="A11" s="81">
        <v>1</v>
      </c>
      <c r="B11" s="96" t="s">
        <v>528</v>
      </c>
      <c r="C11" s="97">
        <v>37507</v>
      </c>
      <c r="D11" s="59">
        <f t="shared" ref="D11:D20" ca="1" si="0">INT(DAYS360(C11,TODAY())/360)</f>
        <v>16</v>
      </c>
      <c r="E11" s="90">
        <v>6.1</v>
      </c>
      <c r="F11" s="90">
        <v>70</v>
      </c>
      <c r="G11" s="90">
        <v>5</v>
      </c>
      <c r="H11" s="90">
        <v>70</v>
      </c>
      <c r="I11" s="90">
        <v>13</v>
      </c>
      <c r="J11" s="90">
        <v>66</v>
      </c>
      <c r="K11" s="90">
        <v>45</v>
      </c>
      <c r="L11" s="90">
        <v>70</v>
      </c>
      <c r="M11" s="90">
        <v>240</v>
      </c>
      <c r="N11" s="90">
        <v>61</v>
      </c>
      <c r="O11" s="90">
        <v>21</v>
      </c>
      <c r="P11" s="90">
        <v>26</v>
      </c>
      <c r="Q11" s="90">
        <v>15</v>
      </c>
      <c r="R11" s="90">
        <v>32</v>
      </c>
      <c r="S11" s="90">
        <v>395</v>
      </c>
      <c r="T11" s="59">
        <f ca="1">RANK(S11,S$11:S$20)</f>
        <v>1</v>
      </c>
    </row>
    <row r="12" spans="1:20" ht="13.5" customHeight="1" x14ac:dyDescent="0.2">
      <c r="A12" s="82">
        <v>2</v>
      </c>
      <c r="B12" s="96" t="s">
        <v>529</v>
      </c>
      <c r="C12" s="97">
        <v>37318</v>
      </c>
      <c r="D12" s="59">
        <f t="shared" ca="1" si="0"/>
        <v>16</v>
      </c>
      <c r="E12" s="90">
        <v>6.1</v>
      </c>
      <c r="F12" s="90">
        <f ca="1">IF((D12&lt;=11),VLOOKUP(E12,'[2]11 лет'!$L$3:$N$75,3),IF((D12=12),VLOOKUP(E12,'[2]12 лет'!$L$3:$N$75,3),IF((D12=13),VLOOKUP(E12,'[2]13 лет'!$M$3:$P$75,4),IF((D12=14),VLOOKUP(E12,'[2]14 лет'!$M$3:$P$75,4),IF((D12=15),VLOOKUP(E12,'[2]15 лет'!$L$3:$N$75,3),IF((D12=16),VLOOKUP(E12,'[2]16 лет'!$L$3:$N$75,3),VLOOKUP(E12,'[2]17 лет'!$L$3:$N$75,3)))))))</f>
        <v>70</v>
      </c>
      <c r="G12" s="90">
        <v>5</v>
      </c>
      <c r="H12" s="90">
        <f ca="1">IF((D12&lt;=11),VLOOKUP(G12,'[2]11 лет'!$K$3:$N$75,4),IF((D12=12),VLOOKUP(G12,'[2]12 лет'!$K$3:$N$75,4),IF((D12=13),VLOOKUP(G12,'[2]13 лет'!$L$3:$P$75,5),IF((D12=14),VLOOKUP(G12,'[2]14 лет'!$L$3:$P$75,5),IF((D12=15),VLOOKUP(G12,'[2]15 лет'!$K$3:$N$75,4),IF((D12=16),VLOOKUP(G12,'[2]16 лет'!$K$3:$N$75,4),VLOOKUP(G12,'[2]17 лет'!$K$3:$N$75,4)))))))</f>
        <v>70</v>
      </c>
      <c r="I12" s="90">
        <v>13</v>
      </c>
      <c r="J12" s="90">
        <f ca="1">IF((D12&lt;=11),VLOOKUP(I12,'[2]11 лет'!$M$3:$N$75,2),IF((D12=12),VLOOKUP(I12,'[2]12 лет'!$M$3:$N$75,2),IF((D12=13),VLOOKUP(I12,'[2]13 лет'!$O$3:$P$75,2),IF((D12=14),VLOOKUP(I12,'[2]14 лет'!$O$3:$P$75,2),IF((D12=15),VLOOKUP(I12,'[2]15 лет'!$M$3:$N$75,2),IF((D12=16),VLOOKUP(I12,'[2]16 лет'!$M$3:$N$75,2),VLOOKUP(I12,'[2]17 лет'!$M$3:$N$75,2)))))))</f>
        <v>66</v>
      </c>
      <c r="K12" s="90">
        <v>45</v>
      </c>
      <c r="L12" s="90">
        <f ca="1">IF((D12&lt;=11),VLOOKUP(K12,'[2]11 лет'!$Q$4:$S$74,3),IF((D12=12),VLOOKUP(K12,'[2]12 лет'!$Q$4:$S$74,3),IF((D12=13),VLOOKUP(K12,'[2]13 лет'!$S$4:$U$74,3),IF((D12=14),VLOOKUP(K12,'[2]14 лет'!$S$4:$U$74,3),IF((D12=15),VLOOKUP(K12,'[2]15 лет'!$Q$4:$S$74,3),IF((D12=16),VLOOKUP(K12,'[2]16 лет'!$Q$4:$S$74,3),VLOOKUP(K12,'[2]17 лет'!$Q$4:$S$74,3)))))))</f>
        <v>70</v>
      </c>
      <c r="M12" s="90">
        <v>240</v>
      </c>
      <c r="N12" s="90">
        <f ca="1">IF((D12&lt;=11),VLOOKUP(M12,'[2]11 лет'!$P$4:$S$74,4),IF((D12=12),VLOOKUP(M12,'[2]12 лет'!$P$4:$S$74,4),IF((D12=13),VLOOKUP(M12,'[2]13 лет'!$R$4:$U$74,4),IF((D12=14),VLOOKUP(M12,'[2]14 лет'!$R$4:$U$74,4),IF((D12=15),VLOOKUP(M12,'[2]15 лет'!$P$4:$S$74,4),IF((D12=16),VLOOKUP(M12,'[2]16 лет'!$P$4:$S$74,4),VLOOKUP(M12,'[2]17 лет'!$P$4:$S$74,4)))))))</f>
        <v>61</v>
      </c>
      <c r="O12" s="90">
        <v>21</v>
      </c>
      <c r="P12" s="90">
        <f ca="1">IF((D12&lt;=11),VLOOKUP(O12,'[2]11 лет'!$O$4:$S$74,5),IF((D12=12),VLOOKUP(O12,'[2]12 лет'!$O$4:$S$74,5),IF((D12=13),VLOOKUP(O12,'[2]13 лет'!$Q$4:$U$74,5),IF((D12=14),VLOOKUP(O12,'[2]14 лет'!$Q$4:$U$74,5),IF((D12=15),VLOOKUP(O12,'[2]15 лет'!$O$4:$S$74,5),IF((D12=16),VLOOKUP(O12,'[2]16 лет'!$O$4:$S$74,5),VLOOKUP(O12,'[2]17 лет'!$O$4:$S$74,5)))))))</f>
        <v>26</v>
      </c>
      <c r="Q12" s="90">
        <v>15</v>
      </c>
      <c r="R12" s="90">
        <f ca="1">IF((D12&lt;=11),VLOOKUP(Q12,'[2]11 лет'!$R$4:$S$74,2),IF((D12=12),VLOOKUP(Q12,'[2]12 лет'!$R$4:$S$74,2),IF((D12=13),VLOOKUP(Q12,'[2]13 лет'!$T$4:$U$74,2),IF((D12=14),VLOOKUP(Q12,'[2]14 лет'!$T$4:$U$74,2),IF((D12=15),VLOOKUP(Q12,'[2]15 лет'!$R$4:$S$74,2),IF((D12=16),VLOOKUP(Q12,'[2]16 лет'!$R$4:$S$74,2),VLOOKUP(Q12,'[2]17 лет'!$R$4:$S$74,2)))))))</f>
        <v>32</v>
      </c>
      <c r="S12" s="90">
        <f ca="1">SUM(F12,H12,J12,L12,N12,P12,R12)</f>
        <v>395</v>
      </c>
      <c r="T12" s="59">
        <f t="shared" ref="T12:T20" ca="1" si="1">RANK(S12,S$11:S$20)</f>
        <v>1</v>
      </c>
    </row>
    <row r="13" spans="1:20" x14ac:dyDescent="0.2">
      <c r="A13" s="81">
        <v>3</v>
      </c>
      <c r="B13" s="96" t="s">
        <v>530</v>
      </c>
      <c r="C13" s="97">
        <v>37849</v>
      </c>
      <c r="D13" s="59">
        <f t="shared" ca="1" si="0"/>
        <v>15</v>
      </c>
      <c r="E13" s="90">
        <v>5.3</v>
      </c>
      <c r="F13" s="90">
        <v>70</v>
      </c>
      <c r="G13" s="90">
        <v>5.5</v>
      </c>
      <c r="H13" s="90">
        <v>70</v>
      </c>
      <c r="I13" s="90">
        <v>14.6</v>
      </c>
      <c r="J13" s="90">
        <v>54</v>
      </c>
      <c r="K13" s="90">
        <v>30</v>
      </c>
      <c r="L13" s="90">
        <v>38</v>
      </c>
      <c r="M13" s="90">
        <v>216</v>
      </c>
      <c r="N13" s="90">
        <v>46</v>
      </c>
      <c r="O13" s="90">
        <v>30</v>
      </c>
      <c r="P13" s="90">
        <v>44</v>
      </c>
      <c r="Q13" s="90">
        <v>12</v>
      </c>
      <c r="R13" s="90">
        <v>24</v>
      </c>
      <c r="S13" s="90">
        <v>346</v>
      </c>
      <c r="T13" s="59">
        <f t="shared" ca="1" si="1"/>
        <v>3</v>
      </c>
    </row>
    <row r="14" spans="1:20" x14ac:dyDescent="0.2">
      <c r="A14" s="82">
        <v>4</v>
      </c>
      <c r="B14" s="96" t="s">
        <v>531</v>
      </c>
      <c r="C14" s="97">
        <v>37593</v>
      </c>
      <c r="D14" s="59">
        <f t="shared" ca="1" si="0"/>
        <v>16</v>
      </c>
      <c r="E14" s="90">
        <v>6.3</v>
      </c>
      <c r="F14" s="90">
        <f ca="1">IF((D14&lt;=11),VLOOKUP(E14,'[2]11 лет'!$L$3:$N$75,3),IF((D14=12),VLOOKUP(E14,'[2]12 лет'!$L$3:$N$75,3),IF((D14=13),VLOOKUP(E14,'[2]13 лет'!$M$3:$P$75,4),IF((D14=14),VLOOKUP(E14,'[2]14 лет'!$M$3:$P$75,4),IF((D14=15),VLOOKUP(E14,'[2]15 лет'!$L$3:$N$75,3),IF((D14=16),VLOOKUP(E14,'[2]16 лет'!$L$3:$N$75,3),VLOOKUP(E14,'[2]17 лет'!$L$3:$N$75,3)))))))</f>
        <v>70</v>
      </c>
      <c r="G14" s="90">
        <v>5</v>
      </c>
      <c r="H14" s="90">
        <f ca="1">IF((D14&lt;=11),VLOOKUP(G14,'[2]11 лет'!$K$3:$N$75,4),IF((D14=12),VLOOKUP(G14,'[2]12 лет'!$K$3:$N$75,4),IF((D14=13),VLOOKUP(G14,'[2]13 лет'!$L$3:$P$75,5),IF((D14=14),VLOOKUP(G14,'[2]14 лет'!$L$3:$P$75,5),IF((D14=15),VLOOKUP(G14,'[2]15 лет'!$K$3:$N$75,4),IF((D14=16),VLOOKUP(G14,'[2]16 лет'!$K$3:$N$75,4),VLOOKUP(G14,'[2]17 лет'!$K$3:$N$75,4)))))))</f>
        <v>70</v>
      </c>
      <c r="I14" s="90">
        <v>8.3000000000000007</v>
      </c>
      <c r="J14" s="90">
        <f ca="1">IF((D14&lt;=11),VLOOKUP(I14,'[2]11 лет'!$M$3:$N$75,2),IF((D14=12),VLOOKUP(I14,'[2]12 лет'!$M$3:$N$75,2),IF((D14=13),VLOOKUP(I14,'[2]13 лет'!$O$3:$P$75,2),IF((D14=14),VLOOKUP(I14,'[2]14 лет'!$O$3:$P$75,2),IF((D14=15),VLOOKUP(I14,'[2]15 лет'!$M$3:$N$75,2),IF((D14=16),VLOOKUP(I14,'[2]16 лет'!$M$3:$N$75,2),VLOOKUP(I14,'[2]17 лет'!$M$3:$N$75,2)))))))</f>
        <v>70</v>
      </c>
      <c r="K14" s="90">
        <v>45</v>
      </c>
      <c r="L14" s="90">
        <f ca="1">IF((D14&lt;=11),VLOOKUP(K14,'[2]11 лет'!$Q$4:$S$74,3),IF((D14=12),VLOOKUP(K14,'[2]12 лет'!$Q$4:$S$74,3),IF((D14=13),VLOOKUP(K14,'[2]13 лет'!$S$4:$U$74,3),IF((D14=14),VLOOKUP(K14,'[2]14 лет'!$S$4:$U$74,3),IF((D14=15),VLOOKUP(K14,'[2]15 лет'!$Q$4:$S$74,3),IF((D14=16),VLOOKUP(K14,'[2]16 лет'!$Q$4:$S$74,3),VLOOKUP(K14,'[2]17 лет'!$Q$4:$S$74,3)))))))</f>
        <v>70</v>
      </c>
      <c r="M14" s="90">
        <v>210</v>
      </c>
      <c r="N14" s="90">
        <f ca="1">IF((D14&lt;=11),VLOOKUP(M14,'[2]11 лет'!$P$4:$S$74,4),IF((D14=12),VLOOKUP(M14,'[2]12 лет'!$P$4:$S$74,4),IF((D14=13),VLOOKUP(M14,'[2]13 лет'!$R$4:$U$74,4),IF((D14=14),VLOOKUP(M14,'[2]14 лет'!$R$4:$U$74,4),IF((D14=15),VLOOKUP(M14,'[2]15 лет'!$P$4:$S$74,4),IF((D14=16),VLOOKUP(M14,'[2]16 лет'!$P$4:$S$74,4),VLOOKUP(M14,'[2]17 лет'!$P$4:$S$74,4)))))))</f>
        <v>40</v>
      </c>
      <c r="O14" s="90">
        <v>18</v>
      </c>
      <c r="P14" s="90">
        <f ca="1">IF((D14&lt;=11),VLOOKUP(O14,'[2]11 лет'!$O$4:$S$74,5),IF((D14=12),VLOOKUP(O14,'[2]12 лет'!$O$4:$S$74,5),IF((D14=13),VLOOKUP(O14,'[2]13 лет'!$Q$4:$U$74,5),IF((D14=14),VLOOKUP(O14,'[2]14 лет'!$Q$4:$U$74,5),IF((D14=15),VLOOKUP(O14,'[2]15 лет'!$O$4:$S$74,5),IF((D14=16),VLOOKUP(O14,'[2]16 лет'!$O$4:$S$74,5),VLOOKUP(O14,'[2]17 лет'!$O$4:$S$74,5)))))))</f>
        <v>20</v>
      </c>
      <c r="Q14" s="90">
        <v>1</v>
      </c>
      <c r="R14" s="90">
        <f ca="1">IF((D14&lt;=11),VLOOKUP(Q14,'[2]11 лет'!$R$4:$S$74,2),IF((D14=12),VLOOKUP(Q14,'[2]12 лет'!$R$4:$S$74,2),IF((D14=13),VLOOKUP(Q14,'[2]13 лет'!$T$4:$U$74,2),IF((D14=14),VLOOKUP(Q14,'[2]14 лет'!$T$4:$U$74,2),IF((D14=15),VLOOKUP(Q14,'[2]15 лет'!$R$4:$S$74,2),IF((D14=16),VLOOKUP(Q14,'[2]16 лет'!$R$4:$S$74,2),VLOOKUP(Q14,'[2]17 лет'!$R$4:$S$74,2)))))))</f>
        <v>5</v>
      </c>
      <c r="S14" s="90">
        <f ca="1">SUM(F14,H14,J14,L14,N14,P14,R14)</f>
        <v>345</v>
      </c>
      <c r="T14" s="59">
        <f t="shared" ca="1" si="1"/>
        <v>4</v>
      </c>
    </row>
    <row r="15" spans="1:20" x14ac:dyDescent="0.2">
      <c r="A15" s="81">
        <v>5</v>
      </c>
      <c r="B15" s="96" t="s">
        <v>532</v>
      </c>
      <c r="C15" s="97">
        <v>37418</v>
      </c>
      <c r="D15" s="59">
        <f t="shared" ca="1" si="0"/>
        <v>16</v>
      </c>
      <c r="E15" s="90">
        <v>5.3</v>
      </c>
      <c r="F15" s="90">
        <f ca="1">IF((D15&lt;=11),VLOOKUP(E15,'[2]11 лет'!$L$3:$N$75,3),IF((D15=12),VLOOKUP(E15,'[2]12 лет'!$L$3:$N$75,3),IF((D15=13),VLOOKUP(E15,'[2]13 лет'!$M$3:$P$75,4),IF((D15=14),VLOOKUP(E15,'[2]14 лет'!$M$3:$P$75,4),IF((D15=15),VLOOKUP(E15,'[2]15 лет'!$L$3:$N$75,3),IF((D15=16),VLOOKUP(E15,'[2]16 лет'!$L$3:$N$75,3),VLOOKUP(E15,'[2]17 лет'!$L$3:$N$75,3)))))))</f>
        <v>70</v>
      </c>
      <c r="G15" s="90">
        <v>4.7</v>
      </c>
      <c r="H15" s="90">
        <f ca="1">IF((D15&lt;=11),VLOOKUP(G15,'[2]11 лет'!$K$3:$N$75,4),IF((D15=12),VLOOKUP(G15,'[2]12 лет'!$K$3:$N$75,4),IF((D15=13),VLOOKUP(G15,'[2]13 лет'!$L$3:$P$75,5),IF((D15=14),VLOOKUP(G15,'[2]14 лет'!$L$3:$P$75,5),IF((D15=15),VLOOKUP(G15,'[2]15 лет'!$K$3:$N$75,4),IF((D15=16),VLOOKUP(G15,'[2]16 лет'!$K$3:$N$75,4),VLOOKUP(G15,'[2]17 лет'!$K$3:$N$75,4)))))))</f>
        <v>70</v>
      </c>
      <c r="I15" s="90">
        <v>8.9</v>
      </c>
      <c r="J15" s="90">
        <f ca="1">IF((D15&lt;=11),VLOOKUP(I15,'[2]11 лет'!$M$3:$N$75,2),IF((D15=12),VLOOKUP(I15,'[2]12 лет'!$M$3:$N$75,2),IF((D15=13),VLOOKUP(I15,'[2]13 лет'!$O$3:$P$75,2),IF((D15=14),VLOOKUP(I15,'[2]14 лет'!$O$3:$P$75,2),IF((D15=15),VLOOKUP(I15,'[2]15 лет'!$M$3:$N$75,2),IF((D15=16),VLOOKUP(I15,'[2]16 лет'!$M$3:$N$75,2),VLOOKUP(I15,'[2]17 лет'!$M$3:$N$75,2)))))))</f>
        <v>70</v>
      </c>
      <c r="K15" s="90">
        <v>46</v>
      </c>
      <c r="L15" s="90">
        <f ca="1">IF((D15&lt;=11),VLOOKUP(K15,'[2]11 лет'!$Q$4:$S$74,3),IF((D15=12),VLOOKUP(K15,'[2]12 лет'!$Q$4:$S$74,3),IF((D15=13),VLOOKUP(K15,'[2]13 лет'!$S$4:$U$74,3),IF((D15=14),VLOOKUP(K15,'[2]14 лет'!$S$4:$U$74,3),IF((D15=15),VLOOKUP(K15,'[2]15 лет'!$Q$4:$S$74,3),IF((D15=16),VLOOKUP(K15,'[2]16 лет'!$Q$4:$S$74,3),VLOOKUP(K15,'[2]17 лет'!$Q$4:$S$74,3)))))))</f>
        <v>70</v>
      </c>
      <c r="M15" s="90">
        <v>150</v>
      </c>
      <c r="N15" s="90">
        <f ca="1">IF((D15&lt;=11),VLOOKUP(M15,'[2]11 лет'!$P$4:$S$74,4),IF((D15=12),VLOOKUP(M15,'[2]12 лет'!$P$4:$S$74,4),IF((D15=13),VLOOKUP(M15,'[2]13 лет'!$R$4:$U$74,4),IF((D15=14),VLOOKUP(M15,'[2]14 лет'!$R$4:$U$74,4),IF((D15=15),VLOOKUP(M15,'[2]15 лет'!$P$4:$S$74,4),IF((D15=16),VLOOKUP(M15,'[2]16 лет'!$P$4:$S$74,4),VLOOKUP(M15,'[2]17 лет'!$P$4:$S$74,4)))))))</f>
        <v>7</v>
      </c>
      <c r="O15" s="90">
        <v>34</v>
      </c>
      <c r="P15" s="90">
        <f ca="1">IF((D15&lt;=11),VLOOKUP(O15,'[2]11 лет'!$O$4:$S$74,5),IF((D15=12),VLOOKUP(O15,'[2]12 лет'!$O$4:$S$74,5),IF((D15=13),VLOOKUP(O15,'[2]13 лет'!$Q$4:$U$74,5),IF((D15=14),VLOOKUP(O15,'[2]14 лет'!$Q$4:$U$74,5),IF((D15=15),VLOOKUP(O15,'[2]15 лет'!$O$4:$S$74,5),IF((D15=16),VLOOKUP(O15,'[2]16 лет'!$O$4:$S$74,5),VLOOKUP(O15,'[2]17 лет'!$O$4:$S$74,5)))))))</f>
        <v>54</v>
      </c>
      <c r="Q15" s="90">
        <v>0</v>
      </c>
      <c r="R15" s="90">
        <f ca="1">IF((D15&lt;=11),VLOOKUP(Q15,'[2]11 лет'!$R$4:$S$74,2),IF((D15=12),VLOOKUP(Q15,'[2]12 лет'!$R$4:$S$74,2),IF((D15=13),VLOOKUP(Q15,'[2]13 лет'!$T$4:$U$74,2),IF((D15=14),VLOOKUP(Q15,'[2]14 лет'!$T$4:$U$74,2),IF((D15=15),VLOOKUP(Q15,'[2]15 лет'!$R$4:$S$74,2),IF((D15=16),VLOOKUP(Q15,'[2]16 лет'!$R$4:$S$74,2),VLOOKUP(Q15,'[2]17 лет'!$R$4:$S$74,2)))))))</f>
        <v>4</v>
      </c>
      <c r="S15" s="90">
        <f ca="1">SUM(F15,H15,J15,L15,N15,P15,R15)</f>
        <v>345</v>
      </c>
      <c r="T15" s="59">
        <f t="shared" ca="1" si="1"/>
        <v>4</v>
      </c>
    </row>
    <row r="16" spans="1:20" x14ac:dyDescent="0.2">
      <c r="A16" s="82">
        <v>6</v>
      </c>
      <c r="B16" s="96" t="s">
        <v>533</v>
      </c>
      <c r="C16" s="97">
        <v>37537</v>
      </c>
      <c r="D16" s="59">
        <f t="shared" ca="1" si="0"/>
        <v>16</v>
      </c>
      <c r="E16" s="90">
        <v>7.6</v>
      </c>
      <c r="F16" s="90">
        <v>42</v>
      </c>
      <c r="G16" s="90">
        <v>4.5</v>
      </c>
      <c r="H16" s="90">
        <v>70</v>
      </c>
      <c r="I16" s="90">
        <v>12.9</v>
      </c>
      <c r="J16" s="90">
        <v>67</v>
      </c>
      <c r="K16" s="90">
        <v>33</v>
      </c>
      <c r="L16" s="90">
        <v>47</v>
      </c>
      <c r="M16" s="90">
        <v>233</v>
      </c>
      <c r="N16" s="90">
        <v>57</v>
      </c>
      <c r="O16" s="90">
        <v>22</v>
      </c>
      <c r="P16" s="90">
        <v>28</v>
      </c>
      <c r="Q16" s="90">
        <v>14</v>
      </c>
      <c r="R16" s="90">
        <v>29</v>
      </c>
      <c r="S16" s="90">
        <v>340</v>
      </c>
      <c r="T16" s="59">
        <f t="shared" ca="1" si="1"/>
        <v>6</v>
      </c>
    </row>
    <row r="17" spans="1:20" x14ac:dyDescent="0.2">
      <c r="A17" s="81">
        <v>7</v>
      </c>
      <c r="B17" s="96" t="s">
        <v>534</v>
      </c>
      <c r="C17" s="97">
        <v>38037</v>
      </c>
      <c r="D17" s="59">
        <f t="shared" ca="1" si="0"/>
        <v>14</v>
      </c>
      <c r="E17" s="90">
        <v>5.8</v>
      </c>
      <c r="F17" s="90">
        <f ca="1">IF((D17&lt;=11),VLOOKUP(E17,'[2]11 лет'!$L$3:$N$75,3),IF((D17=12),VLOOKUP(E17,'[2]12 лет'!$L$3:$N$75,3),IF((D17=13),VLOOKUP(E17,'[2]13 лет'!$M$3:$P$75,4),IF((D17=14),VLOOKUP(E17,'[2]14 лет'!$M$3:$P$75,4),IF((D17=15),VLOOKUP(E17,'[2]15 лет'!$L$3:$N$75,3),IF((D17=16),VLOOKUP(E17,'[2]16 лет'!$L$3:$N$75,3),VLOOKUP(E17,'[2]17 лет'!$L$3:$N$75,3)))))))</f>
        <v>70</v>
      </c>
      <c r="G17" s="90">
        <v>5.5</v>
      </c>
      <c r="H17" s="90">
        <f ca="1">IF((D17&lt;=11),VLOOKUP(G17,'[2]11 лет'!$K$3:$N$75,4),IF((D17=12),VLOOKUP(G17,'[2]12 лет'!$K$3:$N$75,4),IF((D17=13),VLOOKUP(G17,'[2]13 лет'!$L$3:$P$75,5),IF((D17=14),VLOOKUP(G17,'[2]14 лет'!$L$3:$P$75,5),IF((D17=15),VLOOKUP(G17,'[2]15 лет'!$K$3:$N$75,4),IF((D17=16),VLOOKUP(G17,'[2]16 лет'!$K$3:$N$75,4),VLOOKUP(G17,'[2]17 лет'!$K$3:$N$75,4)))))))</f>
        <v>70</v>
      </c>
      <c r="I17" s="90">
        <v>15.2</v>
      </c>
      <c r="J17" s="90">
        <f ca="1">IF((D17&lt;=11),VLOOKUP(I17,'[2]11 лет'!$M$3:$N$75,2),IF((D17=12),VLOOKUP(I17,'[2]12 лет'!$M$3:$N$75,2),IF((D17=13),VLOOKUP(I17,'[2]13 лет'!$O$3:$P$75,2),IF((D17=14),VLOOKUP(I17,'[2]14 лет'!$O$3:$P$75,2),IF((D17=15),VLOOKUP(I17,'[2]15 лет'!$M$3:$N$75,2),IF((D17=16),VLOOKUP(I17,'[2]16 лет'!$M$3:$N$75,2),VLOOKUP(I17,'[2]17 лет'!$M$3:$N$75,2)))))))</f>
        <v>0</v>
      </c>
      <c r="K17" s="90">
        <v>30</v>
      </c>
      <c r="L17" s="90">
        <f ca="1">IF((D17&lt;=11),VLOOKUP(K17,'[2]11 лет'!$Q$4:$S$74,3),IF((D17=12),VLOOKUP(K17,'[2]12 лет'!$Q$4:$S$74,3),IF((D17=13),VLOOKUP(K17,'[2]13 лет'!$S$4:$U$74,3),IF((D17=14),VLOOKUP(K17,'[2]14 лет'!$S$4:$U$74,3),IF((D17=15),VLOOKUP(K17,'[2]15 лет'!$Q$4:$S$74,3),IF((D17=16),VLOOKUP(K17,'[2]16 лет'!$Q$4:$S$74,3),VLOOKUP(K17,'[2]17 лет'!$Q$4:$S$74,3)))))))</f>
        <v>44</v>
      </c>
      <c r="M17" s="90">
        <v>244</v>
      </c>
      <c r="N17" s="90">
        <f ca="1">IF((D17&lt;=11),VLOOKUP(M17,'[2]11 лет'!$P$4:$S$74,4),IF((D17=12),VLOOKUP(M17,'[2]12 лет'!$P$4:$S$74,4),IF((D17=13),VLOOKUP(M17,'[2]13 лет'!$R$4:$U$74,4),IF((D17=14),VLOOKUP(M17,'[2]14 лет'!$R$4:$U$74,4),IF((D17=15),VLOOKUP(M17,'[2]15 лет'!$P$4:$S$74,4),IF((D17=16),VLOOKUP(M17,'[2]16 лет'!$P$4:$S$74,4),VLOOKUP(M17,'[2]17 лет'!$P$4:$S$74,4)))))))</f>
        <v>66</v>
      </c>
      <c r="O17" s="90">
        <v>29</v>
      </c>
      <c r="P17" s="90">
        <f ca="1">IF((D17&lt;=11),VLOOKUP(O17,'[2]11 лет'!$O$4:$S$74,5),IF((D17=12),VLOOKUP(O17,'[2]12 лет'!$O$4:$S$74,5),IF((D17=13),VLOOKUP(O17,'[2]13 лет'!$Q$4:$U$74,5),IF((D17=14),VLOOKUP(O17,'[2]14 лет'!$Q$4:$U$74,5),IF((D17=15),VLOOKUP(O17,'[2]15 лет'!$O$4:$S$74,5),IF((D17=16),VLOOKUP(O17,'[2]16 лет'!$O$4:$S$74,5),VLOOKUP(O17,'[2]17 лет'!$O$4:$S$74,5)))))))</f>
        <v>44</v>
      </c>
      <c r="Q17" s="90">
        <v>1</v>
      </c>
      <c r="R17" s="90">
        <f ca="1">IF((D17&lt;=11),VLOOKUP(Q17,'[2]11 лет'!$R$4:$S$74,2),IF((D17=12),VLOOKUP(Q17,'[2]12 лет'!$R$4:$S$74,2),IF((D17=13),VLOOKUP(Q17,'[2]13 лет'!$T$4:$U$74,2),IF((D17=14),VLOOKUP(Q17,'[2]14 лет'!$T$4:$U$74,2),IF((D17=15),VLOOKUP(Q17,'[2]15 лет'!$R$4:$S$74,2),IF((D17=16),VLOOKUP(Q17,'[2]16 лет'!$R$4:$S$74,2),VLOOKUP(Q17,'[2]17 лет'!$R$4:$S$74,2)))))))</f>
        <v>6</v>
      </c>
      <c r="S17" s="90">
        <f ca="1">SUM(F17,H17,J17,L17,N17,P17,R17)</f>
        <v>300</v>
      </c>
      <c r="T17" s="59">
        <f t="shared" ca="1" si="1"/>
        <v>10</v>
      </c>
    </row>
    <row r="18" spans="1:20" x14ac:dyDescent="0.2">
      <c r="A18" s="82">
        <v>8</v>
      </c>
      <c r="B18" s="96" t="s">
        <v>535</v>
      </c>
      <c r="C18" s="97">
        <v>37541</v>
      </c>
      <c r="D18" s="59">
        <f t="shared" ca="1" si="0"/>
        <v>16</v>
      </c>
      <c r="E18" s="90">
        <v>5.5</v>
      </c>
      <c r="F18" s="90">
        <f ca="1">IF((D18&lt;=11),VLOOKUP(E18,'[2]11 лет'!$L$3:$N$75,3),IF((D18=12),VLOOKUP(E18,'[2]12 лет'!$L$3:$N$75,3),IF((D18=13),VLOOKUP(E18,'[2]13 лет'!$M$3:$P$75,4),IF((D18=14),VLOOKUP(E18,'[2]14 лет'!$M$3:$P$75,4),IF((D18=15),VLOOKUP(E18,'[2]15 лет'!$L$3:$N$75,3),IF((D18=16),VLOOKUP(E18,'[2]16 лет'!$L$3:$N$75,3),VLOOKUP(E18,'[2]17 лет'!$L$3:$N$75,3)))))))</f>
        <v>70</v>
      </c>
      <c r="G18" s="90">
        <v>4.5</v>
      </c>
      <c r="H18" s="90">
        <f ca="1">IF((D18&lt;=11),VLOOKUP(G18,'[2]11 лет'!$K$3:$N$75,4),IF((D18=12),VLOOKUP(G18,'[2]12 лет'!$K$3:$N$75,4),IF((D18=13),VLOOKUP(G18,'[2]13 лет'!$L$3:$P$75,5),IF((D18=14),VLOOKUP(G18,'[2]14 лет'!$L$3:$P$75,5),IF((D18=15),VLOOKUP(G18,'[2]15 лет'!$K$3:$N$75,4),IF((D18=16),VLOOKUP(G18,'[2]16 лет'!$K$3:$N$75,4),VLOOKUP(G18,'[2]17 лет'!$K$3:$N$75,4)))))))</f>
        <v>70</v>
      </c>
      <c r="I18" s="90">
        <v>15.1</v>
      </c>
      <c r="J18" s="90">
        <f ca="1">IF((D18&lt;=11),VLOOKUP(I18,'[2]11 лет'!$M$3:$N$75,2),IF((D18=12),VLOOKUP(I18,'[2]12 лет'!$M$3:$N$75,2),IF((D18=13),VLOOKUP(I18,'[2]13 лет'!$O$3:$P$75,2),IF((D18=14),VLOOKUP(I18,'[2]14 лет'!$O$3:$P$75,2),IF((D18=15),VLOOKUP(I18,'[2]15 лет'!$M$3:$N$75,2),IF((D18=16),VLOOKUP(I18,'[2]16 лет'!$M$3:$N$75,2),VLOOKUP(I18,'[2]17 лет'!$M$3:$N$75,2)))))))</f>
        <v>48</v>
      </c>
      <c r="K18" s="90">
        <v>36</v>
      </c>
      <c r="L18" s="90">
        <f ca="1">IF((D18&lt;=11),VLOOKUP(K18,'[2]11 лет'!$Q$4:$S$74,3),IF((D18=12),VLOOKUP(K18,'[2]12 лет'!$Q$4:$S$74,3),IF((D18=13),VLOOKUP(K18,'[2]13 лет'!$S$4:$U$74,3),IF((D18=14),VLOOKUP(K18,'[2]14 лет'!$S$4:$U$74,3),IF((D18=15),VLOOKUP(K18,'[2]15 лет'!$Q$4:$S$74,3),IF((D18=16),VLOOKUP(K18,'[2]16 лет'!$Q$4:$S$74,3),VLOOKUP(K18,'[2]17 лет'!$Q$4:$S$74,3)))))))</f>
        <v>56</v>
      </c>
      <c r="M18" s="90">
        <v>245</v>
      </c>
      <c r="N18" s="90">
        <f ca="1">IF((D18&lt;=11),VLOOKUP(M18,'[2]11 лет'!$P$4:$S$74,4),IF((D18=12),VLOOKUP(M18,'[2]12 лет'!$P$4:$S$74,4),IF((D18=13),VLOOKUP(M18,'[2]13 лет'!$R$4:$U$74,4),IF((D18=14),VLOOKUP(M18,'[2]14 лет'!$R$4:$U$74,4),IF((D18=15),VLOOKUP(M18,'[2]15 лет'!$P$4:$S$74,4),IF((D18=16),VLOOKUP(M18,'[2]16 лет'!$P$4:$S$74,4),VLOOKUP(M18,'[2]17 лет'!$P$4:$S$74,4)))))))</f>
        <v>63</v>
      </c>
      <c r="O18" s="90">
        <v>18</v>
      </c>
      <c r="P18" s="90">
        <f ca="1">IF((D18&lt;=11),VLOOKUP(O18,'[2]11 лет'!$O$4:$S$74,5),IF((D18=12),VLOOKUP(O18,'[2]12 лет'!$O$4:$S$74,5),IF((D18=13),VLOOKUP(O18,'[2]13 лет'!$Q$4:$U$74,5),IF((D18=14),VLOOKUP(O18,'[2]14 лет'!$Q$4:$U$74,5),IF((D18=15),VLOOKUP(O18,'[2]15 лет'!$O$4:$S$74,5),IF((D18=16),VLOOKUP(O18,'[2]16 лет'!$O$4:$S$74,5),VLOOKUP(O18,'[2]17 лет'!$O$4:$S$74,5)))))))</f>
        <v>20</v>
      </c>
      <c r="Q18" s="90">
        <v>1</v>
      </c>
      <c r="R18" s="90">
        <f ca="1">IF((D18&lt;=11),VLOOKUP(Q18,'[2]11 лет'!$R$4:$S$74,2),IF((D18=12),VLOOKUP(Q18,'[2]12 лет'!$R$4:$S$74,2),IF((D18=13),VLOOKUP(Q18,'[2]13 лет'!$T$4:$U$74,2),IF((D18=14),VLOOKUP(Q18,'[2]14 лет'!$T$4:$U$74,2),IF((D18=15),VLOOKUP(Q18,'[2]15 лет'!$R$4:$S$74,2),IF((D18=16),VLOOKUP(Q18,'[2]16 лет'!$R$4:$S$74,2),VLOOKUP(Q18,'[2]17 лет'!$R$4:$S$74,2)))))))</f>
        <v>5</v>
      </c>
      <c r="S18" s="90">
        <f ca="1">SUM(F18,H18,J18,L18,N18,P18,R18)</f>
        <v>332</v>
      </c>
      <c r="T18" s="59">
        <f t="shared" ca="1" si="1"/>
        <v>7</v>
      </c>
    </row>
    <row r="19" spans="1:20" x14ac:dyDescent="0.2">
      <c r="A19" s="81">
        <v>9</v>
      </c>
      <c r="B19" s="96" t="s">
        <v>536</v>
      </c>
      <c r="C19" s="97">
        <v>37573</v>
      </c>
      <c r="D19" s="59">
        <f t="shared" ca="1" si="0"/>
        <v>16</v>
      </c>
      <c r="E19" s="90">
        <v>5.5</v>
      </c>
      <c r="F19" s="90">
        <v>70</v>
      </c>
      <c r="G19" s="90">
        <v>4.7</v>
      </c>
      <c r="H19" s="90">
        <v>70</v>
      </c>
      <c r="I19" s="90">
        <v>15.6</v>
      </c>
      <c r="J19" s="90">
        <v>38</v>
      </c>
      <c r="K19" s="90">
        <v>32</v>
      </c>
      <c r="L19" s="90">
        <v>44</v>
      </c>
      <c r="M19" s="90">
        <v>240</v>
      </c>
      <c r="N19" s="90">
        <v>61</v>
      </c>
      <c r="O19" s="90">
        <v>18</v>
      </c>
      <c r="P19" s="90">
        <v>20</v>
      </c>
      <c r="Q19" s="90">
        <v>12</v>
      </c>
      <c r="R19" s="90">
        <v>24</v>
      </c>
      <c r="S19" s="90">
        <v>327</v>
      </c>
      <c r="T19" s="59">
        <f t="shared" ca="1" si="1"/>
        <v>8</v>
      </c>
    </row>
    <row r="20" spans="1:20" x14ac:dyDescent="0.2">
      <c r="A20" s="82">
        <v>10</v>
      </c>
      <c r="B20" s="96" t="s">
        <v>537</v>
      </c>
      <c r="C20" s="97">
        <v>37481</v>
      </c>
      <c r="D20" s="59">
        <f t="shared" ca="1" si="0"/>
        <v>16</v>
      </c>
      <c r="E20" s="90">
        <v>5.8</v>
      </c>
      <c r="F20" s="90">
        <v>70</v>
      </c>
      <c r="G20" s="90">
        <v>5.6</v>
      </c>
      <c r="H20" s="90">
        <v>70</v>
      </c>
      <c r="I20" s="90">
        <v>16.600000000000001</v>
      </c>
      <c r="J20" s="90">
        <v>28</v>
      </c>
      <c r="K20" s="90">
        <v>28</v>
      </c>
      <c r="L20" s="90">
        <v>32</v>
      </c>
      <c r="M20" s="90">
        <v>231</v>
      </c>
      <c r="N20" s="90">
        <v>56</v>
      </c>
      <c r="O20" s="90">
        <v>20</v>
      </c>
      <c r="P20" s="90">
        <v>24</v>
      </c>
      <c r="Q20" s="90">
        <v>12</v>
      </c>
      <c r="R20" s="90">
        <v>24</v>
      </c>
      <c r="S20" s="90">
        <v>304</v>
      </c>
      <c r="T20" s="59">
        <f t="shared" ca="1" si="1"/>
        <v>9</v>
      </c>
    </row>
  </sheetData>
  <mergeCells count="3">
    <mergeCell ref="A8:D8"/>
    <mergeCell ref="E8:R8"/>
    <mergeCell ref="E7:R7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opLeftCell="B3" workbookViewId="0">
      <selection activeCell="B4" sqref="A4:XFD9"/>
    </sheetView>
  </sheetViews>
  <sheetFormatPr defaultRowHeight="12.75" x14ac:dyDescent="0.2"/>
  <cols>
    <col min="1" max="1" width="4.140625" customWidth="1"/>
    <col min="2" max="2" width="41.42578125" customWidth="1"/>
    <col min="3" max="3" width="12.7109375" customWidth="1"/>
    <col min="4" max="4" width="10.140625" bestFit="1" customWidth="1"/>
    <col min="5" max="5" width="7.42578125" customWidth="1"/>
  </cols>
  <sheetData>
    <row r="1" spans="1:20" ht="15" x14ac:dyDescent="0.25">
      <c r="A1" s="53"/>
      <c r="B1" s="53"/>
      <c r="C1" s="53"/>
      <c r="D1" s="53"/>
      <c r="E1" s="53"/>
      <c r="F1" s="53"/>
      <c r="G1" s="53"/>
      <c r="H1" s="54" t="s">
        <v>19</v>
      </c>
      <c r="I1" s="54"/>
      <c r="J1" s="54"/>
      <c r="K1" s="54"/>
      <c r="L1" s="54"/>
      <c r="M1" s="54"/>
      <c r="N1" s="54"/>
      <c r="O1" s="53"/>
    </row>
    <row r="2" spans="1:20" ht="15" x14ac:dyDescent="0.25">
      <c r="A2" s="53"/>
      <c r="B2" s="53"/>
      <c r="C2" s="53"/>
      <c r="D2" s="53"/>
      <c r="E2" s="53"/>
      <c r="F2" s="53"/>
      <c r="G2" s="53"/>
      <c r="H2" s="54" t="s">
        <v>20</v>
      </c>
      <c r="I2" s="54"/>
      <c r="J2" s="54"/>
      <c r="K2" s="54"/>
      <c r="L2" s="54"/>
      <c r="M2" s="54"/>
      <c r="N2" s="54"/>
      <c r="O2" s="53"/>
    </row>
    <row r="3" spans="1:20" ht="15" x14ac:dyDescent="0.25">
      <c r="A3" s="53"/>
      <c r="B3" s="53"/>
      <c r="C3" s="53"/>
      <c r="D3" s="53"/>
      <c r="E3" s="53"/>
      <c r="F3" s="53"/>
      <c r="G3" s="53"/>
      <c r="H3" s="54"/>
      <c r="I3" s="54"/>
      <c r="J3" s="54"/>
      <c r="K3" s="54"/>
      <c r="L3" s="54"/>
      <c r="M3" s="54"/>
      <c r="N3" s="54"/>
      <c r="O3" s="53"/>
    </row>
    <row r="4" spans="1:20" ht="15" x14ac:dyDescent="0.25">
      <c r="A4" s="53"/>
      <c r="B4" s="53"/>
      <c r="C4" s="53"/>
      <c r="D4" s="53"/>
      <c r="E4" s="53"/>
      <c r="F4" s="53"/>
      <c r="G4" s="53"/>
      <c r="H4" s="53"/>
      <c r="I4" s="98" t="s">
        <v>659</v>
      </c>
      <c r="J4" s="53"/>
      <c r="K4" s="53"/>
      <c r="L4" s="53"/>
      <c r="M4" s="53"/>
      <c r="N4" s="53"/>
      <c r="O4" s="53"/>
    </row>
    <row r="5" spans="1:20" ht="15" x14ac:dyDescent="0.25">
      <c r="A5" s="53"/>
      <c r="B5" s="53"/>
      <c r="C5" s="53"/>
      <c r="D5" s="53"/>
      <c r="E5" s="53"/>
      <c r="F5" s="53"/>
      <c r="G5" s="53"/>
      <c r="H5" s="53"/>
      <c r="I5" s="53" t="s">
        <v>24</v>
      </c>
      <c r="J5" s="53"/>
      <c r="K5" s="53"/>
      <c r="L5" s="53"/>
      <c r="M5" s="53"/>
      <c r="N5" s="53"/>
      <c r="O5" s="53"/>
    </row>
    <row r="6" spans="1:20" ht="15" x14ac:dyDescent="0.25">
      <c r="A6" s="53"/>
      <c r="B6" s="53"/>
      <c r="C6" s="53"/>
      <c r="D6" s="53"/>
      <c r="E6" s="53"/>
      <c r="F6" s="53"/>
      <c r="G6" s="53"/>
      <c r="H6" s="53"/>
      <c r="I6" s="98" t="s">
        <v>660</v>
      </c>
      <c r="J6" s="53"/>
      <c r="K6" s="53"/>
      <c r="L6" s="53"/>
      <c r="M6" s="53"/>
      <c r="N6" s="53"/>
      <c r="O6" s="53"/>
    </row>
    <row r="7" spans="1:20" ht="15" x14ac:dyDescent="0.25">
      <c r="A7" s="53"/>
      <c r="B7" s="53"/>
      <c r="C7" s="53"/>
      <c r="D7" s="53"/>
      <c r="E7" s="100" t="s">
        <v>27</v>
      </c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</row>
    <row r="8" spans="1:20" ht="15" x14ac:dyDescent="0.25">
      <c r="A8" s="99"/>
      <c r="B8" s="99"/>
      <c r="C8" s="99"/>
      <c r="D8" s="99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1"/>
    </row>
    <row r="10" spans="1:20" ht="38.25" x14ac:dyDescent="0.2">
      <c r="A10" s="55" t="s">
        <v>30</v>
      </c>
      <c r="B10" s="55" t="s">
        <v>0</v>
      </c>
      <c r="C10" s="55" t="s">
        <v>1</v>
      </c>
      <c r="D10" s="55" t="s">
        <v>31</v>
      </c>
      <c r="E10" s="55" t="s">
        <v>32</v>
      </c>
      <c r="F10" s="56" t="s">
        <v>3</v>
      </c>
      <c r="G10" s="57" t="s">
        <v>4</v>
      </c>
      <c r="H10" s="56" t="s">
        <v>3</v>
      </c>
      <c r="I10" s="57" t="s">
        <v>33</v>
      </c>
      <c r="J10" s="56" t="s">
        <v>3</v>
      </c>
      <c r="K10" s="55" t="s">
        <v>5</v>
      </c>
      <c r="L10" s="56" t="s">
        <v>3</v>
      </c>
      <c r="M10" s="55" t="s">
        <v>6</v>
      </c>
      <c r="N10" s="56" t="s">
        <v>3</v>
      </c>
      <c r="O10" s="55" t="s">
        <v>146</v>
      </c>
      <c r="P10" s="56" t="s">
        <v>3</v>
      </c>
      <c r="Q10" s="55" t="s">
        <v>8</v>
      </c>
      <c r="R10" s="56" t="s">
        <v>3</v>
      </c>
      <c r="S10" s="58" t="s">
        <v>9</v>
      </c>
      <c r="T10" s="55" t="s">
        <v>10</v>
      </c>
    </row>
    <row r="11" spans="1:20" ht="14.25" customHeight="1" x14ac:dyDescent="0.2">
      <c r="A11" s="63">
        <v>1</v>
      </c>
      <c r="B11" s="96" t="s">
        <v>518</v>
      </c>
      <c r="C11" s="97">
        <v>37392</v>
      </c>
      <c r="D11" s="59">
        <f t="shared" ref="D11:D25" ca="1" si="0">INT(DAYS360(C11,TODAY())/360)</f>
        <v>16</v>
      </c>
      <c r="E11" s="59">
        <v>8.4</v>
      </c>
      <c r="F11" s="59">
        <v>18</v>
      </c>
      <c r="G11" s="59">
        <v>6.8</v>
      </c>
      <c r="H11" s="59">
        <v>70</v>
      </c>
      <c r="I11" s="59">
        <v>5.6</v>
      </c>
      <c r="J11" s="59">
        <v>70</v>
      </c>
      <c r="K11" s="59">
        <v>43</v>
      </c>
      <c r="L11" s="59">
        <v>70</v>
      </c>
      <c r="M11" s="59">
        <v>180</v>
      </c>
      <c r="N11" s="59">
        <v>22</v>
      </c>
      <c r="O11" s="59">
        <v>15</v>
      </c>
      <c r="P11" s="59">
        <v>14</v>
      </c>
      <c r="Q11" s="59">
        <v>15</v>
      </c>
      <c r="R11" s="59">
        <v>32</v>
      </c>
      <c r="S11" s="59">
        <f t="shared" ref="S11:S25" si="1">SUM(F11,H11,J11,L11,N11,P11,R11)</f>
        <v>296</v>
      </c>
      <c r="T11" s="59">
        <f>RANK(S11,S$11:S$20)</f>
        <v>1</v>
      </c>
    </row>
    <row r="12" spans="1:20" x14ac:dyDescent="0.2">
      <c r="A12" s="63">
        <v>2</v>
      </c>
      <c r="B12" s="96" t="s">
        <v>519</v>
      </c>
      <c r="C12" s="97">
        <v>37375</v>
      </c>
      <c r="D12" s="59">
        <f t="shared" ca="1" si="0"/>
        <v>16</v>
      </c>
      <c r="E12" s="59">
        <v>8.6</v>
      </c>
      <c r="F12" s="59">
        <v>14</v>
      </c>
      <c r="G12" s="59">
        <v>6.9</v>
      </c>
      <c r="H12" s="59">
        <v>70</v>
      </c>
      <c r="I12" s="59">
        <v>5.8</v>
      </c>
      <c r="J12" s="59">
        <v>70</v>
      </c>
      <c r="K12" s="59">
        <v>38</v>
      </c>
      <c r="L12" s="59">
        <v>60</v>
      </c>
      <c r="M12" s="59">
        <v>165</v>
      </c>
      <c r="N12" s="59">
        <v>15</v>
      </c>
      <c r="O12" s="59">
        <v>9</v>
      </c>
      <c r="P12" s="59">
        <v>6</v>
      </c>
      <c r="Q12" s="59">
        <v>9</v>
      </c>
      <c r="R12" s="59">
        <v>18</v>
      </c>
      <c r="S12" s="59">
        <f t="shared" si="1"/>
        <v>253</v>
      </c>
      <c r="T12" s="59">
        <f t="shared" ref="T12:T20" si="2">RANK(S12,S$11:S$20)</f>
        <v>2</v>
      </c>
    </row>
    <row r="13" spans="1:20" ht="12.75" customHeight="1" x14ac:dyDescent="0.2">
      <c r="A13" s="63">
        <v>3</v>
      </c>
      <c r="B13" s="96" t="s">
        <v>520</v>
      </c>
      <c r="C13" s="97">
        <v>37627</v>
      </c>
      <c r="D13" s="59">
        <f t="shared" ca="1" si="0"/>
        <v>15</v>
      </c>
      <c r="E13" s="59">
        <v>8.6</v>
      </c>
      <c r="F13" s="59">
        <v>15</v>
      </c>
      <c r="G13" s="59">
        <v>6.8</v>
      </c>
      <c r="H13" s="59">
        <v>70</v>
      </c>
      <c r="I13" s="59">
        <v>5.6</v>
      </c>
      <c r="J13" s="59">
        <v>70</v>
      </c>
      <c r="K13" s="59">
        <v>41</v>
      </c>
      <c r="L13" s="59">
        <v>66</v>
      </c>
      <c r="M13" s="59">
        <v>155</v>
      </c>
      <c r="N13" s="59">
        <v>15</v>
      </c>
      <c r="O13" s="59">
        <v>9</v>
      </c>
      <c r="P13" s="59">
        <v>7</v>
      </c>
      <c r="Q13" s="59">
        <v>5</v>
      </c>
      <c r="R13" s="59">
        <v>10</v>
      </c>
      <c r="S13" s="59">
        <f t="shared" si="1"/>
        <v>253</v>
      </c>
      <c r="T13" s="59">
        <f t="shared" si="2"/>
        <v>2</v>
      </c>
    </row>
    <row r="14" spans="1:20" ht="25.5" x14ac:dyDescent="0.2">
      <c r="A14" s="63">
        <v>4</v>
      </c>
      <c r="B14" s="96" t="s">
        <v>521</v>
      </c>
      <c r="C14" s="97">
        <v>37631</v>
      </c>
      <c r="D14" s="59">
        <f t="shared" ca="1" si="0"/>
        <v>15</v>
      </c>
      <c r="E14" s="59">
        <v>9.3000000000000007</v>
      </c>
      <c r="F14" s="59">
        <v>1</v>
      </c>
      <c r="G14" s="59">
        <v>6.6</v>
      </c>
      <c r="H14" s="59">
        <v>70</v>
      </c>
      <c r="I14" s="59">
        <v>5.2</v>
      </c>
      <c r="J14" s="59">
        <v>70</v>
      </c>
      <c r="K14" s="59">
        <v>39</v>
      </c>
      <c r="L14" s="59">
        <v>62</v>
      </c>
      <c r="M14" s="59">
        <v>170</v>
      </c>
      <c r="N14" s="59">
        <v>17</v>
      </c>
      <c r="O14" s="59">
        <v>14</v>
      </c>
      <c r="P14" s="59">
        <v>12</v>
      </c>
      <c r="Q14" s="59">
        <v>6</v>
      </c>
      <c r="R14" s="59">
        <v>12</v>
      </c>
      <c r="S14" s="59">
        <f t="shared" si="1"/>
        <v>244</v>
      </c>
      <c r="T14" s="59">
        <f t="shared" si="2"/>
        <v>4</v>
      </c>
    </row>
    <row r="15" spans="1:20" x14ac:dyDescent="0.2">
      <c r="A15" s="63">
        <v>5</v>
      </c>
      <c r="B15" s="96" t="s">
        <v>522</v>
      </c>
      <c r="C15" s="97">
        <v>37355</v>
      </c>
      <c r="D15" s="59">
        <f t="shared" ca="1" si="0"/>
        <v>16</v>
      </c>
      <c r="E15" s="59">
        <v>8.9</v>
      </c>
      <c r="F15" s="59">
        <v>8</v>
      </c>
      <c r="G15" s="59">
        <v>7.3</v>
      </c>
      <c r="H15" s="59">
        <v>70</v>
      </c>
      <c r="I15" s="59">
        <v>5.3</v>
      </c>
      <c r="J15" s="59">
        <v>70</v>
      </c>
      <c r="K15" s="59">
        <v>35</v>
      </c>
      <c r="L15" s="59">
        <v>53</v>
      </c>
      <c r="M15" s="59">
        <v>165</v>
      </c>
      <c r="N15" s="59">
        <v>15</v>
      </c>
      <c r="O15" s="59">
        <v>11</v>
      </c>
      <c r="P15" s="59">
        <v>8</v>
      </c>
      <c r="Q15" s="59">
        <v>9</v>
      </c>
      <c r="R15" s="59">
        <v>18</v>
      </c>
      <c r="S15" s="59">
        <f t="shared" si="1"/>
        <v>242</v>
      </c>
      <c r="T15" s="59">
        <f t="shared" si="2"/>
        <v>5</v>
      </c>
    </row>
    <row r="16" spans="1:20" ht="11.25" customHeight="1" x14ac:dyDescent="0.2">
      <c r="A16" s="63">
        <v>6</v>
      </c>
      <c r="B16" s="96" t="s">
        <v>523</v>
      </c>
      <c r="C16" s="97">
        <v>37295</v>
      </c>
      <c r="D16" s="59">
        <f t="shared" ca="1" si="0"/>
        <v>16</v>
      </c>
      <c r="E16" s="59">
        <v>9.1999999999999993</v>
      </c>
      <c r="F16" s="59">
        <v>2</v>
      </c>
      <c r="G16" s="59">
        <v>6.8</v>
      </c>
      <c r="H16" s="59">
        <v>70</v>
      </c>
      <c r="I16" s="59">
        <v>5.3</v>
      </c>
      <c r="J16" s="59">
        <v>70</v>
      </c>
      <c r="K16" s="59">
        <v>40</v>
      </c>
      <c r="L16" s="59">
        <v>64</v>
      </c>
      <c r="M16" s="59">
        <v>170</v>
      </c>
      <c r="N16" s="59">
        <v>17</v>
      </c>
      <c r="O16" s="59">
        <v>8</v>
      </c>
      <c r="P16" s="59">
        <v>5</v>
      </c>
      <c r="Q16" s="59">
        <v>2</v>
      </c>
      <c r="R16" s="59">
        <v>6</v>
      </c>
      <c r="S16" s="59">
        <f t="shared" si="1"/>
        <v>234</v>
      </c>
      <c r="T16" s="59">
        <f t="shared" si="2"/>
        <v>6</v>
      </c>
    </row>
    <row r="17" spans="1:20" x14ac:dyDescent="0.2">
      <c r="A17" s="63">
        <v>7</v>
      </c>
      <c r="B17" s="96" t="s">
        <v>524</v>
      </c>
      <c r="C17" s="97">
        <v>37287</v>
      </c>
      <c r="D17" s="59">
        <f t="shared" ca="1" si="0"/>
        <v>16</v>
      </c>
      <c r="E17" s="59">
        <v>9.6</v>
      </c>
      <c r="F17" s="59">
        <v>0</v>
      </c>
      <c r="G17" s="59">
        <v>7.6</v>
      </c>
      <c r="H17" s="59">
        <v>70</v>
      </c>
      <c r="I17" s="59">
        <v>5.8</v>
      </c>
      <c r="J17" s="59">
        <v>70</v>
      </c>
      <c r="K17" s="59">
        <v>38</v>
      </c>
      <c r="L17" s="59">
        <v>60</v>
      </c>
      <c r="M17" s="59">
        <v>165</v>
      </c>
      <c r="N17" s="59">
        <v>20</v>
      </c>
      <c r="O17" s="59">
        <v>8</v>
      </c>
      <c r="P17" s="59">
        <v>6</v>
      </c>
      <c r="Q17" s="59">
        <v>4</v>
      </c>
      <c r="R17" s="59">
        <v>8</v>
      </c>
      <c r="S17" s="59">
        <f t="shared" si="1"/>
        <v>234</v>
      </c>
      <c r="T17" s="59">
        <f t="shared" si="2"/>
        <v>6</v>
      </c>
    </row>
    <row r="18" spans="1:20" x14ac:dyDescent="0.2">
      <c r="A18" s="63">
        <v>8</v>
      </c>
      <c r="B18" s="96" t="s">
        <v>525</v>
      </c>
      <c r="C18" s="97">
        <v>37505</v>
      </c>
      <c r="D18" s="59">
        <f t="shared" ca="1" si="0"/>
        <v>16</v>
      </c>
      <c r="E18" s="59">
        <v>8.5</v>
      </c>
      <c r="F18" s="59">
        <v>16</v>
      </c>
      <c r="G18" s="59">
        <v>7</v>
      </c>
      <c r="H18" s="59">
        <v>70</v>
      </c>
      <c r="I18" s="59">
        <v>5.7</v>
      </c>
      <c r="J18" s="59">
        <v>70</v>
      </c>
      <c r="K18" s="59">
        <v>33</v>
      </c>
      <c r="L18" s="59">
        <v>47</v>
      </c>
      <c r="M18" s="59">
        <v>155</v>
      </c>
      <c r="N18" s="59">
        <v>10</v>
      </c>
      <c r="O18" s="59">
        <v>8</v>
      </c>
      <c r="P18" s="59">
        <v>5</v>
      </c>
      <c r="Q18" s="59">
        <v>7</v>
      </c>
      <c r="R18" s="59">
        <v>14</v>
      </c>
      <c r="S18" s="59">
        <f t="shared" si="1"/>
        <v>232</v>
      </c>
      <c r="T18" s="59">
        <f t="shared" si="2"/>
        <v>8</v>
      </c>
    </row>
    <row r="19" spans="1:20" x14ac:dyDescent="0.2">
      <c r="A19" s="63">
        <v>9</v>
      </c>
      <c r="B19" s="96" t="s">
        <v>526</v>
      </c>
      <c r="C19" s="97">
        <v>37858</v>
      </c>
      <c r="D19" s="59">
        <f t="shared" ca="1" si="0"/>
        <v>15</v>
      </c>
      <c r="E19" s="59">
        <v>9.3000000000000007</v>
      </c>
      <c r="F19" s="59">
        <v>1</v>
      </c>
      <c r="G19" s="59">
        <v>7.1</v>
      </c>
      <c r="H19" s="59">
        <v>70</v>
      </c>
      <c r="I19" s="59">
        <v>6.1</v>
      </c>
      <c r="J19" s="59">
        <v>70</v>
      </c>
      <c r="K19" s="59">
        <v>38</v>
      </c>
      <c r="L19" s="59">
        <v>60</v>
      </c>
      <c r="M19" s="59">
        <v>150</v>
      </c>
      <c r="N19" s="59">
        <v>7</v>
      </c>
      <c r="O19" s="59">
        <v>7</v>
      </c>
      <c r="P19" s="59">
        <v>4</v>
      </c>
      <c r="Q19" s="59">
        <v>9</v>
      </c>
      <c r="R19" s="59">
        <v>18</v>
      </c>
      <c r="S19" s="59">
        <f t="shared" si="1"/>
        <v>230</v>
      </c>
      <c r="T19" s="59">
        <f t="shared" si="2"/>
        <v>9</v>
      </c>
    </row>
    <row r="20" spans="1:20" ht="13.5" customHeight="1" x14ac:dyDescent="0.2">
      <c r="A20" s="63">
        <v>10</v>
      </c>
      <c r="B20" s="96" t="s">
        <v>527</v>
      </c>
      <c r="C20" s="97">
        <v>37542</v>
      </c>
      <c r="D20" s="59">
        <f t="shared" ca="1" si="0"/>
        <v>16</v>
      </c>
      <c r="E20" s="59">
        <v>8.6</v>
      </c>
      <c r="F20" s="59">
        <v>15</v>
      </c>
      <c r="G20" s="59">
        <v>6.5</v>
      </c>
      <c r="H20" s="59">
        <v>70</v>
      </c>
      <c r="I20" s="59">
        <v>5.7</v>
      </c>
      <c r="J20" s="59">
        <v>70</v>
      </c>
      <c r="K20" s="59">
        <v>31</v>
      </c>
      <c r="L20" s="59">
        <v>44</v>
      </c>
      <c r="M20" s="59">
        <v>165</v>
      </c>
      <c r="N20" s="59">
        <v>20</v>
      </c>
      <c r="O20" s="59">
        <v>7</v>
      </c>
      <c r="P20" s="59">
        <v>5</v>
      </c>
      <c r="Q20" s="59">
        <v>1</v>
      </c>
      <c r="R20" s="59">
        <v>5</v>
      </c>
      <c r="S20" s="59">
        <f t="shared" si="1"/>
        <v>229</v>
      </c>
      <c r="T20" s="59">
        <f t="shared" si="2"/>
        <v>10</v>
      </c>
    </row>
    <row r="21" spans="1:20" hidden="1" x14ac:dyDescent="0.2">
      <c r="A21" s="63">
        <v>18</v>
      </c>
      <c r="B21" s="88"/>
      <c r="C21" s="89"/>
      <c r="D21" s="59">
        <f t="shared" ca="1" si="0"/>
        <v>118</v>
      </c>
      <c r="E21" s="59">
        <v>9.3000000000000007</v>
      </c>
      <c r="F21" s="59">
        <v>3</v>
      </c>
      <c r="G21" s="59">
        <v>6.9</v>
      </c>
      <c r="H21" s="59">
        <v>70</v>
      </c>
      <c r="I21" s="59">
        <v>6.1</v>
      </c>
      <c r="J21" s="59">
        <v>70</v>
      </c>
      <c r="K21" s="59">
        <v>31</v>
      </c>
      <c r="L21" s="59">
        <v>44</v>
      </c>
      <c r="M21" s="59">
        <v>155</v>
      </c>
      <c r="N21" s="59">
        <v>15</v>
      </c>
      <c r="O21" s="59">
        <v>10</v>
      </c>
      <c r="P21" s="59">
        <v>8</v>
      </c>
      <c r="Q21" s="59">
        <v>6</v>
      </c>
      <c r="R21" s="59">
        <v>12</v>
      </c>
      <c r="S21" s="59">
        <f t="shared" si="1"/>
        <v>222</v>
      </c>
      <c r="T21" s="59"/>
    </row>
    <row r="22" spans="1:20" hidden="1" x14ac:dyDescent="0.2">
      <c r="A22" s="63">
        <v>19</v>
      </c>
      <c r="B22" s="88"/>
      <c r="C22" s="89"/>
      <c r="D22" s="59">
        <f t="shared" ca="1" si="0"/>
        <v>118</v>
      </c>
      <c r="E22" s="59">
        <v>9.6</v>
      </c>
      <c r="F22" s="59">
        <v>0</v>
      </c>
      <c r="G22" s="59">
        <v>6.9</v>
      </c>
      <c r="H22" s="59">
        <v>70</v>
      </c>
      <c r="I22" s="59">
        <v>5.4</v>
      </c>
      <c r="J22" s="59">
        <v>70</v>
      </c>
      <c r="K22" s="59">
        <v>24</v>
      </c>
      <c r="L22" s="59">
        <v>25</v>
      </c>
      <c r="M22" s="59">
        <v>155</v>
      </c>
      <c r="N22" s="59">
        <v>15</v>
      </c>
      <c r="O22" s="59">
        <v>8</v>
      </c>
      <c r="P22" s="59">
        <v>6</v>
      </c>
      <c r="Q22" s="59">
        <v>7</v>
      </c>
      <c r="R22" s="59">
        <v>14</v>
      </c>
      <c r="S22" s="59">
        <f t="shared" si="1"/>
        <v>200</v>
      </c>
      <c r="T22" s="59"/>
    </row>
    <row r="23" spans="1:20" hidden="1" x14ac:dyDescent="0.2">
      <c r="A23" s="63">
        <v>20</v>
      </c>
      <c r="B23" s="88"/>
      <c r="C23" s="89"/>
      <c r="D23" s="59">
        <f t="shared" ca="1" si="0"/>
        <v>118</v>
      </c>
      <c r="E23" s="59"/>
      <c r="F23" s="59">
        <f ca="1">IF((D23&lt;=11),VLOOKUP(E23,'11 лет'!$L$3:$N$75,3),IF((D23=12),VLOOKUP(E23,'12 лет'!$L$3:$N$75,3),IF((D23=13),VLOOKUP(E23,'13 лет'!$M$3:$P$75,4),IF((D23=14),VLOOKUP(E23,'14 лет'!$M$3:$P$75,4),IF((D23=15),VLOOKUP(E23,'15 лет'!$L$3:$N$75,3),IF((D23=16),VLOOKUP(E23,'16 лет'!$L$3:$N$75,3),VLOOKUP(E23,'17 лет'!$L$3:$N$75,3)))))))</f>
        <v>0</v>
      </c>
      <c r="G23" s="59"/>
      <c r="H23" s="59">
        <f ca="1">IF((D23&lt;=11),VLOOKUP(G23,'11 лет'!$K$3:$N$75,4),IF((D23=12),VLOOKUP(G23,'12 лет'!$K$3:$N$75,4),IF((D23=13),VLOOKUP(G23,'13 лет'!$L$3:$P$75,5),IF((D23=14),VLOOKUP(G23,'14 лет'!$L$3:$P$75,5),IF((D23=15),VLOOKUP(G23,'15 лет'!$K$3:$N$75,4),IF((D23=16),VLOOKUP(G23,'16 лет'!$K$3:$N$75,4),VLOOKUP(G23,'17 лет'!$K$3:$N$75,4)))))))</f>
        <v>0</v>
      </c>
      <c r="I23" s="59"/>
      <c r="J23" s="59">
        <f ca="1">IF((D23&lt;=11),VLOOKUP(I23,'11 лет'!$M$3:$N$75,2),IF((D23=12),VLOOKUP(I23,'12 лет'!$M$3:$N$75,2),IF((D23=13),VLOOKUP(I23,'13 лет'!$O$3:$P$75,2),IF((D23=14),VLOOKUP(I23,'14 лет'!$O$3:$P$75,2),IF((D23=15),VLOOKUP(I23,'15 лет'!$M$3:$N$75,2),IF((D23=16),VLOOKUP(I23,'16 лет'!$M$3:$N$75,2),VLOOKUP(I23,'17 лет'!$M$3:$N$75,2)))))))</f>
        <v>0</v>
      </c>
      <c r="K23" s="59"/>
      <c r="L23" s="59">
        <f ca="1">IF((D23&lt;=11),VLOOKUP(K23,'11 лет'!$Q$4:$S$74,3),IF((D23=12),VLOOKUP(K23,'12 лет'!$Q$4:$S$74,3),IF((D23=13),VLOOKUP(K23,'13 лет'!$S$4:$U$74,3),IF((D23=14),VLOOKUP(K23,'14 лет'!$S$4:$U$74,3),IF((D23=15),VLOOKUP(K23,'15 лет'!$Q$4:$S$74,3),IF((D23=16),VLOOKUP(K23,'16 лет'!$Q$4:$S$74,3),VLOOKUP(K23,'17 лет'!$Q$4:$S$74,3)))))))</f>
        <v>0</v>
      </c>
      <c r="M23" s="59"/>
      <c r="N23" s="59">
        <f ca="1">IF((D23&lt;=11),VLOOKUP(M23,'11 лет'!$P$4:$S$74,4),IF((D23=12),VLOOKUP(M23,'12 лет'!$P$4:$S$74,4),IF((D23=13),VLOOKUP(M23,'13 лет'!$R$4:$U$74,4),IF((D23=14),VLOOKUP(M23,'14 лет'!$R$4:$U$74,4),IF((D23=15),VLOOKUP(M23,'15 лет'!$P$4:$S$74,4),IF((D23=16),VLOOKUP(M23,'16 лет'!$P$4:$S$74,4),VLOOKUP(M23,'17 лет'!$P$4:$S$74,4)))))))</f>
        <v>0</v>
      </c>
      <c r="O23" s="59"/>
      <c r="P23" s="59">
        <f ca="1">IF((D23&lt;=11),VLOOKUP(O23,'11 лет'!$O$4:$S$74,5),IF((D23=12),VLOOKUP(O23,'12 лет'!$O$4:$S$74,5),IF((D23=13),VLOOKUP(O23,'13 лет'!$Q$4:$U$74,5),IF((D23=14),VLOOKUP(O23,'14 лет'!$Q$4:$U$74,5),IF((D23=15),VLOOKUP(O23,'15 лет'!$O$4:$S$74,5),IF((D23=16),VLOOKUP(O23,'16 лет'!$O$4:$S$74,5),VLOOKUP(O23,'17 лет'!$O$4:$S$74,5)))))))</f>
        <v>0</v>
      </c>
      <c r="Q23" s="59"/>
      <c r="R23" s="59">
        <f ca="1">IF((D23&lt;=11),VLOOKUP(Q23,'11 лет'!$R$4:$S$74,2),IF((D23=12),VLOOKUP(Q23,'12 лет'!$R$4:$S$74,2),IF((D23=13),VLOOKUP(Q23,'13 лет'!$T$4:$U$74,2),IF((D23=14),VLOOKUP(Q23,'14 лет'!$T$4:$U$74,2),IF((D23=15),VLOOKUP(Q23,'15 лет'!$R$4:$S$74,2),IF((D23=16),VLOOKUP(Q23,'16 лет'!$R$4:$S$74,2),VLOOKUP(Q23,'17 лет'!$R$4:$S$74,2)))))))</f>
        <v>4</v>
      </c>
      <c r="S23" s="59">
        <f t="shared" ca="1" si="1"/>
        <v>4</v>
      </c>
      <c r="T23" s="59"/>
    </row>
    <row r="24" spans="1:20" hidden="1" x14ac:dyDescent="0.2">
      <c r="A24" s="63">
        <v>21</v>
      </c>
      <c r="B24" s="64"/>
      <c r="C24" s="65"/>
      <c r="D24" s="59">
        <f t="shared" ca="1" si="0"/>
        <v>118</v>
      </c>
      <c r="E24" s="59"/>
      <c r="F24" s="59">
        <f ca="1">IF((D24&lt;=11),VLOOKUP(E24,'11 лет'!$L$3:$N$75,3),IF((D24=12),VLOOKUP(E24,'12 лет'!$L$3:$N$75,3),IF((D24=13),VLOOKUP(E24,'13 лет'!$M$3:$P$75,4),IF((D24=14),VLOOKUP(E24,'14 лет'!$M$3:$P$75,4),IF((D24=15),VLOOKUP(E24,'15 лет'!$L$3:$N$75,3),IF((D24=16),VLOOKUP(E24,'16 лет'!$L$3:$N$75,3),VLOOKUP(E24,'17 лет'!$L$3:$N$75,3)))))))</f>
        <v>0</v>
      </c>
      <c r="G24" s="59"/>
      <c r="H24" s="59">
        <f ca="1">IF((D24&lt;=11),VLOOKUP(G24,'11 лет'!$K$3:$N$75,4),IF((D24=12),VLOOKUP(G24,'12 лет'!$K$3:$N$75,4),IF((D24=13),VLOOKUP(G24,'13 лет'!$L$3:$P$75,5),IF((D24=14),VLOOKUP(G24,'14 лет'!$L$3:$P$75,5),IF((D24=15),VLOOKUP(G24,'15 лет'!$K$3:$N$75,4),IF((D24=16),VLOOKUP(G24,'16 лет'!$K$3:$N$75,4),VLOOKUP(G24,'17 лет'!$K$3:$N$75,4)))))))</f>
        <v>0</v>
      </c>
      <c r="I24" s="59"/>
      <c r="J24" s="59">
        <f ca="1">IF((D24&lt;=11),VLOOKUP(I24,'11 лет'!$M$3:$N$75,2),IF((D24=12),VLOOKUP(I24,'12 лет'!$M$3:$N$75,2),IF((D24=13),VLOOKUP(I24,'13 лет'!$O$3:$P$75,2),IF((D24=14),VLOOKUP(I24,'14 лет'!$O$3:$P$75,2),IF((D24=15),VLOOKUP(I24,'15 лет'!$M$3:$N$75,2),IF((D24=16),VLOOKUP(I24,'16 лет'!$M$3:$N$75,2),VLOOKUP(I24,'17 лет'!$M$3:$N$75,2)))))))</f>
        <v>0</v>
      </c>
      <c r="K24" s="59"/>
      <c r="L24" s="59">
        <f ca="1">IF((D24&lt;=11),VLOOKUP(K24,'11 лет'!$Q$4:$S$74,3),IF((D24=12),VLOOKUP(K24,'12 лет'!$Q$4:$S$74,3),IF((D24=13),VLOOKUP(K24,'13 лет'!$S$4:$U$74,3),IF((D24=14),VLOOKUP(K24,'14 лет'!$S$4:$U$74,3),IF((D24=15),VLOOKUP(K24,'15 лет'!$Q$4:$S$74,3),IF((D24=16),VLOOKUP(K24,'16 лет'!$Q$4:$S$74,3),VLOOKUP(K24,'17 лет'!$Q$4:$S$74,3)))))))</f>
        <v>0</v>
      </c>
      <c r="M24" s="59"/>
      <c r="N24" s="59">
        <f ca="1">IF((D24&lt;=11),VLOOKUP(M24,'11 лет'!$P$4:$S$74,4),IF((D24=12),VLOOKUP(M24,'12 лет'!$P$4:$S$74,4),IF((D24=13),VLOOKUP(M24,'13 лет'!$R$4:$U$74,4),IF((D24=14),VLOOKUP(M24,'14 лет'!$R$4:$U$74,4),IF((D24=15),VLOOKUP(M24,'15 лет'!$P$4:$S$74,4),IF((D24=16),VLOOKUP(M24,'16 лет'!$P$4:$S$74,4),VLOOKUP(M24,'17 лет'!$P$4:$S$74,4)))))))</f>
        <v>0</v>
      </c>
      <c r="O24" s="59"/>
      <c r="P24" s="59">
        <f ca="1">IF((D24&lt;=11),VLOOKUP(O24,'11 лет'!$O$4:$S$74,5),IF((D24=12),VLOOKUP(O24,'12 лет'!$O$4:$S$74,5),IF((D24=13),VLOOKUP(O24,'13 лет'!$Q$4:$U$74,5),IF((D24=14),VLOOKUP(O24,'14 лет'!$Q$4:$U$74,5),IF((D24=15),VLOOKUP(O24,'15 лет'!$O$4:$S$74,5),IF((D24=16),VLOOKUP(O24,'16 лет'!$O$4:$S$74,5),VLOOKUP(O24,'17 лет'!$O$4:$S$74,5)))))))</f>
        <v>0</v>
      </c>
      <c r="Q24" s="59"/>
      <c r="R24" s="59">
        <f ca="1">IF((D24&lt;=11),VLOOKUP(Q24,'11 лет'!$R$4:$S$74,2),IF((D24=12),VLOOKUP(Q24,'12 лет'!$R$4:$S$74,2),IF((D24=13),VLOOKUP(Q24,'13 лет'!$T$4:$U$74,2),IF((D24=14),VLOOKUP(Q24,'14 лет'!$T$4:$U$74,2),IF((D24=15),VLOOKUP(Q24,'15 лет'!$R$4:$S$74,2),IF((D24=16),VLOOKUP(Q24,'16 лет'!$R$4:$S$74,2),VLOOKUP(Q24,'17 лет'!$R$4:$S$74,2)))))))</f>
        <v>4</v>
      </c>
      <c r="S24" s="59">
        <f t="shared" ca="1" si="1"/>
        <v>4</v>
      </c>
      <c r="T24" s="59"/>
    </row>
    <row r="25" spans="1:20" hidden="1" x14ac:dyDescent="0.2">
      <c r="A25" s="63">
        <v>22</v>
      </c>
      <c r="B25" s="64"/>
      <c r="C25" s="65"/>
      <c r="D25" s="59">
        <f t="shared" ca="1" si="0"/>
        <v>118</v>
      </c>
      <c r="E25" s="59"/>
      <c r="F25" s="59">
        <f ca="1">IF((D25&lt;=11),VLOOKUP(E25,'11 лет'!$L$3:$N$75,3),IF((D25=12),VLOOKUP(E25,'12 лет'!$L$3:$N$75,3),IF((D25=13),VLOOKUP(E25,'13 лет'!$M$3:$P$75,4),IF((D25=14),VLOOKUP(E25,'14 лет'!$M$3:$P$75,4),IF((D25=15),VLOOKUP(E25,'15 лет'!$L$3:$N$75,3),IF((D25=16),VLOOKUP(E25,'16 лет'!$L$3:$N$75,3),VLOOKUP(E25,'17 лет'!$L$3:$N$75,3)))))))</f>
        <v>0</v>
      </c>
      <c r="G25" s="59"/>
      <c r="H25" s="59">
        <f ca="1">IF((D25&lt;=11),VLOOKUP(G25,'11 лет'!$K$3:$N$75,4),IF((D25=12),VLOOKUP(G25,'12 лет'!$K$3:$N$75,4),IF((D25=13),VLOOKUP(G25,'13 лет'!$L$3:$P$75,5),IF((D25=14),VLOOKUP(G25,'14 лет'!$L$3:$P$75,5),IF((D25=15),VLOOKUP(G25,'15 лет'!$K$3:$N$75,4),IF((D25=16),VLOOKUP(G25,'16 лет'!$K$3:$N$75,4),VLOOKUP(G25,'17 лет'!$K$3:$N$75,4)))))))</f>
        <v>0</v>
      </c>
      <c r="I25" s="59"/>
      <c r="J25" s="59">
        <f ca="1">IF((D25&lt;=11),VLOOKUP(I25,'11 лет'!$M$3:$N$75,2),IF((D25=12),VLOOKUP(I25,'12 лет'!$M$3:$N$75,2),IF((D25=13),VLOOKUP(I25,'13 лет'!$O$3:$P$75,2),IF((D25=14),VLOOKUP(I25,'14 лет'!$O$3:$P$75,2),IF((D25=15),VLOOKUP(I25,'15 лет'!$M$3:$N$75,2),IF((D25=16),VLOOKUP(I25,'16 лет'!$M$3:$N$75,2),VLOOKUP(I25,'17 лет'!$M$3:$N$75,2)))))))</f>
        <v>0</v>
      </c>
      <c r="K25" s="59"/>
      <c r="L25" s="59">
        <f ca="1">IF((D25&lt;=11),VLOOKUP(K25,'11 лет'!$Q$4:$S$74,3),IF((D25=12),VLOOKUP(K25,'12 лет'!$Q$4:$S$74,3),IF((D25=13),VLOOKUP(K25,'13 лет'!$S$4:$U$74,3),IF((D25=14),VLOOKUP(K25,'14 лет'!$S$4:$U$74,3),IF((D25=15),VLOOKUP(K25,'15 лет'!$Q$4:$S$74,3),IF((D25=16),VLOOKUP(K25,'16 лет'!$Q$4:$S$74,3),VLOOKUP(K25,'17 лет'!$Q$4:$S$74,3)))))))</f>
        <v>0</v>
      </c>
      <c r="M25" s="59"/>
      <c r="N25" s="59">
        <f ca="1">IF((D25&lt;=11),VLOOKUP(M25,'11 лет'!$P$4:$S$74,4),IF((D25=12),VLOOKUP(M25,'12 лет'!$P$4:$S$74,4),IF((D25=13),VLOOKUP(M25,'13 лет'!$R$4:$U$74,4),IF((D25=14),VLOOKUP(M25,'14 лет'!$R$4:$U$74,4),IF((D25=15),VLOOKUP(M25,'15 лет'!$P$4:$S$74,4),IF((D25=16),VLOOKUP(M25,'16 лет'!$P$4:$S$74,4),VLOOKUP(M25,'17 лет'!$P$4:$S$74,4)))))))</f>
        <v>0</v>
      </c>
      <c r="O25" s="59"/>
      <c r="P25" s="59">
        <f ca="1">IF((D25&lt;=11),VLOOKUP(O25,'11 лет'!$O$4:$S$74,5),IF((D25=12),VLOOKUP(O25,'12 лет'!$O$4:$S$74,5),IF((D25=13),VLOOKUP(O25,'13 лет'!$Q$4:$U$74,5),IF((D25=14),VLOOKUP(O25,'14 лет'!$Q$4:$U$74,5),IF((D25=15),VLOOKUP(O25,'15 лет'!$O$4:$S$74,5),IF((D25=16),VLOOKUP(O25,'16 лет'!$O$4:$S$74,5),VLOOKUP(O25,'17 лет'!$O$4:$S$74,5)))))))</f>
        <v>0</v>
      </c>
      <c r="Q25" s="59"/>
      <c r="R25" s="59">
        <f ca="1">IF((D25&lt;=11),VLOOKUP(Q25,'11 лет'!$R$4:$S$74,2),IF((D25=12),VLOOKUP(Q25,'12 лет'!$R$4:$S$74,2),IF((D25=13),VLOOKUP(Q25,'13 лет'!$T$4:$U$74,2),IF((D25=14),VLOOKUP(Q25,'14 лет'!$T$4:$U$74,2),IF((D25=15),VLOOKUP(Q25,'15 лет'!$R$4:$S$74,2),IF((D25=16),VLOOKUP(Q25,'16 лет'!$R$4:$S$74,2),VLOOKUP(Q25,'17 лет'!$R$4:$S$74,2)))))))</f>
        <v>4</v>
      </c>
      <c r="S25" s="59">
        <f t="shared" ca="1" si="1"/>
        <v>4</v>
      </c>
      <c r="T25" s="59"/>
    </row>
    <row r="26" spans="1:20" x14ac:dyDescent="0.2">
      <c r="S26">
        <v>3991</v>
      </c>
    </row>
  </sheetData>
  <mergeCells count="3">
    <mergeCell ref="A8:D8"/>
    <mergeCell ref="E8:R8"/>
    <mergeCell ref="E7:R7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workbookViewId="0">
      <selection activeCell="A4" sqref="A4:XFD9"/>
    </sheetView>
  </sheetViews>
  <sheetFormatPr defaultRowHeight="12.75" x14ac:dyDescent="0.2"/>
  <cols>
    <col min="1" max="1" width="4.140625" customWidth="1"/>
    <col min="2" max="2" width="36.7109375" customWidth="1"/>
    <col min="3" max="3" width="12.7109375" customWidth="1"/>
    <col min="4" max="4" width="10.140625" bestFit="1" customWidth="1"/>
    <col min="5" max="5" width="7.42578125" customWidth="1"/>
  </cols>
  <sheetData>
    <row r="1" spans="1:20" ht="15" x14ac:dyDescent="0.25">
      <c r="A1" s="53"/>
      <c r="B1" s="53"/>
      <c r="C1" s="53"/>
      <c r="D1" s="53"/>
      <c r="E1" s="53"/>
      <c r="F1" s="53"/>
      <c r="G1" s="53"/>
      <c r="H1" s="54" t="s">
        <v>19</v>
      </c>
      <c r="I1" s="54"/>
      <c r="J1" s="54"/>
      <c r="K1" s="54"/>
      <c r="L1" s="54"/>
      <c r="M1" s="54"/>
      <c r="N1" s="54"/>
      <c r="O1" s="53"/>
    </row>
    <row r="2" spans="1:20" ht="15" x14ac:dyDescent="0.25">
      <c r="A2" s="53"/>
      <c r="B2" s="53"/>
      <c r="C2" s="53"/>
      <c r="D2" s="53"/>
      <c r="E2" s="53"/>
      <c r="F2" s="53"/>
      <c r="G2" s="53"/>
      <c r="H2" s="54" t="s">
        <v>20</v>
      </c>
      <c r="I2" s="54"/>
      <c r="J2" s="54"/>
      <c r="K2" s="54"/>
      <c r="L2" s="54"/>
      <c r="M2" s="54"/>
      <c r="N2" s="54"/>
      <c r="O2" s="53"/>
    </row>
    <row r="3" spans="1:20" ht="15" x14ac:dyDescent="0.25">
      <c r="A3" s="53"/>
      <c r="B3" s="53"/>
      <c r="C3" s="53"/>
      <c r="D3" s="53"/>
      <c r="E3" s="53"/>
      <c r="F3" s="53"/>
      <c r="G3" s="53"/>
      <c r="H3" s="54"/>
      <c r="I3" s="54"/>
      <c r="J3" s="54"/>
      <c r="K3" s="54"/>
      <c r="L3" s="54"/>
      <c r="M3" s="54"/>
      <c r="N3" s="54"/>
      <c r="O3" s="53"/>
    </row>
    <row r="4" spans="1:20" ht="15" x14ac:dyDescent="0.25">
      <c r="A4" s="53"/>
      <c r="B4" s="53"/>
      <c r="C4" s="53"/>
      <c r="D4" s="53"/>
      <c r="E4" s="53"/>
      <c r="F4" s="53"/>
      <c r="G4" s="53"/>
      <c r="H4" s="53"/>
      <c r="I4" s="98" t="s">
        <v>659</v>
      </c>
      <c r="J4" s="53"/>
      <c r="K4" s="53"/>
      <c r="L4" s="53"/>
      <c r="M4" s="53"/>
      <c r="N4" s="53"/>
      <c r="O4" s="53"/>
    </row>
    <row r="5" spans="1:20" ht="15" x14ac:dyDescent="0.25">
      <c r="A5" s="53"/>
      <c r="B5" s="53"/>
      <c r="C5" s="53"/>
      <c r="D5" s="53"/>
      <c r="E5" s="53"/>
      <c r="F5" s="53"/>
      <c r="G5" s="53"/>
      <c r="H5" s="53"/>
      <c r="I5" s="53" t="s">
        <v>24</v>
      </c>
      <c r="J5" s="53"/>
      <c r="K5" s="53"/>
      <c r="L5" s="53"/>
      <c r="M5" s="53"/>
      <c r="N5" s="53"/>
      <c r="O5" s="53"/>
    </row>
    <row r="6" spans="1:20" ht="15" x14ac:dyDescent="0.25">
      <c r="A6" s="53"/>
      <c r="B6" s="53"/>
      <c r="C6" s="53"/>
      <c r="D6" s="53"/>
      <c r="E6" s="53"/>
      <c r="F6" s="53"/>
      <c r="G6" s="53"/>
      <c r="H6" s="53"/>
      <c r="I6" s="98" t="s">
        <v>660</v>
      </c>
      <c r="J6" s="53"/>
      <c r="K6" s="53"/>
      <c r="L6" s="53"/>
      <c r="M6" s="53"/>
      <c r="N6" s="53"/>
      <c r="O6" s="53"/>
    </row>
    <row r="7" spans="1:20" ht="15" x14ac:dyDescent="0.25">
      <c r="A7" s="53"/>
      <c r="B7" s="53"/>
      <c r="C7" s="53"/>
      <c r="D7" s="53"/>
      <c r="E7" s="100" t="s">
        <v>27</v>
      </c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</row>
    <row r="8" spans="1:20" ht="15" x14ac:dyDescent="0.25">
      <c r="A8" s="99"/>
      <c r="B8" s="99"/>
      <c r="C8" s="99"/>
      <c r="D8" s="99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1"/>
    </row>
    <row r="10" spans="1:20" ht="38.25" x14ac:dyDescent="0.2">
      <c r="A10" s="55" t="s">
        <v>30</v>
      </c>
      <c r="B10" s="55" t="s">
        <v>0</v>
      </c>
      <c r="C10" s="55" t="s">
        <v>1</v>
      </c>
      <c r="D10" s="55" t="s">
        <v>31</v>
      </c>
      <c r="E10" s="55" t="s">
        <v>32</v>
      </c>
      <c r="F10" s="56" t="s">
        <v>3</v>
      </c>
      <c r="G10" s="57" t="s">
        <v>4</v>
      </c>
      <c r="H10" s="56" t="s">
        <v>3</v>
      </c>
      <c r="I10" s="57" t="s">
        <v>33</v>
      </c>
      <c r="J10" s="56" t="s">
        <v>3</v>
      </c>
      <c r="K10" s="55" t="s">
        <v>5</v>
      </c>
      <c r="L10" s="56" t="s">
        <v>3</v>
      </c>
      <c r="M10" s="55" t="s">
        <v>6</v>
      </c>
      <c r="N10" s="56" t="s">
        <v>3</v>
      </c>
      <c r="O10" s="55" t="s">
        <v>7</v>
      </c>
      <c r="P10" s="56" t="s">
        <v>3</v>
      </c>
      <c r="Q10" s="55" t="s">
        <v>8</v>
      </c>
      <c r="R10" s="56" t="s">
        <v>3</v>
      </c>
      <c r="S10" s="58" t="s">
        <v>9</v>
      </c>
      <c r="T10" s="55" t="s">
        <v>10</v>
      </c>
    </row>
    <row r="11" spans="1:20" x14ac:dyDescent="0.2">
      <c r="A11" s="63">
        <v>1</v>
      </c>
      <c r="B11" s="96" t="s">
        <v>539</v>
      </c>
      <c r="C11" s="97">
        <v>37095</v>
      </c>
      <c r="D11" s="90">
        <f t="shared" ref="D11:D24" ca="1" si="0">INT(DAYS360(C11,TODAY())/360)</f>
        <v>17</v>
      </c>
      <c r="E11" s="90">
        <v>5.8</v>
      </c>
      <c r="F11" s="90">
        <f ca="1">IF((D11&lt;=11),VLOOKUP(E11,'[2]11 лет'!$L$3:$N$75,3),IF((D11=12),VLOOKUP(E11,'[2]12 лет'!$L$3:$N$75,3),IF((D11=13),VLOOKUP(E11,'[2]13 лет'!$M$3:$P$75,4),IF((D11=14),VLOOKUP(E11,'[2]14 лет'!$M$3:$P$75,4),IF((D11=15),VLOOKUP(E11,'[2]15 лет'!$L$3:$N$75,3),IF((D11=16),VLOOKUP(E11,'[2]16 лет'!$L$3:$N$75,3),VLOOKUP(E11,'[2]17 лет'!$L$3:$N$75,3)))))))</f>
        <v>70</v>
      </c>
      <c r="G11" s="90">
        <v>4.4000000000000004</v>
      </c>
      <c r="H11" s="90">
        <f ca="1">IF((D11&lt;=11),VLOOKUP(G11,'[2]11 лет'!$K$3:$N$75,4),IF((D11=12),VLOOKUP(G11,'[2]12 лет'!$K$3:$N$75,4),IF((D11=13),VLOOKUP(G11,'[2]13 лет'!$L$3:$P$75,5),IF((D11=14),VLOOKUP(G11,'[2]14 лет'!$L$3:$P$75,5),IF((D11=15),VLOOKUP(G11,'[2]15 лет'!$K$3:$N$75,4),IF((D11=16),VLOOKUP(G11,'[2]16 лет'!$K$3:$N$75,4),VLOOKUP(G11,'[2]17 лет'!$K$3:$N$75,4)))))))</f>
        <v>70</v>
      </c>
      <c r="I11" s="90">
        <v>12.9</v>
      </c>
      <c r="J11" s="90">
        <f ca="1">IF((D11&lt;=11),VLOOKUP(I11,'[2]11 лет'!$M$3:$N$75,2),IF((D11=12),VLOOKUP(I11,'[2]12 лет'!$M$3:$N$75,2),IF((D11=13),VLOOKUP(I11,'[2]13 лет'!$O$3:$P$75,2),IF((D11=14),VLOOKUP(I11,'[2]14 лет'!$O$3:$P$75,2),IF((D11=15),VLOOKUP(I11,'[2]15 лет'!$M$3:$N$75,2),IF((D11=16),VLOOKUP(I11,'[2]16 лет'!$M$3:$N$75,2),VLOOKUP(I11,'[2]17 лет'!$M$3:$N$75,2)))))))</f>
        <v>67</v>
      </c>
      <c r="K11" s="90">
        <v>46</v>
      </c>
      <c r="L11" s="90">
        <f ca="1">IF((D11&lt;=11),VLOOKUP(K11,'[2]11 лет'!$Q$4:$S$74,3),IF((D11=12),VLOOKUP(K11,'[2]12 лет'!$Q$4:$S$74,3),IF((D11=13),VLOOKUP(K11,'[2]13 лет'!$S$4:$U$74,3),IF((D11=14),VLOOKUP(K11,'[2]14 лет'!$S$4:$U$74,3),IF((D11=15),VLOOKUP(K11,'[2]15 лет'!$Q$4:$S$74,3),IF((D11=16),VLOOKUP(K11,'[2]16 лет'!$Q$4:$S$74,3),VLOOKUP(K11,'[2]17 лет'!$Q$4:$S$74,3)))))))</f>
        <v>70</v>
      </c>
      <c r="M11" s="90">
        <v>214</v>
      </c>
      <c r="N11" s="90">
        <f ca="1">IF((D11&lt;=11),VLOOKUP(M11,'[2]11 лет'!$P$4:$S$74,4),IF((D11=12),VLOOKUP(M11,'[2]12 лет'!$P$4:$S$74,4),IF((D11=13),VLOOKUP(M11,'[2]13 лет'!$R$4:$U$74,4),IF((D11=14),VLOOKUP(M11,'[2]14 лет'!$R$4:$U$74,4),IF((D11=15),VLOOKUP(M11,'[2]15 лет'!$P$4:$S$74,4),IF((D11=16),VLOOKUP(M11,'[2]16 лет'!$P$4:$S$74,4),VLOOKUP(M11,'[2]17 лет'!$P$4:$S$74,4)))))))</f>
        <v>44</v>
      </c>
      <c r="O11" s="90">
        <v>31</v>
      </c>
      <c r="P11" s="90">
        <f ca="1">IF((D11&lt;=11),VLOOKUP(O11,'[2]11 лет'!$O$4:$S$74,5),IF((D11=12),VLOOKUP(O11,'[2]12 лет'!$O$4:$S$74,5),IF((D11=13),VLOOKUP(O11,'[2]13 лет'!$Q$4:$U$74,5),IF((D11=14),VLOOKUP(O11,'[2]14 лет'!$Q$4:$U$74,5),IF((D11=15),VLOOKUP(O11,'[2]15 лет'!$O$4:$S$74,5),IF((D11=16),VLOOKUP(O11,'[2]16 лет'!$O$4:$S$74,5),VLOOKUP(O11,'[2]17 лет'!$O$4:$S$74,5)))))))</f>
        <v>47</v>
      </c>
      <c r="Q11" s="90">
        <v>13</v>
      </c>
      <c r="R11" s="90">
        <f ca="1">IF((D11&lt;=11),VLOOKUP(Q11,'[2]11 лет'!$R$4:$S$74,2),IF((D11=12),VLOOKUP(Q11,'[2]12 лет'!$R$4:$S$74,2),IF((D11=13),VLOOKUP(Q11,'[2]13 лет'!$T$4:$U$74,2),IF((D11=14),VLOOKUP(Q11,'[2]14 лет'!$T$4:$U$74,2),IF((D11=15),VLOOKUP(Q11,'[2]15 лет'!$R$4:$S$74,2),IF((D11=16),VLOOKUP(Q11,'[2]16 лет'!$R$4:$S$74,2),VLOOKUP(Q11,'[2]17 лет'!$R$4:$S$74,2)))))))</f>
        <v>26</v>
      </c>
      <c r="S11" s="90">
        <f ca="1">SUM(F11,H11,J11,L11,N11,P11,R11)</f>
        <v>394</v>
      </c>
      <c r="T11" s="59">
        <f ca="1">RANK(S11,S$11:S$20)</f>
        <v>1</v>
      </c>
    </row>
    <row r="12" spans="1:20" ht="13.5" customHeight="1" x14ac:dyDescent="0.2">
      <c r="A12" s="63">
        <v>2</v>
      </c>
      <c r="B12" s="96" t="s">
        <v>540</v>
      </c>
      <c r="C12" s="97">
        <v>37200</v>
      </c>
      <c r="D12" s="90">
        <f t="shared" ca="1" si="0"/>
        <v>17</v>
      </c>
      <c r="E12" s="93">
        <v>5.3</v>
      </c>
      <c r="F12" s="93">
        <f ca="1">IF((D12&lt;=11),VLOOKUP(E12,'[2]11 лет'!$L$3:$N$75,3),IF((D12=12),VLOOKUP(E12,'[2]12 лет'!$L$3:$N$75,3),IF((D12=13),VLOOKUP(E12,'[2]13 лет'!$M$3:$P$75,4),IF((D12=14),VLOOKUP(E12,'[2]14 лет'!$M$3:$P$75,4),IF((D12=15),VLOOKUP(E12,'[2]15 лет'!$L$3:$N$75,3),IF((D12=16),VLOOKUP(E12,'[2]16 лет'!$L$3:$N$75,3),VLOOKUP(E12,'[2]17 лет'!$L$3:$N$75,3)))))))</f>
        <v>70</v>
      </c>
      <c r="G12" s="93">
        <v>5.9</v>
      </c>
      <c r="H12" s="93">
        <f ca="1">IF((D12&lt;=11),VLOOKUP(G12,'[2]11 лет'!$K$3:$N$75,4),IF((D12=12),VLOOKUP(G12,'[2]12 лет'!$K$3:$N$75,4),IF((D12=13),VLOOKUP(G12,'[2]13 лет'!$L$3:$P$75,5),IF((D12=14),VLOOKUP(G12,'[2]14 лет'!$L$3:$P$75,5),IF((D12=15),VLOOKUP(G12,'[2]15 лет'!$K$3:$N$75,4),IF((D12=16),VLOOKUP(G12,'[2]16 лет'!$K$3:$N$75,4),VLOOKUP(G12,'[2]17 лет'!$K$3:$N$75,4)))))))</f>
        <v>70</v>
      </c>
      <c r="I12" s="93">
        <v>13.6</v>
      </c>
      <c r="J12" s="93">
        <f ca="1">IF((D12&lt;=11),VLOOKUP(I12,'[2]11 лет'!$M$3:$N$75,2),IF((D12=12),VLOOKUP(I12,'[2]12 лет'!$M$3:$N$75,2),IF((D12=13),VLOOKUP(I12,'[2]13 лет'!$O$3:$P$75,2),IF((D12=14),VLOOKUP(I12,'[2]14 лет'!$O$3:$P$75,2),IF((D12=15),VLOOKUP(I12,'[2]15 лет'!$M$3:$N$75,2),IF((D12=16),VLOOKUP(I12,'[2]16 лет'!$M$3:$N$75,2),VLOOKUP(I12,'[2]17 лет'!$M$3:$N$75,2)))))))</f>
        <v>63</v>
      </c>
      <c r="K12" s="93">
        <v>36</v>
      </c>
      <c r="L12" s="93">
        <f ca="1">IF((D12&lt;=11),VLOOKUP(K12,'[2]11 лет'!$Q$4:$S$74,3),IF((D12=12),VLOOKUP(K12,'[2]12 лет'!$Q$4:$S$74,3),IF((D12=13),VLOOKUP(K12,'[2]13 лет'!$S$4:$U$74,3),IF((D12=14),VLOOKUP(K12,'[2]14 лет'!$S$4:$U$74,3),IF((D12=15),VLOOKUP(K12,'[2]15 лет'!$Q$4:$S$74,3),IF((D12=16),VLOOKUP(K12,'[2]16 лет'!$Q$4:$S$74,3),VLOOKUP(K12,'[2]17 лет'!$Q$4:$S$74,3)))))))</f>
        <v>56</v>
      </c>
      <c r="M12" s="93">
        <v>247</v>
      </c>
      <c r="N12" s="93">
        <f ca="1">IF((D12&lt;=11),VLOOKUP(M12,'[2]11 лет'!$P$4:$S$74,4),IF((D12=12),VLOOKUP(M12,'[2]12 лет'!$P$4:$S$74,4),IF((D12=13),VLOOKUP(M12,'[2]13 лет'!$R$4:$U$74,4),IF((D12=14),VLOOKUP(M12,'[2]14 лет'!$R$4:$U$74,4),IF((D12=15),VLOOKUP(M12,'[2]15 лет'!$P$4:$S$74,4),IF((D12=16),VLOOKUP(M12,'[2]16 лет'!$P$4:$S$74,4),VLOOKUP(M12,'[2]17 лет'!$P$4:$S$74,4)))))))</f>
        <v>64</v>
      </c>
      <c r="O12" s="93">
        <v>30</v>
      </c>
      <c r="P12" s="93">
        <f ca="1">IF((D12&lt;=11),VLOOKUP(O12,'[2]11 лет'!$O$4:$S$74,5),IF((D12=12),VLOOKUP(O12,'[2]12 лет'!$O$4:$S$74,5),IF((D12=13),VLOOKUP(O12,'[2]13 лет'!$Q$4:$U$74,5),IF((D12=14),VLOOKUP(O12,'[2]14 лет'!$Q$4:$U$74,5),IF((D12=15),VLOOKUP(O12,'[2]15 лет'!$O$4:$S$74,5),IF((D12=16),VLOOKUP(O12,'[2]16 лет'!$O$4:$S$74,5),VLOOKUP(O12,'[2]17 лет'!$O$4:$S$74,5)))))))</f>
        <v>44</v>
      </c>
      <c r="Q12" s="93">
        <v>3</v>
      </c>
      <c r="R12" s="93">
        <f ca="1">IF((D12&lt;=11),VLOOKUP(Q12,'[2]11 лет'!$R$4:$S$74,2),IF((D12=12),VLOOKUP(Q12,'[2]12 лет'!$R$4:$S$74,2),IF((D12=13),VLOOKUP(Q12,'[2]13 лет'!$T$4:$U$74,2),IF((D12=14),VLOOKUP(Q12,'[2]14 лет'!$T$4:$U$74,2),IF((D12=15),VLOOKUP(Q12,'[2]15 лет'!$R$4:$S$74,2),IF((D12=16),VLOOKUP(Q12,'[2]16 лет'!$R$4:$S$74,2),VLOOKUP(Q12,'[2]17 лет'!$R$4:$S$74,2)))))))</f>
        <v>7</v>
      </c>
      <c r="S12" s="93">
        <f ca="1">SUM(F12,H12,J12,L12,N12,P12,R12)</f>
        <v>374</v>
      </c>
      <c r="T12" s="59">
        <f t="shared" ref="T12:T20" ca="1" si="1">RANK(S12,S$11:S$20)</f>
        <v>2</v>
      </c>
    </row>
    <row r="13" spans="1:20" x14ac:dyDescent="0.2">
      <c r="A13" s="63">
        <v>3</v>
      </c>
      <c r="B13" s="96" t="s">
        <v>541</v>
      </c>
      <c r="C13" s="97">
        <v>36901</v>
      </c>
      <c r="D13" s="90">
        <f t="shared" ca="1" si="0"/>
        <v>17</v>
      </c>
      <c r="E13" s="90">
        <v>5.2</v>
      </c>
      <c r="F13" s="90">
        <f ca="1">IF((D13&lt;=11),VLOOKUP(E13,'[2]11 лет'!$L$3:$N$75,3),IF((D13=12),VLOOKUP(E13,'[2]12 лет'!$L$3:$N$75,3),IF((D13=13),VLOOKUP(E13,'[2]13 лет'!$M$3:$P$75,4),IF((D13=14),VLOOKUP(E13,'[2]14 лет'!$M$3:$P$75,4),IF((D13=15),VLOOKUP(E13,'[2]15 лет'!$L$3:$N$75,3),IF((D13=16),VLOOKUP(E13,'[2]16 лет'!$L$3:$N$75,3),VLOOKUP(E13,'[2]17 лет'!$L$3:$N$75,3)))))))</f>
        <v>70</v>
      </c>
      <c r="G13" s="90">
        <v>4.5999999999999996</v>
      </c>
      <c r="H13" s="90">
        <f ca="1">IF((D13&lt;=11),VLOOKUP(G13,'[2]11 лет'!$K$3:$N$75,4),IF((D13=12),VLOOKUP(G13,'[2]12 лет'!$K$3:$N$75,4),IF((D13=13),VLOOKUP(G13,'[2]13 лет'!$L$3:$P$75,5),IF((D13=14),VLOOKUP(G13,'[2]14 лет'!$L$3:$P$75,5),IF((D13=15),VLOOKUP(G13,'[2]15 лет'!$K$3:$N$75,4),IF((D13=16),VLOOKUP(G13,'[2]16 лет'!$K$3:$N$75,4),VLOOKUP(G13,'[2]17 лет'!$K$3:$N$75,4)))))))</f>
        <v>70</v>
      </c>
      <c r="I13" s="90">
        <v>14.9</v>
      </c>
      <c r="J13" s="90">
        <f ca="1">IF((D13&lt;=11),VLOOKUP(I13,'[2]11 лет'!$M$3:$N$75,2),IF((D13=12),VLOOKUP(I13,'[2]12 лет'!$M$3:$N$75,2),IF((D13=13),VLOOKUP(I13,'[2]13 лет'!$O$3:$P$75,2),IF((D13=14),VLOOKUP(I13,'[2]14 лет'!$O$3:$P$75,2),IF((D13=15),VLOOKUP(I13,'[2]15 лет'!$M$3:$N$75,2),IF((D13=16),VLOOKUP(I13,'[2]16 лет'!$M$3:$N$75,2),VLOOKUP(I13,'[2]17 лет'!$M$3:$N$75,2)))))))</f>
        <v>51</v>
      </c>
      <c r="K13" s="90">
        <v>50</v>
      </c>
      <c r="L13" s="90">
        <f ca="1">IF((D13&lt;=11),VLOOKUP(K13,'[2]11 лет'!$Q$4:$S$74,3),IF((D13=12),VLOOKUP(K13,'[2]12 лет'!$Q$4:$S$74,3),IF((D13=13),VLOOKUP(K13,'[2]13 лет'!$S$4:$U$74,3),IF((D13=14),VLOOKUP(K13,'[2]14 лет'!$S$4:$U$74,3),IF((D13=15),VLOOKUP(K13,'[2]15 лет'!$Q$4:$S$74,3),IF((D13=16),VLOOKUP(K13,'[2]16 лет'!$Q$4:$S$74,3),VLOOKUP(K13,'[2]17 лет'!$Q$4:$S$74,3)))))))</f>
        <v>70</v>
      </c>
      <c r="M13" s="90">
        <v>215</v>
      </c>
      <c r="N13" s="90">
        <f ca="1">IF((D13&lt;=11),VLOOKUP(M13,'[2]11 лет'!$P$4:$S$74,4),IF((D13=12),VLOOKUP(M13,'[2]12 лет'!$P$4:$S$74,4),IF((D13=13),VLOOKUP(M13,'[2]13 лет'!$R$4:$U$74,4),IF((D13=14),VLOOKUP(M13,'[2]14 лет'!$R$4:$U$74,4),IF((D13=15),VLOOKUP(M13,'[2]15 лет'!$P$4:$S$74,4),IF((D13=16),VLOOKUP(M13,'[2]16 лет'!$P$4:$S$74,4),VLOOKUP(M13,'[2]17 лет'!$P$4:$S$74,4)))))))</f>
        <v>45</v>
      </c>
      <c r="O13" s="90">
        <v>34</v>
      </c>
      <c r="P13" s="90">
        <f ca="1">IF((D13&lt;=11),VLOOKUP(O13,'[2]11 лет'!$O$4:$S$74,5),IF((D13=12),VLOOKUP(O13,'[2]12 лет'!$O$4:$S$74,5),IF((D13=13),VLOOKUP(O13,'[2]13 лет'!$Q$4:$U$74,5),IF((D13=14),VLOOKUP(O13,'[2]14 лет'!$Q$4:$U$74,5),IF((D13=15),VLOOKUP(O13,'[2]15 лет'!$O$4:$S$74,5),IF((D13=16),VLOOKUP(O13,'[2]16 лет'!$O$4:$S$74,5),VLOOKUP(O13,'[2]17 лет'!$O$4:$S$74,5)))))))</f>
        <v>54</v>
      </c>
      <c r="Q13" s="90">
        <v>0</v>
      </c>
      <c r="R13" s="90">
        <f ca="1">IF((D13&lt;=11),VLOOKUP(Q13,'[2]11 лет'!$R$4:$S$74,2),IF((D13=12),VLOOKUP(Q13,'[2]12 лет'!$R$4:$S$74,2),IF((D13=13),VLOOKUP(Q13,'[2]13 лет'!$T$4:$U$74,2),IF((D13=14),VLOOKUP(Q13,'[2]14 лет'!$T$4:$U$74,2),IF((D13=15),VLOOKUP(Q13,'[2]15 лет'!$R$4:$S$74,2),IF((D13=16),VLOOKUP(Q13,'[2]16 лет'!$R$4:$S$74,2),VLOOKUP(Q13,'[2]17 лет'!$R$4:$S$74,2)))))))</f>
        <v>4</v>
      </c>
      <c r="S13" s="90">
        <f ca="1">SUM(F13,H13,J13,L13,N13,P13,R13)</f>
        <v>364</v>
      </c>
      <c r="T13" s="59">
        <f t="shared" ca="1" si="1"/>
        <v>3</v>
      </c>
    </row>
    <row r="14" spans="1:20" x14ac:dyDescent="0.2">
      <c r="A14" s="63">
        <v>4</v>
      </c>
      <c r="B14" s="96" t="s">
        <v>542</v>
      </c>
      <c r="C14" s="97">
        <v>36901</v>
      </c>
      <c r="D14" s="90">
        <f t="shared" ca="1" si="0"/>
        <v>17</v>
      </c>
      <c r="E14" s="90">
        <v>5.3</v>
      </c>
      <c r="F14" s="90">
        <v>70</v>
      </c>
      <c r="G14" s="90">
        <v>5.5</v>
      </c>
      <c r="H14" s="90">
        <v>70</v>
      </c>
      <c r="I14" s="90">
        <v>14.6</v>
      </c>
      <c r="J14" s="90">
        <v>54</v>
      </c>
      <c r="K14" s="90">
        <v>30</v>
      </c>
      <c r="L14" s="90">
        <v>38</v>
      </c>
      <c r="M14" s="90">
        <v>216</v>
      </c>
      <c r="N14" s="90">
        <v>46</v>
      </c>
      <c r="O14" s="90">
        <v>30</v>
      </c>
      <c r="P14" s="90">
        <v>44</v>
      </c>
      <c r="Q14" s="90">
        <v>12</v>
      </c>
      <c r="R14" s="90">
        <v>24</v>
      </c>
      <c r="S14" s="90">
        <v>346</v>
      </c>
      <c r="T14" s="59">
        <f t="shared" ca="1" si="1"/>
        <v>4</v>
      </c>
    </row>
    <row r="15" spans="1:20" x14ac:dyDescent="0.2">
      <c r="A15" s="63">
        <v>5</v>
      </c>
      <c r="B15" s="96" t="s">
        <v>543</v>
      </c>
      <c r="C15" s="97">
        <v>37018</v>
      </c>
      <c r="D15" s="90">
        <f t="shared" ca="1" si="0"/>
        <v>17</v>
      </c>
      <c r="E15" s="90">
        <v>5.3</v>
      </c>
      <c r="F15" s="90">
        <v>70</v>
      </c>
      <c r="G15" s="90">
        <v>4.7</v>
      </c>
      <c r="H15" s="90">
        <v>70</v>
      </c>
      <c r="I15" s="90">
        <v>8.9</v>
      </c>
      <c r="J15" s="90">
        <v>70</v>
      </c>
      <c r="K15" s="90">
        <v>46</v>
      </c>
      <c r="L15" s="90">
        <v>70</v>
      </c>
      <c r="M15" s="90">
        <v>150</v>
      </c>
      <c r="N15" s="90">
        <v>7</v>
      </c>
      <c r="O15" s="90">
        <v>34</v>
      </c>
      <c r="P15" s="90">
        <v>54</v>
      </c>
      <c r="Q15" s="90">
        <v>0</v>
      </c>
      <c r="R15" s="90">
        <v>4</v>
      </c>
      <c r="S15" s="90">
        <v>345</v>
      </c>
      <c r="T15" s="59">
        <f t="shared" ca="1" si="1"/>
        <v>5</v>
      </c>
    </row>
    <row r="16" spans="1:20" x14ac:dyDescent="0.2">
      <c r="A16" s="63">
        <v>6</v>
      </c>
      <c r="B16" s="96" t="s">
        <v>544</v>
      </c>
      <c r="C16" s="97">
        <v>37079</v>
      </c>
      <c r="D16" s="90">
        <f t="shared" ca="1" si="0"/>
        <v>17</v>
      </c>
      <c r="E16" s="90">
        <v>7.6</v>
      </c>
      <c r="F16" s="90">
        <v>42</v>
      </c>
      <c r="G16" s="90">
        <v>4.5</v>
      </c>
      <c r="H16" s="90">
        <v>70</v>
      </c>
      <c r="I16" s="90">
        <v>12.9</v>
      </c>
      <c r="J16" s="90">
        <v>67</v>
      </c>
      <c r="K16" s="90">
        <v>33</v>
      </c>
      <c r="L16" s="90">
        <v>47</v>
      </c>
      <c r="M16" s="90">
        <v>233</v>
      </c>
      <c r="N16" s="90">
        <v>57</v>
      </c>
      <c r="O16" s="90">
        <v>22</v>
      </c>
      <c r="P16" s="90">
        <v>28</v>
      </c>
      <c r="Q16" s="90">
        <v>14</v>
      </c>
      <c r="R16" s="90">
        <v>29</v>
      </c>
      <c r="S16" s="90">
        <v>340</v>
      </c>
      <c r="T16" s="59">
        <f t="shared" ca="1" si="1"/>
        <v>6</v>
      </c>
    </row>
    <row r="17" spans="1:20" x14ac:dyDescent="0.2">
      <c r="A17" s="63">
        <v>7</v>
      </c>
      <c r="B17" s="96" t="s">
        <v>545</v>
      </c>
      <c r="C17" s="97">
        <v>37460</v>
      </c>
      <c r="D17" s="90">
        <f t="shared" ca="1" si="0"/>
        <v>16</v>
      </c>
      <c r="E17" s="90">
        <v>5.8</v>
      </c>
      <c r="F17" s="90">
        <f ca="1">IF((D17&lt;=11),VLOOKUP(E17,'[2]11 лет'!$L$3:$N$75,3),IF((D17=12),VLOOKUP(E17,'[2]12 лет'!$L$3:$N$75,3),IF((D17=13),VLOOKUP(E17,'[2]13 лет'!$M$3:$P$75,4),IF((D17=14),VLOOKUP(E17,'[2]14 лет'!$M$3:$P$75,4),IF((D17=15),VLOOKUP(E17,'[2]15 лет'!$L$3:$N$75,3),IF((D17=16),VLOOKUP(E17,'[2]16 лет'!$L$3:$N$75,3),VLOOKUP(E17,'[2]17 лет'!$L$3:$N$75,3)))))))</f>
        <v>70</v>
      </c>
      <c r="G17" s="90">
        <v>5.5</v>
      </c>
      <c r="H17" s="90">
        <f ca="1">IF((D17&lt;=11),VLOOKUP(G17,'[2]11 лет'!$K$3:$N$75,4),IF((D17=12),VLOOKUP(G17,'[2]12 лет'!$K$3:$N$75,4),IF((D17=13),VLOOKUP(G17,'[2]13 лет'!$L$3:$P$75,5),IF((D17=14),VLOOKUP(G17,'[2]14 лет'!$L$3:$P$75,5),IF((D17=15),VLOOKUP(G17,'[2]15 лет'!$K$3:$N$75,4),IF((D17=16),VLOOKUP(G17,'[2]16 лет'!$K$3:$N$75,4),VLOOKUP(G17,'[2]17 лет'!$K$3:$N$75,4)))))))</f>
        <v>70</v>
      </c>
      <c r="I17" s="90">
        <v>15.2</v>
      </c>
      <c r="J17" s="90">
        <f ca="1">IF((D17&lt;=11),VLOOKUP(I17,'[2]11 лет'!$M$3:$N$75,2),IF((D17=12),VLOOKUP(I17,'[2]12 лет'!$M$3:$N$75,2),IF((D17=13),VLOOKUP(I17,'[2]13 лет'!$O$3:$P$75,2),IF((D17=14),VLOOKUP(I17,'[2]14 лет'!$O$3:$P$75,2),IF((D17=15),VLOOKUP(I17,'[2]15 лет'!$M$3:$N$75,2),IF((D17=16),VLOOKUP(I17,'[2]16 лет'!$M$3:$N$75,2),VLOOKUP(I17,'[2]17 лет'!$M$3:$N$75,2)))))))</f>
        <v>46</v>
      </c>
      <c r="K17" s="90">
        <v>30</v>
      </c>
      <c r="L17" s="90">
        <f ca="1">IF((D17&lt;=11),VLOOKUP(K17,'[2]11 лет'!$Q$4:$S$74,3),IF((D17=12),VLOOKUP(K17,'[2]12 лет'!$Q$4:$S$74,3),IF((D17=13),VLOOKUP(K17,'[2]13 лет'!$S$4:$U$74,3),IF((D17=14),VLOOKUP(K17,'[2]14 лет'!$S$4:$U$74,3),IF((D17=15),VLOOKUP(K17,'[2]15 лет'!$Q$4:$S$74,3),IF((D17=16),VLOOKUP(K17,'[2]16 лет'!$Q$4:$S$74,3),VLOOKUP(K17,'[2]17 лет'!$Q$4:$S$74,3)))))))</f>
        <v>38</v>
      </c>
      <c r="M17" s="90">
        <v>244</v>
      </c>
      <c r="N17" s="90">
        <f ca="1">IF((D17&lt;=11),VLOOKUP(M17,'[2]11 лет'!$P$4:$S$74,4),IF((D17=12),VLOOKUP(M17,'[2]12 лет'!$P$4:$S$74,4),IF((D17=13),VLOOKUP(M17,'[2]13 лет'!$R$4:$U$74,4),IF((D17=14),VLOOKUP(M17,'[2]14 лет'!$R$4:$U$74,4),IF((D17=15),VLOOKUP(M17,'[2]15 лет'!$P$4:$S$74,4),IF((D17=16),VLOOKUP(M17,'[2]16 лет'!$P$4:$S$74,4),VLOOKUP(M17,'[2]17 лет'!$P$4:$S$74,4)))))))</f>
        <v>63</v>
      </c>
      <c r="O17" s="90">
        <v>29</v>
      </c>
      <c r="P17" s="90">
        <f ca="1">IF((D17&lt;=11),VLOOKUP(O17,'[2]11 лет'!$O$4:$S$74,5),IF((D17=12),VLOOKUP(O17,'[2]12 лет'!$O$4:$S$74,5),IF((D17=13),VLOOKUP(O17,'[2]13 лет'!$Q$4:$U$74,5),IF((D17=14),VLOOKUP(O17,'[2]14 лет'!$Q$4:$U$74,5),IF((D17=15),VLOOKUP(O17,'[2]15 лет'!$O$4:$S$74,5),IF((D17=16),VLOOKUP(O17,'[2]16 лет'!$O$4:$S$74,5),VLOOKUP(O17,'[2]17 лет'!$O$4:$S$74,5)))))))</f>
        <v>42</v>
      </c>
      <c r="Q17" s="90">
        <v>1</v>
      </c>
      <c r="R17" s="90">
        <f ca="1">IF((D17&lt;=11),VLOOKUP(Q17,'[2]11 лет'!$R$4:$S$74,2),IF((D17=12),VLOOKUP(Q17,'[2]12 лет'!$R$4:$S$74,2),IF((D17=13),VLOOKUP(Q17,'[2]13 лет'!$T$4:$U$74,2),IF((D17=14),VLOOKUP(Q17,'[2]14 лет'!$T$4:$U$74,2),IF((D17=15),VLOOKUP(Q17,'[2]15 лет'!$R$4:$S$74,2),IF((D17=16),VLOOKUP(Q17,'[2]16 лет'!$R$4:$S$74,2),VLOOKUP(Q17,'[2]17 лет'!$R$4:$S$74,2)))))))</f>
        <v>5</v>
      </c>
      <c r="S17" s="90">
        <f ca="1">SUM(F17,H17,J17,L17,N17,P17,R17)</f>
        <v>334</v>
      </c>
      <c r="T17" s="59">
        <f t="shared" ca="1" si="1"/>
        <v>7</v>
      </c>
    </row>
    <row r="18" spans="1:20" x14ac:dyDescent="0.2">
      <c r="A18" s="63">
        <v>8</v>
      </c>
      <c r="B18" s="96" t="s">
        <v>546</v>
      </c>
      <c r="C18" s="97">
        <v>37014</v>
      </c>
      <c r="D18" s="90">
        <f t="shared" ca="1" si="0"/>
        <v>17</v>
      </c>
      <c r="E18" s="90">
        <v>5.5</v>
      </c>
      <c r="F18" s="90">
        <f ca="1">IF((D18&lt;=11),VLOOKUP(E18,'[2]11 лет'!$L$3:$N$75,3),IF((D18=12),VLOOKUP(E18,'[2]12 лет'!$L$3:$N$75,3),IF((D18=13),VLOOKUP(E18,'[2]13 лет'!$M$3:$P$75,4),IF((D18=14),VLOOKUP(E18,'[2]14 лет'!$M$3:$P$75,4),IF((D18=15),VLOOKUP(E18,'[2]15 лет'!$L$3:$N$75,3),IF((D18=16),VLOOKUP(E18,'[2]16 лет'!$L$3:$N$75,3),VLOOKUP(E18,'[2]17 лет'!$L$3:$N$75,3)))))))</f>
        <v>70</v>
      </c>
      <c r="G18" s="90">
        <v>4.5</v>
      </c>
      <c r="H18" s="90">
        <f ca="1">IF((D18&lt;=11),VLOOKUP(G18,'[2]11 лет'!$K$3:$N$75,4),IF((D18=12),VLOOKUP(G18,'[2]12 лет'!$K$3:$N$75,4),IF((D18=13),VLOOKUP(G18,'[2]13 лет'!$L$3:$P$75,5),IF((D18=14),VLOOKUP(G18,'[2]14 лет'!$L$3:$P$75,5),IF((D18=15),VLOOKUP(G18,'[2]15 лет'!$K$3:$N$75,4),IF((D18=16),VLOOKUP(G18,'[2]16 лет'!$K$3:$N$75,4),VLOOKUP(G18,'[2]17 лет'!$K$3:$N$75,4)))))))</f>
        <v>70</v>
      </c>
      <c r="I18" s="90">
        <v>15.1</v>
      </c>
      <c r="J18" s="90">
        <f ca="1">IF((D18&lt;=11),VLOOKUP(I18,'[2]11 лет'!$M$3:$N$75,2),IF((D18=12),VLOOKUP(I18,'[2]12 лет'!$M$3:$N$75,2),IF((D18=13),VLOOKUP(I18,'[2]13 лет'!$O$3:$P$75,2),IF((D18=14),VLOOKUP(I18,'[2]14 лет'!$O$3:$P$75,2),IF((D18=15),VLOOKUP(I18,'[2]15 лет'!$M$3:$N$75,2),IF((D18=16),VLOOKUP(I18,'[2]16 лет'!$M$3:$N$75,2),VLOOKUP(I18,'[2]17 лет'!$M$3:$N$75,2)))))))</f>
        <v>48</v>
      </c>
      <c r="K18" s="90">
        <v>36</v>
      </c>
      <c r="L18" s="90">
        <f ca="1">IF((D18&lt;=11),VLOOKUP(K18,'[2]11 лет'!$Q$4:$S$74,3),IF((D18=12),VLOOKUP(K18,'[2]12 лет'!$Q$4:$S$74,3),IF((D18=13),VLOOKUP(K18,'[2]13 лет'!$S$4:$U$74,3),IF((D18=14),VLOOKUP(K18,'[2]14 лет'!$S$4:$U$74,3),IF((D18=15),VLOOKUP(K18,'[2]15 лет'!$Q$4:$S$74,3),IF((D18=16),VLOOKUP(K18,'[2]16 лет'!$Q$4:$S$74,3),VLOOKUP(K18,'[2]17 лет'!$Q$4:$S$74,3)))))))</f>
        <v>56</v>
      </c>
      <c r="M18" s="90">
        <v>245</v>
      </c>
      <c r="N18" s="90">
        <f ca="1">IF((D18&lt;=11),VLOOKUP(M18,'[2]11 лет'!$P$4:$S$74,4),IF((D18=12),VLOOKUP(M18,'[2]12 лет'!$P$4:$S$74,4),IF((D18=13),VLOOKUP(M18,'[2]13 лет'!$R$4:$U$74,4),IF((D18=14),VLOOKUP(M18,'[2]14 лет'!$R$4:$U$74,4),IF((D18=15),VLOOKUP(M18,'[2]15 лет'!$P$4:$S$74,4),IF((D18=16),VLOOKUP(M18,'[2]16 лет'!$P$4:$S$74,4),VLOOKUP(M18,'[2]17 лет'!$P$4:$S$74,4)))))))</f>
        <v>63</v>
      </c>
      <c r="O18" s="90">
        <v>18</v>
      </c>
      <c r="P18" s="90">
        <f ca="1">IF((D18&lt;=11),VLOOKUP(O18,'[2]11 лет'!$O$4:$S$74,5),IF((D18=12),VLOOKUP(O18,'[2]12 лет'!$O$4:$S$74,5),IF((D18=13),VLOOKUP(O18,'[2]13 лет'!$Q$4:$U$74,5),IF((D18=14),VLOOKUP(O18,'[2]14 лет'!$Q$4:$U$74,5),IF((D18=15),VLOOKUP(O18,'[2]15 лет'!$O$4:$S$74,5),IF((D18=16),VLOOKUP(O18,'[2]16 лет'!$O$4:$S$74,5),VLOOKUP(O18,'[2]17 лет'!$O$4:$S$74,5)))))))</f>
        <v>20</v>
      </c>
      <c r="Q18" s="90">
        <v>1</v>
      </c>
      <c r="R18" s="90">
        <f ca="1">IF((D18&lt;=11),VLOOKUP(Q18,'[2]11 лет'!$R$4:$S$74,2),IF((D18=12),VLOOKUP(Q18,'[2]12 лет'!$R$4:$S$74,2),IF((D18=13),VLOOKUP(Q18,'[2]13 лет'!$T$4:$U$74,2),IF((D18=14),VLOOKUP(Q18,'[2]14 лет'!$T$4:$U$74,2),IF((D18=15),VLOOKUP(Q18,'[2]15 лет'!$R$4:$S$74,2),IF((D18=16),VLOOKUP(Q18,'[2]16 лет'!$R$4:$S$74,2),VLOOKUP(Q18,'[2]17 лет'!$R$4:$S$74,2)))))))</f>
        <v>5</v>
      </c>
      <c r="S18" s="90">
        <f ca="1">SUM(F18,H18,J18,L18,N18,P18,R18)</f>
        <v>332</v>
      </c>
      <c r="T18" s="59">
        <f t="shared" ca="1" si="1"/>
        <v>8</v>
      </c>
    </row>
    <row r="19" spans="1:20" ht="13.5" customHeight="1" x14ac:dyDescent="0.2">
      <c r="A19" s="63">
        <v>9</v>
      </c>
      <c r="B19" s="96" t="s">
        <v>547</v>
      </c>
      <c r="C19" s="97">
        <v>37140</v>
      </c>
      <c r="D19" s="90">
        <f t="shared" ca="1" si="0"/>
        <v>17</v>
      </c>
      <c r="E19" s="90">
        <v>5.5</v>
      </c>
      <c r="F19" s="90">
        <v>70</v>
      </c>
      <c r="G19" s="90">
        <v>4.7</v>
      </c>
      <c r="H19" s="90">
        <v>70</v>
      </c>
      <c r="I19" s="90">
        <v>15.6</v>
      </c>
      <c r="J19" s="90">
        <v>38</v>
      </c>
      <c r="K19" s="90">
        <v>32</v>
      </c>
      <c r="L19" s="90">
        <v>44</v>
      </c>
      <c r="M19" s="90">
        <v>240</v>
      </c>
      <c r="N19" s="90">
        <v>61</v>
      </c>
      <c r="O19" s="90">
        <v>18</v>
      </c>
      <c r="P19" s="90">
        <v>20</v>
      </c>
      <c r="Q19" s="90">
        <v>12</v>
      </c>
      <c r="R19" s="90">
        <v>24</v>
      </c>
      <c r="S19" s="90">
        <v>327</v>
      </c>
      <c r="T19" s="59">
        <f t="shared" ca="1" si="1"/>
        <v>9</v>
      </c>
    </row>
    <row r="20" spans="1:20" ht="13.5" customHeight="1" x14ac:dyDescent="0.2">
      <c r="A20" s="63">
        <v>10</v>
      </c>
      <c r="B20" s="96" t="s">
        <v>548</v>
      </c>
      <c r="C20" s="97">
        <v>37104</v>
      </c>
      <c r="D20" s="90">
        <f t="shared" ca="1" si="0"/>
        <v>17</v>
      </c>
      <c r="E20" s="94">
        <v>5.8</v>
      </c>
      <c r="F20" s="94">
        <v>70</v>
      </c>
      <c r="G20" s="94">
        <v>5.6</v>
      </c>
      <c r="H20" s="94">
        <v>70</v>
      </c>
      <c r="I20" s="94">
        <v>16.600000000000001</v>
      </c>
      <c r="J20" s="94">
        <v>28</v>
      </c>
      <c r="K20" s="94">
        <v>28</v>
      </c>
      <c r="L20" s="94">
        <v>32</v>
      </c>
      <c r="M20" s="90">
        <v>231</v>
      </c>
      <c r="N20" s="90">
        <v>56</v>
      </c>
      <c r="O20" s="90">
        <v>20</v>
      </c>
      <c r="P20" s="90">
        <v>24</v>
      </c>
      <c r="Q20" s="90">
        <v>12</v>
      </c>
      <c r="R20" s="90">
        <v>24</v>
      </c>
      <c r="S20" s="90">
        <v>304</v>
      </c>
      <c r="T20" s="59">
        <f t="shared" ca="1" si="1"/>
        <v>10</v>
      </c>
    </row>
    <row r="21" spans="1:20" ht="9.75" hidden="1" customHeight="1" x14ac:dyDescent="0.2">
      <c r="A21" s="63">
        <v>12</v>
      </c>
      <c r="B21" s="64"/>
      <c r="C21" s="65"/>
      <c r="D21" s="59">
        <f t="shared" ca="1" si="0"/>
        <v>118</v>
      </c>
      <c r="E21" s="59">
        <v>5.8</v>
      </c>
      <c r="F21" s="59">
        <f ca="1">IF((D21&lt;=11),VLOOKUP(E21,'[2]11 лет'!$L$3:$N$75,3),IF((D21=12),VLOOKUP(E21,'[2]12 лет'!$L$3:$N$75,3),IF((D21=13),VLOOKUP(E21,'[2]13 лет'!$M$3:$P$75,4),IF((D21=14),VLOOKUP(E21,'[2]14 лет'!$M$3:$P$75,4),IF((D21=15),VLOOKUP(E21,'[2]15 лет'!$L$3:$N$75,3),IF((D21=16),VLOOKUP(E21,'[2]16 лет'!$L$3:$N$75,3),VLOOKUP(E21,'[2]17 лет'!$L$3:$N$75,3)))))))</f>
        <v>70</v>
      </c>
      <c r="G21" s="59">
        <v>5.6</v>
      </c>
      <c r="H21" s="59">
        <f ca="1">IF((D21&lt;=11),VLOOKUP(G21,'[2]11 лет'!$K$3:$N$75,4),IF((D21=12),VLOOKUP(G21,'[2]12 лет'!$K$3:$N$75,4),IF((D21=13),VLOOKUP(G21,'[2]13 лет'!$L$3:$P$75,5),IF((D21=14),VLOOKUP(G21,'[2]14 лет'!$L$3:$P$75,5),IF((D21=15),VLOOKUP(G21,'[2]15 лет'!$K$3:$N$75,4),IF((D21=16),VLOOKUP(G21,'[2]16 лет'!$K$3:$N$75,4),VLOOKUP(G21,'[2]17 лет'!$K$3:$N$75,4)))))))</f>
        <v>70</v>
      </c>
      <c r="I21" s="59">
        <v>13.5</v>
      </c>
      <c r="J21" s="59">
        <f ca="1">IF((D21&lt;=11),VLOOKUP(I21,'[2]11 лет'!$M$3:$N$75,2),IF((D21=12),VLOOKUP(I21,'[2]12 лет'!$M$3:$N$75,2),IF((D21=13),VLOOKUP(I21,'[2]13 лет'!$O$3:$P$75,2),IF((D21=14),VLOOKUP(I21,'[2]14 лет'!$O$3:$P$75,2),IF((D21=15),VLOOKUP(I21,'[2]15 лет'!$M$3:$N$75,2),IF((D21=16),VLOOKUP(I21,'[2]16 лет'!$M$3:$N$75,2),VLOOKUP(I21,'[2]17 лет'!$M$3:$N$75,2)))))))</f>
        <v>64</v>
      </c>
      <c r="K21" s="59">
        <v>28</v>
      </c>
      <c r="L21" s="59">
        <f ca="1">IF((D21&lt;=11),VLOOKUP(K21,'[2]11 лет'!$Q$4:$S$74,3),IF((D21=12),VLOOKUP(K21,'[2]12 лет'!$Q$4:$S$74,3),IF((D21=13),VLOOKUP(K21,'[2]13 лет'!$S$4:$U$74,3),IF((D21=14),VLOOKUP(K21,'[2]14 лет'!$S$4:$U$74,3),IF((D21=15),VLOOKUP(K21,'[2]15 лет'!$Q$4:$S$74,3),IF((D21=16),VLOOKUP(K21,'[2]16 лет'!$Q$4:$S$74,3),VLOOKUP(K21,'[2]17 лет'!$Q$4:$S$74,3)))))))</f>
        <v>32</v>
      </c>
      <c r="M21" s="92">
        <v>231</v>
      </c>
      <c r="N21" s="59">
        <f ca="1">IF((D21&lt;=11),VLOOKUP(M21,'[2]11 лет'!$P$4:$S$74,4),IF((D21=12),VLOOKUP(M21,'[2]12 лет'!$P$4:$S$74,4),IF((D21=13),VLOOKUP(M21,'[2]13 лет'!$R$4:$U$74,4),IF((D21=14),VLOOKUP(M21,'[2]14 лет'!$R$4:$U$74,4),IF((D21=15),VLOOKUP(M21,'[2]15 лет'!$P$4:$S$74,4),IF((D21=16),VLOOKUP(M21,'[2]16 лет'!$P$4:$S$74,4),VLOOKUP(M21,'[2]17 лет'!$P$4:$S$74,4)))))))</f>
        <v>56</v>
      </c>
      <c r="O21" s="59">
        <v>18</v>
      </c>
      <c r="P21" s="59">
        <f ca="1">IF((D21&lt;=11),VLOOKUP(O21,'[2]11 лет'!$O$4:$S$74,5),IF((D21=12),VLOOKUP(O21,'[2]12 лет'!$O$4:$S$74,5),IF((D21=13),VLOOKUP(O21,'[2]13 лет'!$Q$4:$U$74,5),IF((D21=14),VLOOKUP(O21,'[2]14 лет'!$Q$4:$U$74,5),IF((D21=15),VLOOKUP(O21,'[2]15 лет'!$O$4:$S$74,5),IF((D21=16),VLOOKUP(O21,'[2]16 лет'!$O$4:$S$74,5),VLOOKUP(O21,'[2]17 лет'!$O$4:$S$74,5)))))))</f>
        <v>20</v>
      </c>
      <c r="Q21" s="59">
        <v>3</v>
      </c>
      <c r="R21" s="59">
        <f ca="1">IF((D21&lt;=11),VLOOKUP(Q21,'[2]11 лет'!$R$4:$S$74,2),IF((D21=12),VLOOKUP(Q21,'[2]12 лет'!$R$4:$S$74,2),IF((D21=13),VLOOKUP(Q21,'[2]13 лет'!$T$4:$U$74,2),IF((D21=14),VLOOKUP(Q21,'[2]14 лет'!$T$4:$U$74,2),IF((D21=15),VLOOKUP(Q21,'[2]15 лет'!$R$4:$S$74,2),IF((D21=16),VLOOKUP(Q21,'[2]16 лет'!$R$4:$S$74,2),VLOOKUP(Q21,'[2]17 лет'!$R$4:$S$74,2)))))))</f>
        <v>7</v>
      </c>
      <c r="S21" s="59">
        <f ca="1">SUM(F21,H21,J21,L21,N21,P21,R21)</f>
        <v>319</v>
      </c>
      <c r="T21" s="59"/>
    </row>
    <row r="22" spans="1:20" hidden="1" x14ac:dyDescent="0.2">
      <c r="A22" s="63">
        <v>13</v>
      </c>
      <c r="B22" s="64"/>
      <c r="C22" s="65"/>
      <c r="D22" s="59">
        <f t="shared" ca="1" si="0"/>
        <v>118</v>
      </c>
      <c r="E22" s="59"/>
      <c r="F22" s="59">
        <f ca="1">IF((D22&lt;=11),VLOOKUP(E22,'11 лет'!$B$3:$D$75,3),IF((D22=12),VLOOKUP(E22,'12 лет'!$B$3:$D$75,3),IF((D22=13),VLOOKUP(E22,'13 лет'!$B$3:$E$75,4),IF((D22=14),VLOOKUP(E22,'14 лет'!$B$3:$E$75,4),IF((D22=15),VLOOKUP(E22,'15 лет'!$B$3:$D$75,3),IF((D22=16),VLOOKUP(E22,'16 лет'!$B$3:$D$75,3),VLOOKUP(E22,'17 лет'!$B$3:$D$75,3)))))))</f>
        <v>0</v>
      </c>
      <c r="G22" s="59"/>
      <c r="H22" s="59">
        <f ca="1">IF((D22&lt;=11),VLOOKUP(G22,'11 лет'!$A$3:$D$75,4),IF((D22=12),VLOOKUP(G22,'12 лет'!$A$3:$D$75,4),IF((D22=13),VLOOKUP(G22,'13 лет'!$A$3:$E$75,5),IF((D22=14),VLOOKUP(G22,'14 лет'!$A$3:$E$75,5),IF((D22=15),VLOOKUP(G22,'15 лет'!$A$3:$D$75,4),IF((D22=16),VLOOKUP(G22,'16 лет'!$A$3:$D$75,4),VLOOKUP(G22,'17 лет'!$A$3:$D$75,4)))))))</f>
        <v>0</v>
      </c>
      <c r="I22" s="59"/>
      <c r="J22" s="59">
        <f ca="1">IF((D22&lt;=11),VLOOKUP(I22,'11 лет'!$C$3:$D$75,2),IF((D22=12),VLOOKUP(I22,'12 лет'!$C$3:$D$75,2),IF((D22=13),VLOOKUP(I22,'13 лет'!$D$3:$E$75,2),IF((D22=14),VLOOKUP(I22,'14 лет'!$D$3:$E$75,2),IF((D22=15),VLOOKUP(I22,'15 лет'!$C$3:$D$75,2),IF((D22=16),VLOOKUP(I22,'16 лет'!$C$3:$D$75,2),VLOOKUP(I22,'17 лет'!$C$3:$D$75,2)))))))</f>
        <v>0</v>
      </c>
      <c r="K22" s="59"/>
      <c r="L22" s="59">
        <f ca="1">IF((D22&lt;=11),VLOOKUP(K22,'11 лет'!$G$4:$I$74,3),IF((D22=12),VLOOKUP(K22,'12 лет'!$G$4:$I$74,3),IF((D22=13),VLOOKUP(K22,'13 лет'!$H$4:$J$74,3),IF((D22=14),VLOOKUP(K22,'14 лет'!$H$4:$J$74,3),IF((D22=15),VLOOKUP(K22,'15 лет'!$G$4:$I$74,3),IF((D22=16),VLOOKUP(K22,'16 лет'!$G$4:$I$74,3),VLOOKUP(K22,'17 лет'!$G$4:$I$74,3)))))))</f>
        <v>0</v>
      </c>
      <c r="M22" s="59"/>
      <c r="N22" s="59">
        <f ca="1">IF((D22&lt;=11),VLOOKUP(M22,'11 лет'!$F$4:$I$74,4),IF((D22=12),VLOOKUP(M22,'12 лет'!$F$4:$I$74,4),IF((D22=13),VLOOKUP(M22,'13 лет'!$G$4:$J$74,4),IF((D22=14),VLOOKUP(M22,'14 лет'!$G$4:$J$74,4),IF((D22=15),VLOOKUP(M22,'15 лет'!$F$4:$I$74,4),IF((D22=16),VLOOKUP(M22,'16 лет'!$F$4:$I$74,4),VLOOKUP(M22,'17 лет'!$F$4:$I$74,4)))))))</f>
        <v>0</v>
      </c>
      <c r="O22" s="59"/>
      <c r="P22" s="59">
        <f ca="1">IF((D22&lt;=11),VLOOKUP(O22,'11 лет'!$E$4:$I$74,5),IF((D22=12),VLOOKUP(O22,'12 лет'!$E$4:$I$74,5),IF((D22=13),VLOOKUP(O22,'13 лет'!$F$4:$J$74,5),IF((D22=14),VLOOKUP(O22,'14 лет'!$F$4:$J$74,5),IF((D22=15),VLOOKUP(O22,'15 лет'!$E$4:$I$74,5),IF((D22=16),VLOOKUP(O22,'16 лет'!$E$4:$I$74,5),VLOOKUP(O22,'17 лет'!$E$4:$I$74,5)))))))</f>
        <v>0</v>
      </c>
      <c r="Q22" s="59"/>
      <c r="R22" s="59">
        <f ca="1">IF((D22&lt;=11),VLOOKUP(Q22,'11 лет'!$H$4:$I$74,2),IF((D22=12),VLOOKUP(Q22,'12 лет'!$H$4:$I$74,2),IF((D22=13),VLOOKUP(Q22,'13 лет'!$I$4:$J$74,2),IF((D22=14),VLOOKUP(Q22,'14 лет'!$I$4:$J$74,2),IF((D22=15),VLOOKUP(Q22,'15 лет'!$H$4:$I$74,2),IF((D22=16),VLOOKUP(Q22,'16 лет'!$H$4:$I$74,2),VLOOKUP(Q22,'17 лет'!$H$4:$I$74,2)))))))</f>
        <v>6</v>
      </c>
      <c r="S22" s="59">
        <f ca="1">SUM(F22,H22,J22,L22,N22,P22,R22)</f>
        <v>6</v>
      </c>
      <c r="T22" s="59"/>
    </row>
    <row r="23" spans="1:20" ht="12" hidden="1" customHeight="1" x14ac:dyDescent="0.2">
      <c r="A23" s="63">
        <v>14</v>
      </c>
      <c r="B23" s="64"/>
      <c r="C23" s="65"/>
      <c r="D23" s="59">
        <f t="shared" ca="1" si="0"/>
        <v>118</v>
      </c>
      <c r="E23" s="59"/>
      <c r="F23" s="59">
        <f ca="1">IF((D23&lt;=11),VLOOKUP(E23,'11 лет'!$B$3:$D$75,3),IF((D23=12),VLOOKUP(E23,'12 лет'!$B$3:$D$75,3),IF((D23=13),VLOOKUP(E23,'13 лет'!$B$3:$E$75,4),IF((D23=14),VLOOKUP(E23,'14 лет'!$B$3:$E$75,4),IF((D23=15),VLOOKUP(E23,'15 лет'!$B$3:$D$75,3),IF((D23=16),VLOOKUP(E23,'16 лет'!$B$3:$D$75,3),VLOOKUP(E23,'17 лет'!$B$3:$D$75,3)))))))</f>
        <v>0</v>
      </c>
      <c r="G23" s="59"/>
      <c r="H23" s="59">
        <f ca="1">IF((D23&lt;=11),VLOOKUP(G23,'11 лет'!$A$3:$D$75,4),IF((D23=12),VLOOKUP(G23,'12 лет'!$A$3:$D$75,4),IF((D23=13),VLOOKUP(G23,'13 лет'!$A$3:$E$75,5),IF((D23=14),VLOOKUP(G23,'14 лет'!$A$3:$E$75,5),IF((D23=15),VLOOKUP(G23,'15 лет'!$A$3:$D$75,4),IF((D23=16),VLOOKUP(G23,'16 лет'!$A$3:$D$75,4),VLOOKUP(G23,'17 лет'!$A$3:$D$75,4)))))))</f>
        <v>0</v>
      </c>
      <c r="I23" s="59"/>
      <c r="J23" s="59">
        <f ca="1">IF((D23&lt;=11),VLOOKUP(I23,'11 лет'!$C$3:$D$75,2),IF((D23=12),VLOOKUP(I23,'12 лет'!$C$3:$D$75,2),IF((D23=13),VLOOKUP(I23,'13 лет'!$D$3:$E$75,2),IF((D23=14),VLOOKUP(I23,'14 лет'!$D$3:$E$75,2),IF((D23=15),VLOOKUP(I23,'15 лет'!$C$3:$D$75,2),IF((D23=16),VLOOKUP(I23,'16 лет'!$C$3:$D$75,2),VLOOKUP(I23,'17 лет'!$C$3:$D$75,2)))))))</f>
        <v>0</v>
      </c>
      <c r="K23" s="59"/>
      <c r="L23" s="59">
        <f ca="1">IF((D23&lt;=11),VLOOKUP(K23,'11 лет'!$G$4:$I$74,3),IF((D23=12),VLOOKUP(K23,'12 лет'!$G$4:$I$74,3),IF((D23=13),VLOOKUP(K23,'13 лет'!$H$4:$J$74,3),IF((D23=14),VLOOKUP(K23,'14 лет'!$H$4:$J$74,3),IF((D23=15),VLOOKUP(K23,'15 лет'!$G$4:$I$74,3),IF((D23=16),VLOOKUP(K23,'16 лет'!$G$4:$I$74,3),VLOOKUP(K23,'17 лет'!$G$4:$I$74,3)))))))</f>
        <v>0</v>
      </c>
      <c r="M23" s="59"/>
      <c r="N23" s="59">
        <f ca="1">IF((D23&lt;=11),VLOOKUP(M23,'11 лет'!$F$4:$I$74,4),IF((D23=12),VLOOKUP(M23,'12 лет'!$F$4:$I$74,4),IF((D23=13),VLOOKUP(M23,'13 лет'!$G$4:$J$74,4),IF((D23=14),VLOOKUP(M23,'14 лет'!$G$4:$J$74,4),IF((D23=15),VLOOKUP(M23,'15 лет'!$F$4:$I$74,4),IF((D23=16),VLOOKUP(M23,'16 лет'!$F$4:$I$74,4),VLOOKUP(M23,'17 лет'!$F$4:$I$74,4)))))))</f>
        <v>0</v>
      </c>
      <c r="O23" s="59"/>
      <c r="P23" s="59">
        <f ca="1">IF((D23&lt;=11),VLOOKUP(O23,'11 лет'!$E$4:$I$74,5),IF((D23=12),VLOOKUP(O23,'12 лет'!$E$4:$I$74,5),IF((D23=13),VLOOKUP(O23,'13 лет'!$F$4:$J$74,5),IF((D23=14),VLOOKUP(O23,'14 лет'!$F$4:$J$74,5),IF((D23=15),VLOOKUP(O23,'15 лет'!$E$4:$I$74,5),IF((D23=16),VLOOKUP(O23,'16 лет'!$E$4:$I$74,5),VLOOKUP(O23,'17 лет'!$E$4:$I$74,5)))))))</f>
        <v>0</v>
      </c>
      <c r="Q23" s="59"/>
      <c r="R23" s="59">
        <f ca="1">IF((D23&lt;=11),VLOOKUP(Q23,'11 лет'!$H$4:$I$74,2),IF((D23=12),VLOOKUP(Q23,'12 лет'!$H$4:$I$74,2),IF((D23=13),VLOOKUP(Q23,'13 лет'!$I$4:$J$74,2),IF((D23=14),VLOOKUP(Q23,'14 лет'!$I$4:$J$74,2),IF((D23=15),VLOOKUP(Q23,'15 лет'!$H$4:$I$74,2),IF((D23=16),VLOOKUP(Q23,'16 лет'!$H$4:$I$74,2),VLOOKUP(Q23,'17 лет'!$H$4:$I$74,2)))))))</f>
        <v>6</v>
      </c>
      <c r="S23" s="59">
        <f ca="1">SUM(F23,H23,J23,L23,N23,P23,R23)</f>
        <v>6</v>
      </c>
      <c r="T23" s="59"/>
    </row>
    <row r="24" spans="1:20" hidden="1" x14ac:dyDescent="0.2">
      <c r="A24" s="63">
        <v>15</v>
      </c>
      <c r="B24" s="64"/>
      <c r="C24" s="65"/>
      <c r="D24" s="59">
        <f t="shared" ca="1" si="0"/>
        <v>118</v>
      </c>
      <c r="E24" s="59"/>
      <c r="F24" s="59">
        <f ca="1">IF((D24&lt;=11),VLOOKUP(E24,'11 лет'!$B$3:$D$75,3),IF((D24=12),VLOOKUP(E24,'12 лет'!$B$3:$D$75,3),IF((D24=13),VLOOKUP(E24,'13 лет'!$B$3:$E$75,4),IF((D24=14),VLOOKUP(E24,'14 лет'!$B$3:$E$75,4),IF((D24=15),VLOOKUP(E24,'15 лет'!$B$3:$D$75,3),IF((D24=16),VLOOKUP(E24,'16 лет'!$B$3:$D$75,3),VLOOKUP(E24,'17 лет'!$B$3:$D$75,3)))))))</f>
        <v>0</v>
      </c>
      <c r="G24" s="59"/>
      <c r="H24" s="59">
        <f ca="1">IF((D24&lt;=11),VLOOKUP(G24,'11 лет'!$A$3:$D$75,4),IF((D24=12),VLOOKUP(G24,'12 лет'!$A$3:$D$75,4),IF((D24=13),VLOOKUP(G24,'13 лет'!$A$3:$E$75,5),IF((D24=14),VLOOKUP(G24,'14 лет'!$A$3:$E$75,5),IF((D24=15),VLOOKUP(G24,'15 лет'!$A$3:$D$75,4),IF((D24=16),VLOOKUP(G24,'16 лет'!$A$3:$D$75,4),VLOOKUP(G24,'17 лет'!$A$3:$D$75,4)))))))</f>
        <v>0</v>
      </c>
      <c r="I24" s="59"/>
      <c r="J24" s="59">
        <f ca="1">IF((D24&lt;=11),VLOOKUP(I24,'11 лет'!$C$3:$D$75,2),IF((D24=12),VLOOKUP(I24,'12 лет'!$C$3:$D$75,2),IF((D24=13),VLOOKUP(I24,'13 лет'!$D$3:$E$75,2),IF((D24=14),VLOOKUP(I24,'14 лет'!$D$3:$E$75,2),IF((D24=15),VLOOKUP(I24,'15 лет'!$C$3:$D$75,2),IF((D24=16),VLOOKUP(I24,'16 лет'!$C$3:$D$75,2),VLOOKUP(I24,'17 лет'!$C$3:$D$75,2)))))))</f>
        <v>0</v>
      </c>
      <c r="K24" s="59"/>
      <c r="L24" s="59">
        <f ca="1">IF((D24&lt;=11),VLOOKUP(K24,'11 лет'!$G$4:$I$74,3),IF((D24=12),VLOOKUP(K24,'12 лет'!$G$4:$I$74,3),IF((D24=13),VLOOKUP(K24,'13 лет'!$H$4:$J$74,3),IF((D24=14),VLOOKUP(K24,'14 лет'!$H$4:$J$74,3),IF((D24=15),VLOOKUP(K24,'15 лет'!$G$4:$I$74,3),IF((D24=16),VLOOKUP(K24,'16 лет'!$G$4:$I$74,3),VLOOKUP(K24,'17 лет'!$G$4:$I$74,3)))))))</f>
        <v>0</v>
      </c>
      <c r="M24" s="59"/>
      <c r="N24" s="59">
        <f ca="1">IF((D24&lt;=11),VLOOKUP(M24,'11 лет'!$F$4:$I$74,4),IF((D24=12),VLOOKUP(M24,'12 лет'!$F$4:$I$74,4),IF((D24=13),VLOOKUP(M24,'13 лет'!$G$4:$J$74,4),IF((D24=14),VLOOKUP(M24,'14 лет'!$G$4:$J$74,4),IF((D24=15),VLOOKUP(M24,'15 лет'!$F$4:$I$74,4),IF((D24=16),VLOOKUP(M24,'16 лет'!$F$4:$I$74,4),VLOOKUP(M24,'17 лет'!$F$4:$I$74,4)))))))</f>
        <v>0</v>
      </c>
      <c r="O24" s="59"/>
      <c r="P24" s="59">
        <f ca="1">IF((D24&lt;=11),VLOOKUP(O24,'11 лет'!$E$4:$I$74,5),IF((D24=12),VLOOKUP(O24,'12 лет'!$E$4:$I$74,5),IF((D24=13),VLOOKUP(O24,'13 лет'!$F$4:$J$74,5),IF((D24=14),VLOOKUP(O24,'14 лет'!$F$4:$J$74,5),IF((D24=15),VLOOKUP(O24,'15 лет'!$E$4:$I$74,5),IF((D24=16),VLOOKUP(O24,'16 лет'!$E$4:$I$74,5),VLOOKUP(O24,'17 лет'!$E$4:$I$74,5)))))))</f>
        <v>0</v>
      </c>
      <c r="Q24" s="59"/>
      <c r="R24" s="59">
        <f ca="1">IF((D24&lt;=11),VLOOKUP(Q24,'11 лет'!$H$4:$I$74,2),IF((D24=12),VLOOKUP(Q24,'12 лет'!$H$4:$I$74,2),IF((D24=13),VLOOKUP(Q24,'13 лет'!$I$4:$J$74,2),IF((D24=14),VLOOKUP(Q24,'14 лет'!$I$4:$J$74,2),IF((D24=15),VLOOKUP(Q24,'15 лет'!$H$4:$I$74,2),IF((D24=16),VLOOKUP(Q24,'16 лет'!$H$4:$I$74,2),VLOOKUP(Q24,'17 лет'!$H$4:$I$74,2)))))))</f>
        <v>6</v>
      </c>
      <c r="S24" s="59">
        <f ca="1">SUM(F24,H24,J24,L24,N24,P24,R24)</f>
        <v>6</v>
      </c>
      <c r="T24" s="59"/>
    </row>
    <row r="25" spans="1:20" x14ac:dyDescent="0.2">
      <c r="S25">
        <f ca="1">SUM(S11:S24)</f>
        <v>3797</v>
      </c>
    </row>
  </sheetData>
  <mergeCells count="3">
    <mergeCell ref="A8:D8"/>
    <mergeCell ref="E8:R8"/>
    <mergeCell ref="E7:R7"/>
  </mergeCells>
  <phoneticPr fontId="14" type="noConversion"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workbookViewId="0">
      <selection activeCell="A4" sqref="A4:XFD9"/>
    </sheetView>
  </sheetViews>
  <sheetFormatPr defaultRowHeight="12.75" x14ac:dyDescent="0.2"/>
  <cols>
    <col min="1" max="1" width="4.140625" customWidth="1"/>
    <col min="2" max="2" width="36.28515625" customWidth="1"/>
    <col min="3" max="3" width="12.7109375" customWidth="1"/>
    <col min="4" max="4" width="10.140625" bestFit="1" customWidth="1"/>
    <col min="5" max="5" width="7.42578125" customWidth="1"/>
  </cols>
  <sheetData>
    <row r="1" spans="1:20" ht="15" x14ac:dyDescent="0.25">
      <c r="A1" s="53"/>
      <c r="B1" s="53"/>
      <c r="C1" s="53"/>
      <c r="D1" s="53"/>
      <c r="E1" s="53"/>
      <c r="F1" s="53"/>
      <c r="G1" s="53"/>
      <c r="H1" s="54" t="s">
        <v>19</v>
      </c>
      <c r="I1" s="54"/>
      <c r="J1" s="54"/>
      <c r="K1" s="54"/>
      <c r="L1" s="54"/>
      <c r="M1" s="54"/>
      <c r="N1" s="54"/>
      <c r="O1" s="53"/>
    </row>
    <row r="2" spans="1:20" ht="15" x14ac:dyDescent="0.25">
      <c r="A2" s="53"/>
      <c r="B2" s="53"/>
      <c r="C2" s="53"/>
      <c r="D2" s="53"/>
      <c r="E2" s="53"/>
      <c r="F2" s="53"/>
      <c r="G2" s="53"/>
      <c r="H2" s="54" t="s">
        <v>20</v>
      </c>
      <c r="I2" s="54"/>
      <c r="J2" s="54"/>
      <c r="K2" s="54"/>
      <c r="L2" s="54"/>
      <c r="M2" s="54"/>
      <c r="N2" s="54"/>
      <c r="O2" s="53"/>
    </row>
    <row r="3" spans="1:20" ht="15" x14ac:dyDescent="0.25">
      <c r="A3" s="53"/>
      <c r="B3" s="53"/>
      <c r="C3" s="53"/>
      <c r="D3" s="53"/>
      <c r="E3" s="53"/>
      <c r="F3" s="53"/>
      <c r="G3" s="53"/>
      <c r="H3" s="54"/>
      <c r="I3" s="54"/>
      <c r="J3" s="54"/>
      <c r="K3" s="54"/>
      <c r="L3" s="54"/>
      <c r="M3" s="54"/>
      <c r="N3" s="54"/>
      <c r="O3" s="53"/>
    </row>
    <row r="4" spans="1:20" ht="15" x14ac:dyDescent="0.25">
      <c r="A4" s="53"/>
      <c r="B4" s="53"/>
      <c r="C4" s="53"/>
      <c r="D4" s="53"/>
      <c r="E4" s="53"/>
      <c r="F4" s="53"/>
      <c r="G4" s="53"/>
      <c r="H4" s="53"/>
      <c r="I4" s="98" t="s">
        <v>659</v>
      </c>
      <c r="J4" s="53"/>
      <c r="K4" s="53"/>
      <c r="L4" s="53"/>
      <c r="M4" s="53"/>
      <c r="N4" s="53"/>
      <c r="O4" s="53"/>
    </row>
    <row r="5" spans="1:20" ht="15" x14ac:dyDescent="0.25">
      <c r="A5" s="53"/>
      <c r="B5" s="53"/>
      <c r="C5" s="53"/>
      <c r="D5" s="53"/>
      <c r="E5" s="53"/>
      <c r="F5" s="53"/>
      <c r="G5" s="53"/>
      <c r="H5" s="53"/>
      <c r="I5" s="53" t="s">
        <v>24</v>
      </c>
      <c r="J5" s="53"/>
      <c r="K5" s="53"/>
      <c r="L5" s="53"/>
      <c r="M5" s="53"/>
      <c r="N5" s="53"/>
      <c r="O5" s="53"/>
    </row>
    <row r="6" spans="1:20" ht="15" x14ac:dyDescent="0.25">
      <c r="A6" s="53"/>
      <c r="B6" s="53"/>
      <c r="C6" s="53"/>
      <c r="D6" s="53"/>
      <c r="E6" s="53"/>
      <c r="F6" s="53"/>
      <c r="G6" s="53"/>
      <c r="H6" s="53"/>
      <c r="I6" s="98" t="s">
        <v>660</v>
      </c>
      <c r="J6" s="53"/>
      <c r="K6" s="53"/>
      <c r="L6" s="53"/>
      <c r="M6" s="53"/>
      <c r="N6" s="53"/>
      <c r="O6" s="53"/>
    </row>
    <row r="7" spans="1:20" ht="15" x14ac:dyDescent="0.25">
      <c r="A7" s="53"/>
      <c r="B7" s="53"/>
      <c r="C7" s="53"/>
      <c r="D7" s="53"/>
      <c r="E7" s="100" t="s">
        <v>27</v>
      </c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</row>
    <row r="8" spans="1:20" ht="15" x14ac:dyDescent="0.25">
      <c r="A8" s="99"/>
      <c r="B8" s="99"/>
      <c r="C8" s="99"/>
      <c r="D8" s="99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1"/>
    </row>
    <row r="10" spans="1:20" ht="38.25" x14ac:dyDescent="0.2">
      <c r="A10" s="55" t="s">
        <v>30</v>
      </c>
      <c r="B10" s="55" t="s">
        <v>0</v>
      </c>
      <c r="C10" s="55" t="s">
        <v>1</v>
      </c>
      <c r="D10" s="55" t="s">
        <v>31</v>
      </c>
      <c r="E10" s="55" t="s">
        <v>32</v>
      </c>
      <c r="F10" s="56" t="s">
        <v>3</v>
      </c>
      <c r="G10" s="57" t="s">
        <v>4</v>
      </c>
      <c r="H10" s="56" t="s">
        <v>3</v>
      </c>
      <c r="I10" s="57" t="s">
        <v>33</v>
      </c>
      <c r="J10" s="56" t="s">
        <v>3</v>
      </c>
      <c r="K10" s="55" t="s">
        <v>5</v>
      </c>
      <c r="L10" s="56" t="s">
        <v>3</v>
      </c>
      <c r="M10" s="55" t="s">
        <v>6</v>
      </c>
      <c r="N10" s="56" t="s">
        <v>3</v>
      </c>
      <c r="O10" s="55" t="s">
        <v>146</v>
      </c>
      <c r="P10" s="56" t="s">
        <v>3</v>
      </c>
      <c r="Q10" s="55" t="s">
        <v>8</v>
      </c>
      <c r="R10" s="56" t="s">
        <v>3</v>
      </c>
      <c r="S10" s="58" t="s">
        <v>9</v>
      </c>
      <c r="T10" s="55" t="s">
        <v>10</v>
      </c>
    </row>
    <row r="11" spans="1:20" ht="14.25" customHeight="1" x14ac:dyDescent="0.2">
      <c r="A11" s="63">
        <v>1</v>
      </c>
      <c r="B11" s="96" t="s">
        <v>549</v>
      </c>
      <c r="C11" s="97">
        <v>36862</v>
      </c>
      <c r="D11" s="59">
        <f t="shared" ref="D11:D20" ca="1" si="0">INT(DAYS360(C11,TODAY())/360)</f>
        <v>18</v>
      </c>
      <c r="E11" s="59">
        <v>8.4</v>
      </c>
      <c r="F11" s="59">
        <v>18</v>
      </c>
      <c r="G11" s="59">
        <v>6.8</v>
      </c>
      <c r="H11" s="59">
        <v>70</v>
      </c>
      <c r="I11" s="59">
        <v>5.6</v>
      </c>
      <c r="J11" s="59">
        <v>70</v>
      </c>
      <c r="K11" s="59">
        <v>43</v>
      </c>
      <c r="L11" s="59">
        <v>70</v>
      </c>
      <c r="M11" s="59">
        <v>180</v>
      </c>
      <c r="N11" s="59">
        <v>22</v>
      </c>
      <c r="O11" s="59">
        <v>15</v>
      </c>
      <c r="P11" s="59">
        <v>14</v>
      </c>
      <c r="Q11" s="59">
        <v>15</v>
      </c>
      <c r="R11" s="59">
        <v>32</v>
      </c>
      <c r="S11" s="59">
        <f t="shared" ref="S11:S20" si="1">SUM(F11,H11,J11,L11,N11,P11,R11)</f>
        <v>296</v>
      </c>
      <c r="T11" s="59">
        <f>RANK(S11,S$11:S$20)</f>
        <v>1</v>
      </c>
    </row>
    <row r="12" spans="1:20" x14ac:dyDescent="0.2">
      <c r="A12" s="63">
        <v>2</v>
      </c>
      <c r="B12" s="96" t="s">
        <v>550</v>
      </c>
      <c r="C12" s="97">
        <v>37098</v>
      </c>
      <c r="D12" s="59">
        <f t="shared" ca="1" si="0"/>
        <v>17</v>
      </c>
      <c r="E12" s="59">
        <v>8.9</v>
      </c>
      <c r="F12" s="59">
        <v>8</v>
      </c>
      <c r="G12" s="59">
        <v>6.5</v>
      </c>
      <c r="H12" s="59">
        <v>70</v>
      </c>
      <c r="I12" s="59">
        <v>5.9</v>
      </c>
      <c r="J12" s="59">
        <v>70</v>
      </c>
      <c r="K12" s="59">
        <v>40</v>
      </c>
      <c r="L12" s="59">
        <v>64</v>
      </c>
      <c r="M12" s="59">
        <v>165</v>
      </c>
      <c r="N12" s="59">
        <v>15</v>
      </c>
      <c r="O12" s="59">
        <v>9</v>
      </c>
      <c r="P12" s="59">
        <v>6</v>
      </c>
      <c r="Q12" s="59">
        <v>11</v>
      </c>
      <c r="R12" s="59">
        <v>22</v>
      </c>
      <c r="S12" s="59">
        <f t="shared" si="1"/>
        <v>255</v>
      </c>
      <c r="T12" s="59">
        <f t="shared" ref="T12:T20" si="2">RANK(S12,S$11:S$20)</f>
        <v>2</v>
      </c>
    </row>
    <row r="13" spans="1:20" x14ac:dyDescent="0.2">
      <c r="A13" s="63">
        <v>3</v>
      </c>
      <c r="B13" s="96" t="s">
        <v>551</v>
      </c>
      <c r="C13" s="97">
        <v>37264</v>
      </c>
      <c r="D13" s="59">
        <f t="shared" ca="1" si="0"/>
        <v>16</v>
      </c>
      <c r="E13" s="59">
        <v>8.6</v>
      </c>
      <c r="F13" s="59">
        <v>14</v>
      </c>
      <c r="G13" s="59">
        <v>7.1</v>
      </c>
      <c r="H13" s="59">
        <v>70</v>
      </c>
      <c r="I13" s="59">
        <v>5.8</v>
      </c>
      <c r="J13" s="59">
        <v>70</v>
      </c>
      <c r="K13" s="59">
        <v>35</v>
      </c>
      <c r="L13" s="59">
        <v>53</v>
      </c>
      <c r="M13" s="59">
        <v>165</v>
      </c>
      <c r="N13" s="59">
        <v>15</v>
      </c>
      <c r="O13" s="59">
        <v>9</v>
      </c>
      <c r="P13" s="59">
        <v>6</v>
      </c>
      <c r="Q13" s="59">
        <v>11</v>
      </c>
      <c r="R13" s="59">
        <v>22</v>
      </c>
      <c r="S13" s="59">
        <f t="shared" si="1"/>
        <v>250</v>
      </c>
      <c r="T13" s="59">
        <f t="shared" si="2"/>
        <v>3</v>
      </c>
    </row>
    <row r="14" spans="1:20" x14ac:dyDescent="0.2">
      <c r="A14" s="63">
        <v>4</v>
      </c>
      <c r="B14" s="96" t="s">
        <v>552</v>
      </c>
      <c r="C14" s="97">
        <v>36837</v>
      </c>
      <c r="D14" s="59">
        <f t="shared" ca="1" si="0"/>
        <v>18</v>
      </c>
      <c r="E14" s="59">
        <v>9.3000000000000007</v>
      </c>
      <c r="F14" s="59">
        <v>1</v>
      </c>
      <c r="G14" s="59">
        <v>6.6</v>
      </c>
      <c r="H14" s="59">
        <v>70</v>
      </c>
      <c r="I14" s="59">
        <v>5.2</v>
      </c>
      <c r="J14" s="59">
        <v>70</v>
      </c>
      <c r="K14" s="59">
        <v>39</v>
      </c>
      <c r="L14" s="59">
        <v>62</v>
      </c>
      <c r="M14" s="59">
        <v>170</v>
      </c>
      <c r="N14" s="59">
        <v>17</v>
      </c>
      <c r="O14" s="59">
        <v>14</v>
      </c>
      <c r="P14" s="59">
        <v>12</v>
      </c>
      <c r="Q14" s="59">
        <v>6</v>
      </c>
      <c r="R14" s="59">
        <v>12</v>
      </c>
      <c r="S14" s="59">
        <f t="shared" si="1"/>
        <v>244</v>
      </c>
      <c r="T14" s="59">
        <f t="shared" si="2"/>
        <v>4</v>
      </c>
    </row>
    <row r="15" spans="1:20" x14ac:dyDescent="0.2">
      <c r="A15" s="63">
        <v>5</v>
      </c>
      <c r="B15" s="96" t="s">
        <v>553</v>
      </c>
      <c r="C15" s="97">
        <v>37262</v>
      </c>
      <c r="D15" s="59">
        <f t="shared" ca="1" si="0"/>
        <v>16</v>
      </c>
      <c r="E15" s="59">
        <v>8.9</v>
      </c>
      <c r="F15" s="59">
        <v>8</v>
      </c>
      <c r="G15" s="59">
        <v>7.3</v>
      </c>
      <c r="H15" s="59">
        <v>70</v>
      </c>
      <c r="I15" s="59">
        <v>5.3</v>
      </c>
      <c r="J15" s="59">
        <v>70</v>
      </c>
      <c r="K15" s="59">
        <v>35</v>
      </c>
      <c r="L15" s="59">
        <v>53</v>
      </c>
      <c r="M15" s="59">
        <v>165</v>
      </c>
      <c r="N15" s="59">
        <v>15</v>
      </c>
      <c r="O15" s="59">
        <v>11</v>
      </c>
      <c r="P15" s="59">
        <v>8</v>
      </c>
      <c r="Q15" s="59">
        <v>9</v>
      </c>
      <c r="R15" s="59">
        <v>18</v>
      </c>
      <c r="S15" s="59">
        <f t="shared" si="1"/>
        <v>242</v>
      </c>
      <c r="T15" s="59">
        <f t="shared" si="2"/>
        <v>5</v>
      </c>
    </row>
    <row r="16" spans="1:20" ht="11.25" customHeight="1" x14ac:dyDescent="0.2">
      <c r="A16" s="63">
        <v>6</v>
      </c>
      <c r="B16" s="96" t="s">
        <v>554</v>
      </c>
      <c r="C16" s="97">
        <v>37096</v>
      </c>
      <c r="D16" s="59">
        <f t="shared" ca="1" si="0"/>
        <v>17</v>
      </c>
      <c r="E16" s="59">
        <v>9.3000000000000007</v>
      </c>
      <c r="F16" s="59">
        <v>1</v>
      </c>
      <c r="G16" s="59">
        <v>7.1</v>
      </c>
      <c r="H16" s="59">
        <v>70</v>
      </c>
      <c r="I16" s="59">
        <v>6.1</v>
      </c>
      <c r="J16" s="59">
        <v>70</v>
      </c>
      <c r="K16" s="59">
        <v>38</v>
      </c>
      <c r="L16" s="59">
        <v>60</v>
      </c>
      <c r="M16" s="59">
        <v>150</v>
      </c>
      <c r="N16" s="59">
        <v>7</v>
      </c>
      <c r="O16" s="59">
        <v>7</v>
      </c>
      <c r="P16" s="59">
        <v>4</v>
      </c>
      <c r="Q16" s="59">
        <v>9</v>
      </c>
      <c r="R16" s="59">
        <v>18</v>
      </c>
      <c r="S16" s="59">
        <f t="shared" si="1"/>
        <v>230</v>
      </c>
      <c r="T16" s="59">
        <f t="shared" si="2"/>
        <v>6</v>
      </c>
    </row>
    <row r="17" spans="1:20" x14ac:dyDescent="0.2">
      <c r="A17" s="63">
        <v>7</v>
      </c>
      <c r="B17" s="96" t="s">
        <v>555</v>
      </c>
      <c r="C17" s="97">
        <v>37106</v>
      </c>
      <c r="D17" s="59">
        <f t="shared" ca="1" si="0"/>
        <v>17</v>
      </c>
      <c r="E17" s="59">
        <v>9.1999999999999993</v>
      </c>
      <c r="F17" s="59">
        <v>2</v>
      </c>
      <c r="G17" s="59">
        <v>6.8</v>
      </c>
      <c r="H17" s="59">
        <v>70</v>
      </c>
      <c r="I17" s="59">
        <v>5.6</v>
      </c>
      <c r="J17" s="59">
        <v>70</v>
      </c>
      <c r="K17" s="59">
        <v>39</v>
      </c>
      <c r="L17" s="59">
        <v>62</v>
      </c>
      <c r="M17" s="59">
        <v>160</v>
      </c>
      <c r="N17" s="59">
        <v>12</v>
      </c>
      <c r="O17" s="59">
        <v>8</v>
      </c>
      <c r="P17" s="59">
        <v>5</v>
      </c>
      <c r="Q17" s="59">
        <v>2</v>
      </c>
      <c r="R17" s="59">
        <v>6</v>
      </c>
      <c r="S17" s="59">
        <f t="shared" si="1"/>
        <v>227</v>
      </c>
      <c r="T17" s="59">
        <f t="shared" si="2"/>
        <v>7</v>
      </c>
    </row>
    <row r="18" spans="1:20" x14ac:dyDescent="0.2">
      <c r="A18" s="63">
        <v>8</v>
      </c>
      <c r="B18" s="96" t="s">
        <v>556</v>
      </c>
      <c r="C18" s="97">
        <v>37141</v>
      </c>
      <c r="D18" s="59">
        <f t="shared" ca="1" si="0"/>
        <v>17</v>
      </c>
      <c r="E18" s="59">
        <v>9.6</v>
      </c>
      <c r="F18" s="59">
        <v>0</v>
      </c>
      <c r="G18" s="59">
        <v>6.9</v>
      </c>
      <c r="H18" s="59">
        <v>70</v>
      </c>
      <c r="I18" s="59">
        <v>5.8</v>
      </c>
      <c r="J18" s="59">
        <v>70</v>
      </c>
      <c r="K18" s="59">
        <v>38</v>
      </c>
      <c r="L18" s="59">
        <v>60</v>
      </c>
      <c r="M18" s="59">
        <v>165</v>
      </c>
      <c r="N18" s="59">
        <v>15</v>
      </c>
      <c r="O18" s="59">
        <v>9</v>
      </c>
      <c r="P18" s="59">
        <v>6</v>
      </c>
      <c r="Q18" s="59">
        <v>2</v>
      </c>
      <c r="R18" s="59">
        <v>6</v>
      </c>
      <c r="S18" s="59">
        <f t="shared" si="1"/>
        <v>227</v>
      </c>
      <c r="T18" s="59">
        <f t="shared" si="2"/>
        <v>7</v>
      </c>
    </row>
    <row r="19" spans="1:20" x14ac:dyDescent="0.2">
      <c r="A19" s="63">
        <v>9</v>
      </c>
      <c r="B19" s="96" t="s">
        <v>557</v>
      </c>
      <c r="C19" s="97">
        <v>36991</v>
      </c>
      <c r="D19" s="59">
        <f t="shared" ca="1" si="0"/>
        <v>17</v>
      </c>
      <c r="E19" s="59">
        <v>8.8000000000000007</v>
      </c>
      <c r="F19" s="59">
        <v>10</v>
      </c>
      <c r="G19" s="59">
        <v>6.9</v>
      </c>
      <c r="H19" s="59">
        <v>70</v>
      </c>
      <c r="I19" s="59">
        <v>5.8</v>
      </c>
      <c r="J19" s="59">
        <v>70</v>
      </c>
      <c r="K19" s="59">
        <v>36</v>
      </c>
      <c r="L19" s="59">
        <v>56</v>
      </c>
      <c r="M19" s="59">
        <v>155</v>
      </c>
      <c r="N19" s="59">
        <v>10</v>
      </c>
      <c r="O19" s="59">
        <v>7</v>
      </c>
      <c r="P19" s="59">
        <v>4</v>
      </c>
      <c r="Q19" s="59">
        <v>1</v>
      </c>
      <c r="R19" s="59">
        <v>5</v>
      </c>
      <c r="S19" s="59">
        <f t="shared" si="1"/>
        <v>225</v>
      </c>
      <c r="T19" s="59">
        <f t="shared" si="2"/>
        <v>9</v>
      </c>
    </row>
    <row r="20" spans="1:20" ht="13.5" customHeight="1" x14ac:dyDescent="0.2">
      <c r="A20" s="63">
        <v>10</v>
      </c>
      <c r="B20" s="96" t="s">
        <v>558</v>
      </c>
      <c r="C20" s="97">
        <v>37183</v>
      </c>
      <c r="D20" s="59">
        <f t="shared" ca="1" si="0"/>
        <v>17</v>
      </c>
      <c r="E20" s="59">
        <v>8.6</v>
      </c>
      <c r="F20" s="59">
        <v>14</v>
      </c>
      <c r="G20" s="59">
        <v>7.3</v>
      </c>
      <c r="H20" s="59">
        <v>70</v>
      </c>
      <c r="I20" s="59">
        <v>5.8</v>
      </c>
      <c r="J20" s="59">
        <v>70</v>
      </c>
      <c r="K20" s="59">
        <v>31</v>
      </c>
      <c r="L20" s="59">
        <v>41</v>
      </c>
      <c r="M20" s="59">
        <v>170</v>
      </c>
      <c r="N20" s="59">
        <v>17</v>
      </c>
      <c r="O20" s="59">
        <v>9</v>
      </c>
      <c r="P20" s="59">
        <v>6</v>
      </c>
      <c r="Q20" s="59">
        <v>2</v>
      </c>
      <c r="R20" s="59">
        <v>6</v>
      </c>
      <c r="S20" s="59">
        <f t="shared" si="1"/>
        <v>224</v>
      </c>
      <c r="T20" s="59">
        <f t="shared" si="2"/>
        <v>10</v>
      </c>
    </row>
    <row r="21" spans="1:20" x14ac:dyDescent="0.2">
      <c r="S21">
        <f>SUM(S11:S20)</f>
        <v>2420</v>
      </c>
    </row>
  </sheetData>
  <mergeCells count="3">
    <mergeCell ref="A8:D8"/>
    <mergeCell ref="E8:R8"/>
    <mergeCell ref="E7:R7"/>
  </mergeCells>
  <phoneticPr fontId="14" type="noConversion"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workbookViewId="0">
      <selection activeCell="F35" sqref="F35"/>
    </sheetView>
  </sheetViews>
  <sheetFormatPr defaultRowHeight="12.75" x14ac:dyDescent="0.2"/>
  <cols>
    <col min="1" max="1" width="4.140625" customWidth="1"/>
    <col min="2" max="2" width="36.7109375" customWidth="1"/>
    <col min="3" max="3" width="12.7109375" customWidth="1"/>
    <col min="4" max="4" width="10.140625" bestFit="1" customWidth="1"/>
    <col min="5" max="5" width="7.42578125" customWidth="1"/>
  </cols>
  <sheetData>
    <row r="1" spans="1:20" ht="15" x14ac:dyDescent="0.25">
      <c r="A1" s="53"/>
      <c r="B1" s="53"/>
      <c r="C1" s="53"/>
      <c r="D1" s="53"/>
      <c r="E1" s="53"/>
      <c r="F1" s="53"/>
      <c r="G1" s="53"/>
      <c r="H1" s="54" t="s">
        <v>19</v>
      </c>
      <c r="I1" s="54"/>
      <c r="J1" s="54"/>
      <c r="K1" s="54"/>
      <c r="L1" s="54"/>
      <c r="M1" s="54"/>
      <c r="N1" s="54"/>
      <c r="O1" s="53"/>
    </row>
    <row r="2" spans="1:20" ht="15" x14ac:dyDescent="0.25">
      <c r="A2" s="53"/>
      <c r="B2" s="53"/>
      <c r="C2" s="53"/>
      <c r="D2" s="53"/>
      <c r="E2" s="53"/>
      <c r="F2" s="53"/>
      <c r="G2" s="53"/>
      <c r="H2" s="54" t="s">
        <v>20</v>
      </c>
      <c r="I2" s="54"/>
      <c r="J2" s="54"/>
      <c r="K2" s="54"/>
      <c r="L2" s="54"/>
      <c r="M2" s="54"/>
      <c r="N2" s="54"/>
      <c r="O2" s="53"/>
    </row>
    <row r="3" spans="1:20" ht="15" x14ac:dyDescent="0.25">
      <c r="A3" s="53"/>
      <c r="B3" s="53"/>
      <c r="C3" s="53"/>
      <c r="D3" s="53"/>
      <c r="E3" s="53"/>
      <c r="F3" s="53"/>
      <c r="G3" s="53"/>
      <c r="H3" s="54"/>
      <c r="I3" s="54"/>
      <c r="J3" s="54"/>
      <c r="K3" s="54"/>
      <c r="L3" s="54"/>
      <c r="M3" s="54"/>
      <c r="N3" s="54"/>
      <c r="O3" s="53"/>
    </row>
    <row r="4" spans="1:20" ht="15" x14ac:dyDescent="0.25">
      <c r="A4" s="53"/>
      <c r="B4" s="53"/>
      <c r="C4" s="53"/>
      <c r="D4" s="53"/>
      <c r="E4" s="53"/>
      <c r="F4" s="53"/>
      <c r="G4" s="53"/>
      <c r="H4" s="53"/>
      <c r="I4" s="98" t="s">
        <v>659</v>
      </c>
      <c r="J4" s="53"/>
      <c r="K4" s="53"/>
      <c r="L4" s="53"/>
      <c r="M4" s="53"/>
      <c r="N4" s="53"/>
      <c r="O4" s="53"/>
    </row>
    <row r="5" spans="1:20" ht="15" x14ac:dyDescent="0.25">
      <c r="A5" s="53"/>
      <c r="B5" s="53"/>
      <c r="C5" s="53"/>
      <c r="D5" s="53"/>
      <c r="E5" s="53"/>
      <c r="F5" s="53"/>
      <c r="G5" s="53"/>
      <c r="H5" s="53"/>
      <c r="I5" s="53" t="s">
        <v>24</v>
      </c>
      <c r="J5" s="53"/>
      <c r="K5" s="53"/>
      <c r="L5" s="53"/>
      <c r="M5" s="53"/>
      <c r="N5" s="53"/>
      <c r="O5" s="53"/>
    </row>
    <row r="6" spans="1:20" ht="15" x14ac:dyDescent="0.25">
      <c r="A6" s="53"/>
      <c r="B6" s="53"/>
      <c r="C6" s="53"/>
      <c r="D6" s="53"/>
      <c r="E6" s="53"/>
      <c r="F6" s="53"/>
      <c r="G6" s="53"/>
      <c r="H6" s="53"/>
      <c r="I6" s="98" t="s">
        <v>660</v>
      </c>
      <c r="J6" s="53"/>
      <c r="K6" s="53"/>
      <c r="L6" s="53"/>
      <c r="M6" s="53"/>
      <c r="N6" s="53"/>
      <c r="O6" s="53"/>
    </row>
    <row r="7" spans="1:20" ht="15" x14ac:dyDescent="0.25">
      <c r="A7" s="53"/>
      <c r="B7" s="53"/>
      <c r="C7" s="53"/>
      <c r="D7" s="53"/>
      <c r="E7" s="100" t="s">
        <v>27</v>
      </c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</row>
    <row r="8" spans="1:20" ht="15" x14ac:dyDescent="0.25">
      <c r="A8" s="99"/>
      <c r="B8" s="99"/>
      <c r="C8" s="99"/>
      <c r="D8" s="99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1"/>
    </row>
    <row r="10" spans="1:20" ht="38.25" x14ac:dyDescent="0.2">
      <c r="A10" s="55" t="s">
        <v>30</v>
      </c>
      <c r="B10" s="55" t="s">
        <v>0</v>
      </c>
      <c r="C10" s="55" t="s">
        <v>1</v>
      </c>
      <c r="D10" s="55" t="s">
        <v>31</v>
      </c>
      <c r="E10" s="55" t="s">
        <v>32</v>
      </c>
      <c r="F10" s="56" t="s">
        <v>3</v>
      </c>
      <c r="G10" s="57" t="s">
        <v>4</v>
      </c>
      <c r="H10" s="56" t="s">
        <v>3</v>
      </c>
      <c r="I10" s="57" t="s">
        <v>33</v>
      </c>
      <c r="J10" s="56" t="s">
        <v>3</v>
      </c>
      <c r="K10" s="55" t="s">
        <v>5</v>
      </c>
      <c r="L10" s="56" t="s">
        <v>3</v>
      </c>
      <c r="M10" s="55" t="s">
        <v>6</v>
      </c>
      <c r="N10" s="56" t="s">
        <v>3</v>
      </c>
      <c r="O10" s="55" t="s">
        <v>7</v>
      </c>
      <c r="P10" s="56" t="s">
        <v>3</v>
      </c>
      <c r="Q10" s="55" t="s">
        <v>8</v>
      </c>
      <c r="R10" s="56" t="s">
        <v>3</v>
      </c>
      <c r="S10" s="58" t="s">
        <v>9</v>
      </c>
      <c r="T10" s="55" t="s">
        <v>10</v>
      </c>
    </row>
    <row r="11" spans="1:20" x14ac:dyDescent="0.2">
      <c r="A11" s="63">
        <v>1</v>
      </c>
      <c r="B11" s="96" t="s">
        <v>559</v>
      </c>
      <c r="C11" s="97">
        <v>37061</v>
      </c>
      <c r="D11" s="90">
        <f t="shared" ref="D11:D24" ca="1" si="0">INT(DAYS360(C11,TODAY())/360)</f>
        <v>17</v>
      </c>
      <c r="E11" s="90">
        <v>5.8</v>
      </c>
      <c r="F11" s="90">
        <f ca="1">IF((D11&lt;=11),VLOOKUP(E11,'[2]11 лет'!$L$3:$N$75,3),IF((D11=12),VLOOKUP(E11,'[2]12 лет'!$L$3:$N$75,3),IF((D11=13),VLOOKUP(E11,'[2]13 лет'!$M$3:$P$75,4),IF((D11=14),VLOOKUP(E11,'[2]14 лет'!$M$3:$P$75,4),IF((D11=15),VLOOKUP(E11,'[2]15 лет'!$L$3:$N$75,3),IF((D11=16),VLOOKUP(E11,'[2]16 лет'!$L$3:$N$75,3),VLOOKUP(E11,'[2]17 лет'!$L$3:$N$75,3)))))))</f>
        <v>70</v>
      </c>
      <c r="G11" s="90">
        <v>4.4000000000000004</v>
      </c>
      <c r="H11" s="90">
        <f ca="1">IF((D11&lt;=11),VLOOKUP(G11,'[2]11 лет'!$K$3:$N$75,4),IF((D11=12),VLOOKUP(G11,'[2]12 лет'!$K$3:$N$75,4),IF((D11=13),VLOOKUP(G11,'[2]13 лет'!$L$3:$P$75,5),IF((D11=14),VLOOKUP(G11,'[2]14 лет'!$L$3:$P$75,5),IF((D11=15),VLOOKUP(G11,'[2]15 лет'!$K$3:$N$75,4),IF((D11=16),VLOOKUP(G11,'[2]16 лет'!$K$3:$N$75,4),VLOOKUP(G11,'[2]17 лет'!$K$3:$N$75,4)))))))</f>
        <v>70</v>
      </c>
      <c r="I11" s="90">
        <v>12.9</v>
      </c>
      <c r="J11" s="90">
        <f ca="1">IF((D11&lt;=11),VLOOKUP(I11,'[2]11 лет'!$M$3:$N$75,2),IF((D11=12),VLOOKUP(I11,'[2]12 лет'!$M$3:$N$75,2),IF((D11=13),VLOOKUP(I11,'[2]13 лет'!$O$3:$P$75,2),IF((D11=14),VLOOKUP(I11,'[2]14 лет'!$O$3:$P$75,2),IF((D11=15),VLOOKUP(I11,'[2]15 лет'!$M$3:$N$75,2),IF((D11=16),VLOOKUP(I11,'[2]16 лет'!$M$3:$N$75,2),VLOOKUP(I11,'[2]17 лет'!$M$3:$N$75,2)))))))</f>
        <v>67</v>
      </c>
      <c r="K11" s="90">
        <v>46</v>
      </c>
      <c r="L11" s="90">
        <f ca="1">IF((D11&lt;=11),VLOOKUP(K11,'[2]11 лет'!$Q$4:$S$74,3),IF((D11=12),VLOOKUP(K11,'[2]12 лет'!$Q$4:$S$74,3),IF((D11=13),VLOOKUP(K11,'[2]13 лет'!$S$4:$U$74,3),IF((D11=14),VLOOKUP(K11,'[2]14 лет'!$S$4:$U$74,3),IF((D11=15),VLOOKUP(K11,'[2]15 лет'!$Q$4:$S$74,3),IF((D11=16),VLOOKUP(K11,'[2]16 лет'!$Q$4:$S$74,3),VLOOKUP(K11,'[2]17 лет'!$Q$4:$S$74,3)))))))</f>
        <v>70</v>
      </c>
      <c r="M11" s="90">
        <v>214</v>
      </c>
      <c r="N11" s="90">
        <f ca="1">IF((D11&lt;=11),VLOOKUP(M11,'[2]11 лет'!$P$4:$S$74,4),IF((D11=12),VLOOKUP(M11,'[2]12 лет'!$P$4:$S$74,4),IF((D11=13),VLOOKUP(M11,'[2]13 лет'!$R$4:$U$74,4),IF((D11=14),VLOOKUP(M11,'[2]14 лет'!$R$4:$U$74,4),IF((D11=15),VLOOKUP(M11,'[2]15 лет'!$P$4:$S$74,4),IF((D11=16),VLOOKUP(M11,'[2]16 лет'!$P$4:$S$74,4),VLOOKUP(M11,'[2]17 лет'!$P$4:$S$74,4)))))))</f>
        <v>44</v>
      </c>
      <c r="O11" s="90">
        <v>31</v>
      </c>
      <c r="P11" s="90">
        <f ca="1">IF((D11&lt;=11),VLOOKUP(O11,'[2]11 лет'!$O$4:$S$74,5),IF((D11=12),VLOOKUP(O11,'[2]12 лет'!$O$4:$S$74,5),IF((D11=13),VLOOKUP(O11,'[2]13 лет'!$Q$4:$U$74,5),IF((D11=14),VLOOKUP(O11,'[2]14 лет'!$Q$4:$U$74,5),IF((D11=15),VLOOKUP(O11,'[2]15 лет'!$O$4:$S$74,5),IF((D11=16),VLOOKUP(O11,'[2]16 лет'!$O$4:$S$74,5),VLOOKUP(O11,'[2]17 лет'!$O$4:$S$74,5)))))))</f>
        <v>47</v>
      </c>
      <c r="Q11" s="90">
        <v>13</v>
      </c>
      <c r="R11" s="90">
        <f ca="1">IF((D11&lt;=11),VLOOKUP(Q11,'[2]11 лет'!$R$4:$S$74,2),IF((D11=12),VLOOKUP(Q11,'[2]12 лет'!$R$4:$S$74,2),IF((D11=13),VLOOKUP(Q11,'[2]13 лет'!$T$4:$U$74,2),IF((D11=14),VLOOKUP(Q11,'[2]14 лет'!$T$4:$U$74,2),IF((D11=15),VLOOKUP(Q11,'[2]15 лет'!$R$4:$S$74,2),IF((D11=16),VLOOKUP(Q11,'[2]16 лет'!$R$4:$S$74,2),VLOOKUP(Q11,'[2]17 лет'!$R$4:$S$74,2)))))))</f>
        <v>26</v>
      </c>
      <c r="S11" s="90">
        <f ca="1">SUM(F11,H11,J11,L11,N11,P11,R11)</f>
        <v>394</v>
      </c>
      <c r="T11" s="59">
        <f ca="1">RANK(S11,S$11:S$20)</f>
        <v>1</v>
      </c>
    </row>
    <row r="12" spans="1:20" ht="13.5" customHeight="1" x14ac:dyDescent="0.2">
      <c r="A12" s="63">
        <v>2</v>
      </c>
      <c r="B12" s="96" t="s">
        <v>560</v>
      </c>
      <c r="C12" s="97">
        <v>37153</v>
      </c>
      <c r="D12" s="90">
        <f t="shared" ca="1" si="0"/>
        <v>17</v>
      </c>
      <c r="E12" s="93">
        <v>5.3</v>
      </c>
      <c r="F12" s="93">
        <f ca="1">IF((D12&lt;=11),VLOOKUP(E12,'[2]11 лет'!$L$3:$N$75,3),IF((D12=12),VLOOKUP(E12,'[2]12 лет'!$L$3:$N$75,3),IF((D12=13),VLOOKUP(E12,'[2]13 лет'!$M$3:$P$75,4),IF((D12=14),VLOOKUP(E12,'[2]14 лет'!$M$3:$P$75,4),IF((D12=15),VLOOKUP(E12,'[2]15 лет'!$L$3:$N$75,3),IF((D12=16),VLOOKUP(E12,'[2]16 лет'!$L$3:$N$75,3),VLOOKUP(E12,'[2]17 лет'!$L$3:$N$75,3)))))))</f>
        <v>70</v>
      </c>
      <c r="G12" s="93">
        <v>5.9</v>
      </c>
      <c r="H12" s="93">
        <f ca="1">IF((D12&lt;=11),VLOOKUP(G12,'[2]11 лет'!$K$3:$N$75,4),IF((D12=12),VLOOKUP(G12,'[2]12 лет'!$K$3:$N$75,4),IF((D12=13),VLOOKUP(G12,'[2]13 лет'!$L$3:$P$75,5),IF((D12=14),VLOOKUP(G12,'[2]14 лет'!$L$3:$P$75,5),IF((D12=15),VLOOKUP(G12,'[2]15 лет'!$K$3:$N$75,4),IF((D12=16),VLOOKUP(G12,'[2]16 лет'!$K$3:$N$75,4),VLOOKUP(G12,'[2]17 лет'!$K$3:$N$75,4)))))))</f>
        <v>70</v>
      </c>
      <c r="I12" s="93">
        <v>13.6</v>
      </c>
      <c r="J12" s="93">
        <f ca="1">IF((D12&lt;=11),VLOOKUP(I12,'[2]11 лет'!$M$3:$N$75,2),IF((D12=12),VLOOKUP(I12,'[2]12 лет'!$M$3:$N$75,2),IF((D12=13),VLOOKUP(I12,'[2]13 лет'!$O$3:$P$75,2),IF((D12=14),VLOOKUP(I12,'[2]14 лет'!$O$3:$P$75,2),IF((D12=15),VLOOKUP(I12,'[2]15 лет'!$M$3:$N$75,2),IF((D12=16),VLOOKUP(I12,'[2]16 лет'!$M$3:$N$75,2),VLOOKUP(I12,'[2]17 лет'!$M$3:$N$75,2)))))))</f>
        <v>63</v>
      </c>
      <c r="K12" s="93">
        <v>36</v>
      </c>
      <c r="L12" s="93">
        <f ca="1">IF((D12&lt;=11),VLOOKUP(K12,'[2]11 лет'!$Q$4:$S$74,3),IF((D12=12),VLOOKUP(K12,'[2]12 лет'!$Q$4:$S$74,3),IF((D12=13),VLOOKUP(K12,'[2]13 лет'!$S$4:$U$74,3),IF((D12=14),VLOOKUP(K12,'[2]14 лет'!$S$4:$U$74,3),IF((D12=15),VLOOKUP(K12,'[2]15 лет'!$Q$4:$S$74,3),IF((D12=16),VLOOKUP(K12,'[2]16 лет'!$Q$4:$S$74,3),VLOOKUP(K12,'[2]17 лет'!$Q$4:$S$74,3)))))))</f>
        <v>56</v>
      </c>
      <c r="M12" s="93">
        <v>247</v>
      </c>
      <c r="N12" s="93">
        <f ca="1">IF((D12&lt;=11),VLOOKUP(M12,'[2]11 лет'!$P$4:$S$74,4),IF((D12=12),VLOOKUP(M12,'[2]12 лет'!$P$4:$S$74,4),IF((D12=13),VLOOKUP(M12,'[2]13 лет'!$R$4:$U$74,4),IF((D12=14),VLOOKUP(M12,'[2]14 лет'!$R$4:$U$74,4),IF((D12=15),VLOOKUP(M12,'[2]15 лет'!$P$4:$S$74,4),IF((D12=16),VLOOKUP(M12,'[2]16 лет'!$P$4:$S$74,4),VLOOKUP(M12,'[2]17 лет'!$P$4:$S$74,4)))))))</f>
        <v>64</v>
      </c>
      <c r="O12" s="93">
        <v>30</v>
      </c>
      <c r="P12" s="93">
        <f ca="1">IF((D12&lt;=11),VLOOKUP(O12,'[2]11 лет'!$O$4:$S$74,5),IF((D12=12),VLOOKUP(O12,'[2]12 лет'!$O$4:$S$74,5),IF((D12=13),VLOOKUP(O12,'[2]13 лет'!$Q$4:$U$74,5),IF((D12=14),VLOOKUP(O12,'[2]14 лет'!$Q$4:$U$74,5),IF((D12=15),VLOOKUP(O12,'[2]15 лет'!$O$4:$S$74,5),IF((D12=16),VLOOKUP(O12,'[2]16 лет'!$O$4:$S$74,5),VLOOKUP(O12,'[2]17 лет'!$O$4:$S$74,5)))))))</f>
        <v>44</v>
      </c>
      <c r="Q12" s="93">
        <v>3</v>
      </c>
      <c r="R12" s="93">
        <f ca="1">IF((D12&lt;=11),VLOOKUP(Q12,'[2]11 лет'!$R$4:$S$74,2),IF((D12=12),VLOOKUP(Q12,'[2]12 лет'!$R$4:$S$74,2),IF((D12=13),VLOOKUP(Q12,'[2]13 лет'!$T$4:$U$74,2),IF((D12=14),VLOOKUP(Q12,'[2]14 лет'!$T$4:$U$74,2),IF((D12=15),VLOOKUP(Q12,'[2]15 лет'!$R$4:$S$74,2),IF((D12=16),VLOOKUP(Q12,'[2]16 лет'!$R$4:$S$74,2),VLOOKUP(Q12,'[2]17 лет'!$R$4:$S$74,2)))))))</f>
        <v>7</v>
      </c>
      <c r="S12" s="93">
        <f ca="1">SUM(F12,H12,J12,L12,N12,P12,R12)</f>
        <v>374</v>
      </c>
      <c r="T12" s="59">
        <f t="shared" ref="T12:T20" ca="1" si="1">RANK(S12,S$11:S$20)</f>
        <v>2</v>
      </c>
    </row>
    <row r="13" spans="1:20" x14ac:dyDescent="0.2">
      <c r="A13" s="63">
        <v>3</v>
      </c>
      <c r="B13" s="96" t="s">
        <v>561</v>
      </c>
      <c r="C13" s="97">
        <v>36985</v>
      </c>
      <c r="D13" s="90">
        <f t="shared" ca="1" si="0"/>
        <v>17</v>
      </c>
      <c r="E13" s="90">
        <v>5.2</v>
      </c>
      <c r="F13" s="90">
        <f ca="1">IF((D13&lt;=11),VLOOKUP(E13,'[2]11 лет'!$L$3:$N$75,3),IF((D13=12),VLOOKUP(E13,'[2]12 лет'!$L$3:$N$75,3),IF((D13=13),VLOOKUP(E13,'[2]13 лет'!$M$3:$P$75,4),IF((D13=14),VLOOKUP(E13,'[2]14 лет'!$M$3:$P$75,4),IF((D13=15),VLOOKUP(E13,'[2]15 лет'!$L$3:$N$75,3),IF((D13=16),VLOOKUP(E13,'[2]16 лет'!$L$3:$N$75,3),VLOOKUP(E13,'[2]17 лет'!$L$3:$N$75,3)))))))</f>
        <v>70</v>
      </c>
      <c r="G13" s="90">
        <v>4.5999999999999996</v>
      </c>
      <c r="H13" s="90">
        <f ca="1">IF((D13&lt;=11),VLOOKUP(G13,'[2]11 лет'!$K$3:$N$75,4),IF((D13=12),VLOOKUP(G13,'[2]12 лет'!$K$3:$N$75,4),IF((D13=13),VLOOKUP(G13,'[2]13 лет'!$L$3:$P$75,5),IF((D13=14),VLOOKUP(G13,'[2]14 лет'!$L$3:$P$75,5),IF((D13=15),VLOOKUP(G13,'[2]15 лет'!$K$3:$N$75,4),IF((D13=16),VLOOKUP(G13,'[2]16 лет'!$K$3:$N$75,4),VLOOKUP(G13,'[2]17 лет'!$K$3:$N$75,4)))))))</f>
        <v>70</v>
      </c>
      <c r="I13" s="90">
        <v>14.9</v>
      </c>
      <c r="J13" s="90">
        <f ca="1">IF((D13&lt;=11),VLOOKUP(I13,'[2]11 лет'!$M$3:$N$75,2),IF((D13=12),VLOOKUP(I13,'[2]12 лет'!$M$3:$N$75,2),IF((D13=13),VLOOKUP(I13,'[2]13 лет'!$O$3:$P$75,2),IF((D13=14),VLOOKUP(I13,'[2]14 лет'!$O$3:$P$75,2),IF((D13=15),VLOOKUP(I13,'[2]15 лет'!$M$3:$N$75,2),IF((D13=16),VLOOKUP(I13,'[2]16 лет'!$M$3:$N$75,2),VLOOKUP(I13,'[2]17 лет'!$M$3:$N$75,2)))))))</f>
        <v>51</v>
      </c>
      <c r="K13" s="90">
        <v>50</v>
      </c>
      <c r="L13" s="90">
        <f ca="1">IF((D13&lt;=11),VLOOKUP(K13,'[2]11 лет'!$Q$4:$S$74,3),IF((D13=12),VLOOKUP(K13,'[2]12 лет'!$Q$4:$S$74,3),IF((D13=13),VLOOKUP(K13,'[2]13 лет'!$S$4:$U$74,3),IF((D13=14),VLOOKUP(K13,'[2]14 лет'!$S$4:$U$74,3),IF((D13=15),VLOOKUP(K13,'[2]15 лет'!$Q$4:$S$74,3),IF((D13=16),VLOOKUP(K13,'[2]16 лет'!$Q$4:$S$74,3),VLOOKUP(K13,'[2]17 лет'!$Q$4:$S$74,3)))))))</f>
        <v>70</v>
      </c>
      <c r="M13" s="90">
        <v>215</v>
      </c>
      <c r="N13" s="90">
        <f ca="1">IF((D13&lt;=11),VLOOKUP(M13,'[2]11 лет'!$P$4:$S$74,4),IF((D13=12),VLOOKUP(M13,'[2]12 лет'!$P$4:$S$74,4),IF((D13=13),VLOOKUP(M13,'[2]13 лет'!$R$4:$U$74,4),IF((D13=14),VLOOKUP(M13,'[2]14 лет'!$R$4:$U$74,4),IF((D13=15),VLOOKUP(M13,'[2]15 лет'!$P$4:$S$74,4),IF((D13=16),VLOOKUP(M13,'[2]16 лет'!$P$4:$S$74,4),VLOOKUP(M13,'[2]17 лет'!$P$4:$S$74,4)))))))</f>
        <v>45</v>
      </c>
      <c r="O13" s="90">
        <v>34</v>
      </c>
      <c r="P13" s="90">
        <f ca="1">IF((D13&lt;=11),VLOOKUP(O13,'[2]11 лет'!$O$4:$S$74,5),IF((D13=12),VLOOKUP(O13,'[2]12 лет'!$O$4:$S$74,5),IF((D13=13),VLOOKUP(O13,'[2]13 лет'!$Q$4:$U$74,5),IF((D13=14),VLOOKUP(O13,'[2]14 лет'!$Q$4:$U$74,5),IF((D13=15),VLOOKUP(O13,'[2]15 лет'!$O$4:$S$74,5),IF((D13=16),VLOOKUP(O13,'[2]16 лет'!$O$4:$S$74,5),VLOOKUP(O13,'[2]17 лет'!$O$4:$S$74,5)))))))</f>
        <v>54</v>
      </c>
      <c r="Q13" s="90">
        <v>0</v>
      </c>
      <c r="R13" s="90">
        <f ca="1">IF((D13&lt;=11),VLOOKUP(Q13,'[2]11 лет'!$R$4:$S$74,2),IF((D13=12),VLOOKUP(Q13,'[2]12 лет'!$R$4:$S$74,2),IF((D13=13),VLOOKUP(Q13,'[2]13 лет'!$T$4:$U$74,2),IF((D13=14),VLOOKUP(Q13,'[2]14 лет'!$T$4:$U$74,2),IF((D13=15),VLOOKUP(Q13,'[2]15 лет'!$R$4:$S$74,2),IF((D13=16),VLOOKUP(Q13,'[2]16 лет'!$R$4:$S$74,2),VLOOKUP(Q13,'[2]17 лет'!$R$4:$S$74,2)))))))</f>
        <v>4</v>
      </c>
      <c r="S13" s="90">
        <f ca="1">SUM(F13,H13,J13,L13,N13,P13,R13)</f>
        <v>364</v>
      </c>
      <c r="T13" s="59">
        <f t="shared" ca="1" si="1"/>
        <v>3</v>
      </c>
    </row>
    <row r="14" spans="1:20" x14ac:dyDescent="0.2">
      <c r="A14" s="63">
        <v>4</v>
      </c>
      <c r="B14" s="96" t="s">
        <v>562</v>
      </c>
      <c r="C14" s="97">
        <v>37176</v>
      </c>
      <c r="D14" s="90">
        <f t="shared" ca="1" si="0"/>
        <v>17</v>
      </c>
      <c r="E14" s="90">
        <v>5.3</v>
      </c>
      <c r="F14" s="90">
        <v>70</v>
      </c>
      <c r="G14" s="90">
        <v>5.5</v>
      </c>
      <c r="H14" s="90">
        <v>70</v>
      </c>
      <c r="I14" s="90">
        <v>14.6</v>
      </c>
      <c r="J14" s="90">
        <v>54</v>
      </c>
      <c r="K14" s="90">
        <v>30</v>
      </c>
      <c r="L14" s="90">
        <v>38</v>
      </c>
      <c r="M14" s="90">
        <v>216</v>
      </c>
      <c r="N14" s="90">
        <v>46</v>
      </c>
      <c r="O14" s="90">
        <v>30</v>
      </c>
      <c r="P14" s="90">
        <v>44</v>
      </c>
      <c r="Q14" s="90">
        <v>12</v>
      </c>
      <c r="R14" s="90">
        <v>24</v>
      </c>
      <c r="S14" s="90">
        <v>346</v>
      </c>
      <c r="T14" s="59">
        <f t="shared" ca="1" si="1"/>
        <v>4</v>
      </c>
    </row>
    <row r="15" spans="1:20" x14ac:dyDescent="0.2">
      <c r="A15" s="63">
        <v>5</v>
      </c>
      <c r="B15" s="96" t="s">
        <v>563</v>
      </c>
      <c r="C15" s="97">
        <v>36945</v>
      </c>
      <c r="D15" s="90">
        <f t="shared" ca="1" si="0"/>
        <v>17</v>
      </c>
      <c r="E15" s="90">
        <v>5.3</v>
      </c>
      <c r="F15" s="90">
        <v>70</v>
      </c>
      <c r="G15" s="90">
        <v>4.7</v>
      </c>
      <c r="H15" s="90">
        <v>70</v>
      </c>
      <c r="I15" s="90">
        <v>8.9</v>
      </c>
      <c r="J15" s="90">
        <v>70</v>
      </c>
      <c r="K15" s="90">
        <v>46</v>
      </c>
      <c r="L15" s="90">
        <v>70</v>
      </c>
      <c r="M15" s="90">
        <v>150</v>
      </c>
      <c r="N15" s="90">
        <v>7</v>
      </c>
      <c r="O15" s="90">
        <v>34</v>
      </c>
      <c r="P15" s="90">
        <v>54</v>
      </c>
      <c r="Q15" s="90">
        <v>0</v>
      </c>
      <c r="R15" s="90">
        <v>4</v>
      </c>
      <c r="S15" s="90">
        <v>345</v>
      </c>
      <c r="T15" s="59">
        <f t="shared" ca="1" si="1"/>
        <v>5</v>
      </c>
    </row>
    <row r="16" spans="1:20" x14ac:dyDescent="0.2">
      <c r="A16" s="63">
        <v>6</v>
      </c>
      <c r="B16" s="96" t="s">
        <v>564</v>
      </c>
      <c r="C16" s="97">
        <v>36924</v>
      </c>
      <c r="D16" s="90">
        <f t="shared" ca="1" si="0"/>
        <v>17</v>
      </c>
      <c r="E16" s="90">
        <v>7.6</v>
      </c>
      <c r="F16" s="90">
        <v>42</v>
      </c>
      <c r="G16" s="90">
        <v>4.5</v>
      </c>
      <c r="H16" s="90">
        <v>70</v>
      </c>
      <c r="I16" s="90">
        <v>12.9</v>
      </c>
      <c r="J16" s="90">
        <v>67</v>
      </c>
      <c r="K16" s="90">
        <v>33</v>
      </c>
      <c r="L16" s="90">
        <v>47</v>
      </c>
      <c r="M16" s="90">
        <v>233</v>
      </c>
      <c r="N16" s="90">
        <v>57</v>
      </c>
      <c r="O16" s="90">
        <v>22</v>
      </c>
      <c r="P16" s="90">
        <v>28</v>
      </c>
      <c r="Q16" s="90">
        <v>14</v>
      </c>
      <c r="R16" s="90">
        <v>29</v>
      </c>
      <c r="S16" s="90">
        <v>340</v>
      </c>
      <c r="T16" s="59">
        <f t="shared" ca="1" si="1"/>
        <v>6</v>
      </c>
    </row>
    <row r="17" spans="1:20" x14ac:dyDescent="0.2">
      <c r="A17" s="63">
        <v>7</v>
      </c>
      <c r="B17" s="96" t="s">
        <v>565</v>
      </c>
      <c r="C17" s="97">
        <v>37145</v>
      </c>
      <c r="D17" s="90">
        <f t="shared" ca="1" si="0"/>
        <v>17</v>
      </c>
      <c r="E17" s="90">
        <v>5.8</v>
      </c>
      <c r="F17" s="90">
        <f ca="1">IF((D17&lt;=11),VLOOKUP(E17,'[2]11 лет'!$L$3:$N$75,3),IF((D17=12),VLOOKUP(E17,'[2]12 лет'!$L$3:$N$75,3),IF((D17=13),VLOOKUP(E17,'[2]13 лет'!$M$3:$P$75,4),IF((D17=14),VLOOKUP(E17,'[2]14 лет'!$M$3:$P$75,4),IF((D17=15),VLOOKUP(E17,'[2]15 лет'!$L$3:$N$75,3),IF((D17=16),VLOOKUP(E17,'[2]16 лет'!$L$3:$N$75,3),VLOOKUP(E17,'[2]17 лет'!$L$3:$N$75,3)))))))</f>
        <v>70</v>
      </c>
      <c r="G17" s="90">
        <v>5.5</v>
      </c>
      <c r="H17" s="90">
        <f ca="1">IF((D17&lt;=11),VLOOKUP(G17,'[2]11 лет'!$K$3:$N$75,4),IF((D17=12),VLOOKUP(G17,'[2]12 лет'!$K$3:$N$75,4),IF((D17=13),VLOOKUP(G17,'[2]13 лет'!$L$3:$P$75,5),IF((D17=14),VLOOKUP(G17,'[2]14 лет'!$L$3:$P$75,5),IF((D17=15),VLOOKUP(G17,'[2]15 лет'!$K$3:$N$75,4),IF((D17=16),VLOOKUP(G17,'[2]16 лет'!$K$3:$N$75,4),VLOOKUP(G17,'[2]17 лет'!$K$3:$N$75,4)))))))</f>
        <v>70</v>
      </c>
      <c r="I17" s="90">
        <v>15.2</v>
      </c>
      <c r="J17" s="90">
        <f ca="1">IF((D17&lt;=11),VLOOKUP(I17,'[2]11 лет'!$M$3:$N$75,2),IF((D17=12),VLOOKUP(I17,'[2]12 лет'!$M$3:$N$75,2),IF((D17=13),VLOOKUP(I17,'[2]13 лет'!$O$3:$P$75,2),IF((D17=14),VLOOKUP(I17,'[2]14 лет'!$O$3:$P$75,2),IF((D17=15),VLOOKUP(I17,'[2]15 лет'!$M$3:$N$75,2),IF((D17=16),VLOOKUP(I17,'[2]16 лет'!$M$3:$N$75,2),VLOOKUP(I17,'[2]17 лет'!$M$3:$N$75,2)))))))</f>
        <v>46</v>
      </c>
      <c r="K17" s="90">
        <v>30</v>
      </c>
      <c r="L17" s="90">
        <f ca="1">IF((D17&lt;=11),VLOOKUP(K17,'[2]11 лет'!$Q$4:$S$74,3),IF((D17=12),VLOOKUP(K17,'[2]12 лет'!$Q$4:$S$74,3),IF((D17=13),VLOOKUP(K17,'[2]13 лет'!$S$4:$U$74,3),IF((D17=14),VLOOKUP(K17,'[2]14 лет'!$S$4:$U$74,3),IF((D17=15),VLOOKUP(K17,'[2]15 лет'!$Q$4:$S$74,3),IF((D17=16),VLOOKUP(K17,'[2]16 лет'!$Q$4:$S$74,3),VLOOKUP(K17,'[2]17 лет'!$Q$4:$S$74,3)))))))</f>
        <v>38</v>
      </c>
      <c r="M17" s="90">
        <v>244</v>
      </c>
      <c r="N17" s="90">
        <f ca="1">IF((D17&lt;=11),VLOOKUP(M17,'[2]11 лет'!$P$4:$S$74,4),IF((D17=12),VLOOKUP(M17,'[2]12 лет'!$P$4:$S$74,4),IF((D17=13),VLOOKUP(M17,'[2]13 лет'!$R$4:$U$74,4),IF((D17=14),VLOOKUP(M17,'[2]14 лет'!$R$4:$U$74,4),IF((D17=15),VLOOKUP(M17,'[2]15 лет'!$P$4:$S$74,4),IF((D17=16),VLOOKUP(M17,'[2]16 лет'!$P$4:$S$74,4),VLOOKUP(M17,'[2]17 лет'!$P$4:$S$74,4)))))))</f>
        <v>63</v>
      </c>
      <c r="O17" s="90">
        <v>29</v>
      </c>
      <c r="P17" s="90">
        <f ca="1">IF((D17&lt;=11),VLOOKUP(O17,'[2]11 лет'!$O$4:$S$74,5),IF((D17=12),VLOOKUP(O17,'[2]12 лет'!$O$4:$S$74,5),IF((D17=13),VLOOKUP(O17,'[2]13 лет'!$Q$4:$U$74,5),IF((D17=14),VLOOKUP(O17,'[2]14 лет'!$Q$4:$U$74,5),IF((D17=15),VLOOKUP(O17,'[2]15 лет'!$O$4:$S$74,5),IF((D17=16),VLOOKUP(O17,'[2]16 лет'!$O$4:$S$74,5),VLOOKUP(O17,'[2]17 лет'!$O$4:$S$74,5)))))))</f>
        <v>42</v>
      </c>
      <c r="Q17" s="90">
        <v>1</v>
      </c>
      <c r="R17" s="90">
        <f ca="1">IF((D17&lt;=11),VLOOKUP(Q17,'[2]11 лет'!$R$4:$S$74,2),IF((D17=12),VLOOKUP(Q17,'[2]12 лет'!$R$4:$S$74,2),IF((D17=13),VLOOKUP(Q17,'[2]13 лет'!$T$4:$U$74,2),IF((D17=14),VLOOKUP(Q17,'[2]14 лет'!$T$4:$U$74,2),IF((D17=15),VLOOKUP(Q17,'[2]15 лет'!$R$4:$S$74,2),IF((D17=16),VLOOKUP(Q17,'[2]16 лет'!$R$4:$S$74,2),VLOOKUP(Q17,'[2]17 лет'!$R$4:$S$74,2)))))))</f>
        <v>5</v>
      </c>
      <c r="S17" s="90">
        <f ca="1">SUM(F17,H17,J17,L17,N17,P17,R17)</f>
        <v>334</v>
      </c>
      <c r="T17" s="59">
        <f t="shared" ca="1" si="1"/>
        <v>7</v>
      </c>
    </row>
    <row r="18" spans="1:20" x14ac:dyDescent="0.2">
      <c r="A18" s="63">
        <v>8</v>
      </c>
      <c r="B18" s="96" t="s">
        <v>566</v>
      </c>
      <c r="C18" s="97">
        <v>37125</v>
      </c>
      <c r="D18" s="90">
        <f t="shared" ca="1" si="0"/>
        <v>17</v>
      </c>
      <c r="E18" s="90">
        <v>5.5</v>
      </c>
      <c r="F18" s="90">
        <f ca="1">IF((D18&lt;=11),VLOOKUP(E18,'[2]11 лет'!$L$3:$N$75,3),IF((D18=12),VLOOKUP(E18,'[2]12 лет'!$L$3:$N$75,3),IF((D18=13),VLOOKUP(E18,'[2]13 лет'!$M$3:$P$75,4),IF((D18=14),VLOOKUP(E18,'[2]14 лет'!$M$3:$P$75,4),IF((D18=15),VLOOKUP(E18,'[2]15 лет'!$L$3:$N$75,3),IF((D18=16),VLOOKUP(E18,'[2]16 лет'!$L$3:$N$75,3),VLOOKUP(E18,'[2]17 лет'!$L$3:$N$75,3)))))))</f>
        <v>70</v>
      </c>
      <c r="G18" s="90">
        <v>4.5</v>
      </c>
      <c r="H18" s="90">
        <f ca="1">IF((D18&lt;=11),VLOOKUP(G18,'[2]11 лет'!$K$3:$N$75,4),IF((D18=12),VLOOKUP(G18,'[2]12 лет'!$K$3:$N$75,4),IF((D18=13),VLOOKUP(G18,'[2]13 лет'!$L$3:$P$75,5),IF((D18=14),VLOOKUP(G18,'[2]14 лет'!$L$3:$P$75,5),IF((D18=15),VLOOKUP(G18,'[2]15 лет'!$K$3:$N$75,4),IF((D18=16),VLOOKUP(G18,'[2]16 лет'!$K$3:$N$75,4),VLOOKUP(G18,'[2]17 лет'!$K$3:$N$75,4)))))))</f>
        <v>70</v>
      </c>
      <c r="I18" s="90">
        <v>15.1</v>
      </c>
      <c r="J18" s="90">
        <f ca="1">IF((D18&lt;=11),VLOOKUP(I18,'[2]11 лет'!$M$3:$N$75,2),IF((D18=12),VLOOKUP(I18,'[2]12 лет'!$M$3:$N$75,2),IF((D18=13),VLOOKUP(I18,'[2]13 лет'!$O$3:$P$75,2),IF((D18=14),VLOOKUP(I18,'[2]14 лет'!$O$3:$P$75,2),IF((D18=15),VLOOKUP(I18,'[2]15 лет'!$M$3:$N$75,2),IF((D18=16),VLOOKUP(I18,'[2]16 лет'!$M$3:$N$75,2),VLOOKUP(I18,'[2]17 лет'!$M$3:$N$75,2)))))))</f>
        <v>48</v>
      </c>
      <c r="K18" s="90">
        <v>36</v>
      </c>
      <c r="L18" s="90">
        <f ca="1">IF((D18&lt;=11),VLOOKUP(K18,'[2]11 лет'!$Q$4:$S$74,3),IF((D18=12),VLOOKUP(K18,'[2]12 лет'!$Q$4:$S$74,3),IF((D18=13),VLOOKUP(K18,'[2]13 лет'!$S$4:$U$74,3),IF((D18=14),VLOOKUP(K18,'[2]14 лет'!$S$4:$U$74,3),IF((D18=15),VLOOKUP(K18,'[2]15 лет'!$Q$4:$S$74,3),IF((D18=16),VLOOKUP(K18,'[2]16 лет'!$Q$4:$S$74,3),VLOOKUP(K18,'[2]17 лет'!$Q$4:$S$74,3)))))))</f>
        <v>56</v>
      </c>
      <c r="M18" s="90">
        <v>245</v>
      </c>
      <c r="N18" s="90">
        <f ca="1">IF((D18&lt;=11),VLOOKUP(M18,'[2]11 лет'!$P$4:$S$74,4),IF((D18=12),VLOOKUP(M18,'[2]12 лет'!$P$4:$S$74,4),IF((D18=13),VLOOKUP(M18,'[2]13 лет'!$R$4:$U$74,4),IF((D18=14),VLOOKUP(M18,'[2]14 лет'!$R$4:$U$74,4),IF((D18=15),VLOOKUP(M18,'[2]15 лет'!$P$4:$S$74,4),IF((D18=16),VLOOKUP(M18,'[2]16 лет'!$P$4:$S$74,4),VLOOKUP(M18,'[2]17 лет'!$P$4:$S$74,4)))))))</f>
        <v>63</v>
      </c>
      <c r="O18" s="90">
        <v>18</v>
      </c>
      <c r="P18" s="90">
        <f ca="1">IF((D18&lt;=11),VLOOKUP(O18,'[2]11 лет'!$O$4:$S$74,5),IF((D18=12),VLOOKUP(O18,'[2]12 лет'!$O$4:$S$74,5),IF((D18=13),VLOOKUP(O18,'[2]13 лет'!$Q$4:$U$74,5),IF((D18=14),VLOOKUP(O18,'[2]14 лет'!$Q$4:$U$74,5),IF((D18=15),VLOOKUP(O18,'[2]15 лет'!$O$4:$S$74,5),IF((D18=16),VLOOKUP(O18,'[2]16 лет'!$O$4:$S$74,5),VLOOKUP(O18,'[2]17 лет'!$O$4:$S$74,5)))))))</f>
        <v>20</v>
      </c>
      <c r="Q18" s="90">
        <v>1</v>
      </c>
      <c r="R18" s="90">
        <f ca="1">IF((D18&lt;=11),VLOOKUP(Q18,'[2]11 лет'!$R$4:$S$74,2),IF((D18=12),VLOOKUP(Q18,'[2]12 лет'!$R$4:$S$74,2),IF((D18=13),VLOOKUP(Q18,'[2]13 лет'!$T$4:$U$74,2),IF((D18=14),VLOOKUP(Q18,'[2]14 лет'!$T$4:$U$74,2),IF((D18=15),VLOOKUP(Q18,'[2]15 лет'!$R$4:$S$74,2),IF((D18=16),VLOOKUP(Q18,'[2]16 лет'!$R$4:$S$74,2),VLOOKUP(Q18,'[2]17 лет'!$R$4:$S$74,2)))))))</f>
        <v>5</v>
      </c>
      <c r="S18" s="90">
        <f ca="1">SUM(F18,H18,J18,L18,N18,P18,R18)</f>
        <v>332</v>
      </c>
      <c r="T18" s="59">
        <f t="shared" ca="1" si="1"/>
        <v>8</v>
      </c>
    </row>
    <row r="19" spans="1:20" ht="13.5" customHeight="1" x14ac:dyDescent="0.2">
      <c r="A19" s="63">
        <v>9</v>
      </c>
      <c r="B19" s="96" t="s">
        <v>567</v>
      </c>
      <c r="C19" s="97">
        <v>37147</v>
      </c>
      <c r="D19" s="90">
        <f t="shared" ca="1" si="0"/>
        <v>17</v>
      </c>
      <c r="E19" s="90">
        <v>5.5</v>
      </c>
      <c r="F19" s="90">
        <v>70</v>
      </c>
      <c r="G19" s="90">
        <v>4.7</v>
      </c>
      <c r="H19" s="90">
        <v>70</v>
      </c>
      <c r="I19" s="90">
        <v>15.6</v>
      </c>
      <c r="J19" s="90">
        <v>38</v>
      </c>
      <c r="K19" s="90">
        <v>32</v>
      </c>
      <c r="L19" s="90">
        <v>44</v>
      </c>
      <c r="M19" s="90">
        <v>240</v>
      </c>
      <c r="N19" s="90">
        <v>61</v>
      </c>
      <c r="O19" s="90">
        <v>18</v>
      </c>
      <c r="P19" s="90">
        <v>20</v>
      </c>
      <c r="Q19" s="90">
        <v>12</v>
      </c>
      <c r="R19" s="90">
        <v>24</v>
      </c>
      <c r="S19" s="90">
        <v>327</v>
      </c>
      <c r="T19" s="59">
        <f t="shared" ca="1" si="1"/>
        <v>9</v>
      </c>
    </row>
    <row r="20" spans="1:20" ht="13.5" customHeight="1" x14ac:dyDescent="0.2">
      <c r="A20" s="63">
        <v>10</v>
      </c>
      <c r="B20" s="96" t="s">
        <v>568</v>
      </c>
      <c r="C20" s="97">
        <v>37151</v>
      </c>
      <c r="D20" s="90">
        <f t="shared" ca="1" si="0"/>
        <v>17</v>
      </c>
      <c r="E20" s="94">
        <v>5.8</v>
      </c>
      <c r="F20" s="94">
        <v>70</v>
      </c>
      <c r="G20" s="94">
        <v>5.6</v>
      </c>
      <c r="H20" s="94">
        <v>70</v>
      </c>
      <c r="I20" s="94">
        <v>16.600000000000001</v>
      </c>
      <c r="J20" s="94">
        <v>28</v>
      </c>
      <c r="K20" s="94">
        <v>28</v>
      </c>
      <c r="L20" s="94">
        <v>32</v>
      </c>
      <c r="M20" s="90">
        <v>231</v>
      </c>
      <c r="N20" s="90">
        <v>56</v>
      </c>
      <c r="O20" s="90">
        <v>20</v>
      </c>
      <c r="P20" s="90">
        <v>24</v>
      </c>
      <c r="Q20" s="90">
        <v>12</v>
      </c>
      <c r="R20" s="90">
        <v>24</v>
      </c>
      <c r="S20" s="90">
        <v>304</v>
      </c>
      <c r="T20" s="59">
        <f t="shared" ca="1" si="1"/>
        <v>10</v>
      </c>
    </row>
    <row r="21" spans="1:20" ht="9.75" hidden="1" customHeight="1" x14ac:dyDescent="0.2">
      <c r="A21" s="63">
        <v>12</v>
      </c>
      <c r="B21" s="64"/>
      <c r="C21" s="65"/>
      <c r="D21" s="59">
        <f t="shared" ca="1" si="0"/>
        <v>118</v>
      </c>
      <c r="E21" s="59">
        <v>5.8</v>
      </c>
      <c r="F21" s="59">
        <f ca="1">IF((D21&lt;=11),VLOOKUP(E21,'[2]11 лет'!$L$3:$N$75,3),IF((D21=12),VLOOKUP(E21,'[2]12 лет'!$L$3:$N$75,3),IF((D21=13),VLOOKUP(E21,'[2]13 лет'!$M$3:$P$75,4),IF((D21=14),VLOOKUP(E21,'[2]14 лет'!$M$3:$P$75,4),IF((D21=15),VLOOKUP(E21,'[2]15 лет'!$L$3:$N$75,3),IF((D21=16),VLOOKUP(E21,'[2]16 лет'!$L$3:$N$75,3),VLOOKUP(E21,'[2]17 лет'!$L$3:$N$75,3)))))))</f>
        <v>70</v>
      </c>
      <c r="G21" s="59">
        <v>5.6</v>
      </c>
      <c r="H21" s="59">
        <f ca="1">IF((D21&lt;=11),VLOOKUP(G21,'[2]11 лет'!$K$3:$N$75,4),IF((D21=12),VLOOKUP(G21,'[2]12 лет'!$K$3:$N$75,4),IF((D21=13),VLOOKUP(G21,'[2]13 лет'!$L$3:$P$75,5),IF((D21=14),VLOOKUP(G21,'[2]14 лет'!$L$3:$P$75,5),IF((D21=15),VLOOKUP(G21,'[2]15 лет'!$K$3:$N$75,4),IF((D21=16),VLOOKUP(G21,'[2]16 лет'!$K$3:$N$75,4),VLOOKUP(G21,'[2]17 лет'!$K$3:$N$75,4)))))))</f>
        <v>70</v>
      </c>
      <c r="I21" s="59">
        <v>13.5</v>
      </c>
      <c r="J21" s="59">
        <f ca="1">IF((D21&lt;=11),VLOOKUP(I21,'[2]11 лет'!$M$3:$N$75,2),IF((D21=12),VLOOKUP(I21,'[2]12 лет'!$M$3:$N$75,2),IF((D21=13),VLOOKUP(I21,'[2]13 лет'!$O$3:$P$75,2),IF((D21=14),VLOOKUP(I21,'[2]14 лет'!$O$3:$P$75,2),IF((D21=15),VLOOKUP(I21,'[2]15 лет'!$M$3:$N$75,2),IF((D21=16),VLOOKUP(I21,'[2]16 лет'!$M$3:$N$75,2),VLOOKUP(I21,'[2]17 лет'!$M$3:$N$75,2)))))))</f>
        <v>64</v>
      </c>
      <c r="K21" s="59">
        <v>28</v>
      </c>
      <c r="L21" s="59">
        <f ca="1">IF((D21&lt;=11),VLOOKUP(K21,'[2]11 лет'!$Q$4:$S$74,3),IF((D21=12),VLOOKUP(K21,'[2]12 лет'!$Q$4:$S$74,3),IF((D21=13),VLOOKUP(K21,'[2]13 лет'!$S$4:$U$74,3),IF((D21=14),VLOOKUP(K21,'[2]14 лет'!$S$4:$U$74,3),IF((D21=15),VLOOKUP(K21,'[2]15 лет'!$Q$4:$S$74,3),IF((D21=16),VLOOKUP(K21,'[2]16 лет'!$Q$4:$S$74,3),VLOOKUP(K21,'[2]17 лет'!$Q$4:$S$74,3)))))))</f>
        <v>32</v>
      </c>
      <c r="M21" s="92">
        <v>231</v>
      </c>
      <c r="N21" s="59">
        <f ca="1">IF((D21&lt;=11),VLOOKUP(M21,'[2]11 лет'!$P$4:$S$74,4),IF((D21=12),VLOOKUP(M21,'[2]12 лет'!$P$4:$S$74,4),IF((D21=13),VLOOKUP(M21,'[2]13 лет'!$R$4:$U$74,4),IF((D21=14),VLOOKUP(M21,'[2]14 лет'!$R$4:$U$74,4),IF((D21=15),VLOOKUP(M21,'[2]15 лет'!$P$4:$S$74,4),IF((D21=16),VLOOKUP(M21,'[2]16 лет'!$P$4:$S$74,4),VLOOKUP(M21,'[2]17 лет'!$P$4:$S$74,4)))))))</f>
        <v>56</v>
      </c>
      <c r="O21" s="59">
        <v>18</v>
      </c>
      <c r="P21" s="59">
        <f ca="1">IF((D21&lt;=11),VLOOKUP(O21,'[2]11 лет'!$O$4:$S$74,5),IF((D21=12),VLOOKUP(O21,'[2]12 лет'!$O$4:$S$74,5),IF((D21=13),VLOOKUP(O21,'[2]13 лет'!$Q$4:$U$74,5),IF((D21=14),VLOOKUP(O21,'[2]14 лет'!$Q$4:$U$74,5),IF((D21=15),VLOOKUP(O21,'[2]15 лет'!$O$4:$S$74,5),IF((D21=16),VLOOKUP(O21,'[2]16 лет'!$O$4:$S$74,5),VLOOKUP(O21,'[2]17 лет'!$O$4:$S$74,5)))))))</f>
        <v>20</v>
      </c>
      <c r="Q21" s="59">
        <v>3</v>
      </c>
      <c r="R21" s="59">
        <f ca="1">IF((D21&lt;=11),VLOOKUP(Q21,'[2]11 лет'!$R$4:$S$74,2),IF((D21=12),VLOOKUP(Q21,'[2]12 лет'!$R$4:$S$74,2),IF((D21=13),VLOOKUP(Q21,'[2]13 лет'!$T$4:$U$74,2),IF((D21=14),VLOOKUP(Q21,'[2]14 лет'!$T$4:$U$74,2),IF((D21=15),VLOOKUP(Q21,'[2]15 лет'!$R$4:$S$74,2),IF((D21=16),VLOOKUP(Q21,'[2]16 лет'!$R$4:$S$74,2),VLOOKUP(Q21,'[2]17 лет'!$R$4:$S$74,2)))))))</f>
        <v>7</v>
      </c>
      <c r="S21" s="59">
        <f ca="1">SUM(F21,H21,J21,L21,N21,P21,R21)</f>
        <v>319</v>
      </c>
      <c r="T21" s="59"/>
    </row>
    <row r="22" spans="1:20" hidden="1" x14ac:dyDescent="0.2">
      <c r="A22" s="63">
        <v>13</v>
      </c>
      <c r="B22" s="64"/>
      <c r="C22" s="65"/>
      <c r="D22" s="59">
        <f t="shared" ca="1" si="0"/>
        <v>118</v>
      </c>
      <c r="E22" s="59"/>
      <c r="F22" s="59">
        <f ca="1">IF((D22&lt;=11),VLOOKUP(E22,'11 лет'!$B$3:$D$75,3),IF((D22=12),VLOOKUP(E22,'12 лет'!$B$3:$D$75,3),IF((D22=13),VLOOKUP(E22,'13 лет'!$B$3:$E$75,4),IF((D22=14),VLOOKUP(E22,'14 лет'!$B$3:$E$75,4),IF((D22=15),VLOOKUP(E22,'15 лет'!$B$3:$D$75,3),IF((D22=16),VLOOKUP(E22,'16 лет'!$B$3:$D$75,3),VLOOKUP(E22,'17 лет'!$B$3:$D$75,3)))))))</f>
        <v>0</v>
      </c>
      <c r="G22" s="59"/>
      <c r="H22" s="59">
        <f ca="1">IF((D22&lt;=11),VLOOKUP(G22,'11 лет'!$A$3:$D$75,4),IF((D22=12),VLOOKUP(G22,'12 лет'!$A$3:$D$75,4),IF((D22=13),VLOOKUP(G22,'13 лет'!$A$3:$E$75,5),IF((D22=14),VLOOKUP(G22,'14 лет'!$A$3:$E$75,5),IF((D22=15),VLOOKUP(G22,'15 лет'!$A$3:$D$75,4),IF((D22=16),VLOOKUP(G22,'16 лет'!$A$3:$D$75,4),VLOOKUP(G22,'17 лет'!$A$3:$D$75,4)))))))</f>
        <v>0</v>
      </c>
      <c r="I22" s="59"/>
      <c r="J22" s="59">
        <f ca="1">IF((D22&lt;=11),VLOOKUP(I22,'11 лет'!$C$3:$D$75,2),IF((D22=12),VLOOKUP(I22,'12 лет'!$C$3:$D$75,2),IF((D22=13),VLOOKUP(I22,'13 лет'!$D$3:$E$75,2),IF((D22=14),VLOOKUP(I22,'14 лет'!$D$3:$E$75,2),IF((D22=15),VLOOKUP(I22,'15 лет'!$C$3:$D$75,2),IF((D22=16),VLOOKUP(I22,'16 лет'!$C$3:$D$75,2),VLOOKUP(I22,'17 лет'!$C$3:$D$75,2)))))))</f>
        <v>0</v>
      </c>
      <c r="K22" s="59"/>
      <c r="L22" s="59">
        <f ca="1">IF((D22&lt;=11),VLOOKUP(K22,'11 лет'!$G$4:$I$74,3),IF((D22=12),VLOOKUP(K22,'12 лет'!$G$4:$I$74,3),IF((D22=13),VLOOKUP(K22,'13 лет'!$H$4:$J$74,3),IF((D22=14),VLOOKUP(K22,'14 лет'!$H$4:$J$74,3),IF((D22=15),VLOOKUP(K22,'15 лет'!$G$4:$I$74,3),IF((D22=16),VLOOKUP(K22,'16 лет'!$G$4:$I$74,3),VLOOKUP(K22,'17 лет'!$G$4:$I$74,3)))))))</f>
        <v>0</v>
      </c>
      <c r="M22" s="59"/>
      <c r="N22" s="59">
        <f ca="1">IF((D22&lt;=11),VLOOKUP(M22,'11 лет'!$F$4:$I$74,4),IF((D22=12),VLOOKUP(M22,'12 лет'!$F$4:$I$74,4),IF((D22=13),VLOOKUP(M22,'13 лет'!$G$4:$J$74,4),IF((D22=14),VLOOKUP(M22,'14 лет'!$G$4:$J$74,4),IF((D22=15),VLOOKUP(M22,'15 лет'!$F$4:$I$74,4),IF((D22=16),VLOOKUP(M22,'16 лет'!$F$4:$I$74,4),VLOOKUP(M22,'17 лет'!$F$4:$I$74,4)))))))</f>
        <v>0</v>
      </c>
      <c r="O22" s="59"/>
      <c r="P22" s="59">
        <f ca="1">IF((D22&lt;=11),VLOOKUP(O22,'11 лет'!$E$4:$I$74,5),IF((D22=12),VLOOKUP(O22,'12 лет'!$E$4:$I$74,5),IF((D22=13),VLOOKUP(O22,'13 лет'!$F$4:$J$74,5),IF((D22=14),VLOOKUP(O22,'14 лет'!$F$4:$J$74,5),IF((D22=15),VLOOKUP(O22,'15 лет'!$E$4:$I$74,5),IF((D22=16),VLOOKUP(O22,'16 лет'!$E$4:$I$74,5),VLOOKUP(O22,'17 лет'!$E$4:$I$74,5)))))))</f>
        <v>0</v>
      </c>
      <c r="Q22" s="59"/>
      <c r="R22" s="59">
        <f ca="1">IF((D22&lt;=11),VLOOKUP(Q22,'11 лет'!$H$4:$I$74,2),IF((D22=12),VLOOKUP(Q22,'12 лет'!$H$4:$I$74,2),IF((D22=13),VLOOKUP(Q22,'13 лет'!$I$4:$J$74,2),IF((D22=14),VLOOKUP(Q22,'14 лет'!$I$4:$J$74,2),IF((D22=15),VLOOKUP(Q22,'15 лет'!$H$4:$I$74,2),IF((D22=16),VLOOKUP(Q22,'16 лет'!$H$4:$I$74,2),VLOOKUP(Q22,'17 лет'!$H$4:$I$74,2)))))))</f>
        <v>6</v>
      </c>
      <c r="S22" s="59">
        <f ca="1">SUM(F22,H22,J22,L22,N22,P22,R22)</f>
        <v>6</v>
      </c>
      <c r="T22" s="59"/>
    </row>
    <row r="23" spans="1:20" ht="12" hidden="1" customHeight="1" x14ac:dyDescent="0.2">
      <c r="A23" s="63">
        <v>14</v>
      </c>
      <c r="B23" s="64"/>
      <c r="C23" s="65"/>
      <c r="D23" s="59">
        <f t="shared" ca="1" si="0"/>
        <v>118</v>
      </c>
      <c r="E23" s="59"/>
      <c r="F23" s="59">
        <f ca="1">IF((D23&lt;=11),VLOOKUP(E23,'11 лет'!$B$3:$D$75,3),IF((D23=12),VLOOKUP(E23,'12 лет'!$B$3:$D$75,3),IF((D23=13),VLOOKUP(E23,'13 лет'!$B$3:$E$75,4),IF((D23=14),VLOOKUP(E23,'14 лет'!$B$3:$E$75,4),IF((D23=15),VLOOKUP(E23,'15 лет'!$B$3:$D$75,3),IF((D23=16),VLOOKUP(E23,'16 лет'!$B$3:$D$75,3),VLOOKUP(E23,'17 лет'!$B$3:$D$75,3)))))))</f>
        <v>0</v>
      </c>
      <c r="G23" s="59"/>
      <c r="H23" s="59">
        <f ca="1">IF((D23&lt;=11),VLOOKUP(G23,'11 лет'!$A$3:$D$75,4),IF((D23=12),VLOOKUP(G23,'12 лет'!$A$3:$D$75,4),IF((D23=13),VLOOKUP(G23,'13 лет'!$A$3:$E$75,5),IF((D23=14),VLOOKUP(G23,'14 лет'!$A$3:$E$75,5),IF((D23=15),VLOOKUP(G23,'15 лет'!$A$3:$D$75,4),IF((D23=16),VLOOKUP(G23,'16 лет'!$A$3:$D$75,4),VLOOKUP(G23,'17 лет'!$A$3:$D$75,4)))))))</f>
        <v>0</v>
      </c>
      <c r="I23" s="59"/>
      <c r="J23" s="59">
        <f ca="1">IF((D23&lt;=11),VLOOKUP(I23,'11 лет'!$C$3:$D$75,2),IF((D23=12),VLOOKUP(I23,'12 лет'!$C$3:$D$75,2),IF((D23=13),VLOOKUP(I23,'13 лет'!$D$3:$E$75,2),IF((D23=14),VLOOKUP(I23,'14 лет'!$D$3:$E$75,2),IF((D23=15),VLOOKUP(I23,'15 лет'!$C$3:$D$75,2),IF((D23=16),VLOOKUP(I23,'16 лет'!$C$3:$D$75,2),VLOOKUP(I23,'17 лет'!$C$3:$D$75,2)))))))</f>
        <v>0</v>
      </c>
      <c r="K23" s="59"/>
      <c r="L23" s="59">
        <f ca="1">IF((D23&lt;=11),VLOOKUP(K23,'11 лет'!$G$4:$I$74,3),IF((D23=12),VLOOKUP(K23,'12 лет'!$G$4:$I$74,3),IF((D23=13),VLOOKUP(K23,'13 лет'!$H$4:$J$74,3),IF((D23=14),VLOOKUP(K23,'14 лет'!$H$4:$J$74,3),IF((D23=15),VLOOKUP(K23,'15 лет'!$G$4:$I$74,3),IF((D23=16),VLOOKUP(K23,'16 лет'!$G$4:$I$74,3),VLOOKUP(K23,'17 лет'!$G$4:$I$74,3)))))))</f>
        <v>0</v>
      </c>
      <c r="M23" s="59"/>
      <c r="N23" s="59">
        <f ca="1">IF((D23&lt;=11),VLOOKUP(M23,'11 лет'!$F$4:$I$74,4),IF((D23=12),VLOOKUP(M23,'12 лет'!$F$4:$I$74,4),IF((D23=13),VLOOKUP(M23,'13 лет'!$G$4:$J$74,4),IF((D23=14),VLOOKUP(M23,'14 лет'!$G$4:$J$74,4),IF((D23=15),VLOOKUP(M23,'15 лет'!$F$4:$I$74,4),IF((D23=16),VLOOKUP(M23,'16 лет'!$F$4:$I$74,4),VLOOKUP(M23,'17 лет'!$F$4:$I$74,4)))))))</f>
        <v>0</v>
      </c>
      <c r="O23" s="59"/>
      <c r="P23" s="59">
        <f ca="1">IF((D23&lt;=11),VLOOKUP(O23,'11 лет'!$E$4:$I$74,5),IF((D23=12),VLOOKUP(O23,'12 лет'!$E$4:$I$74,5),IF((D23=13),VLOOKUP(O23,'13 лет'!$F$4:$J$74,5),IF((D23=14),VLOOKUP(O23,'14 лет'!$F$4:$J$74,5),IF((D23=15),VLOOKUP(O23,'15 лет'!$E$4:$I$74,5),IF((D23=16),VLOOKUP(O23,'16 лет'!$E$4:$I$74,5),VLOOKUP(O23,'17 лет'!$E$4:$I$74,5)))))))</f>
        <v>0</v>
      </c>
      <c r="Q23" s="59"/>
      <c r="R23" s="59">
        <f ca="1">IF((D23&lt;=11),VLOOKUP(Q23,'11 лет'!$H$4:$I$74,2),IF((D23=12),VLOOKUP(Q23,'12 лет'!$H$4:$I$74,2),IF((D23=13),VLOOKUP(Q23,'13 лет'!$I$4:$J$74,2),IF((D23=14),VLOOKUP(Q23,'14 лет'!$I$4:$J$74,2),IF((D23=15),VLOOKUP(Q23,'15 лет'!$H$4:$I$74,2),IF((D23=16),VLOOKUP(Q23,'16 лет'!$H$4:$I$74,2),VLOOKUP(Q23,'17 лет'!$H$4:$I$74,2)))))))</f>
        <v>6</v>
      </c>
      <c r="S23" s="59">
        <f ca="1">SUM(F23,H23,J23,L23,N23,P23,R23)</f>
        <v>6</v>
      </c>
      <c r="T23" s="59"/>
    </row>
    <row r="24" spans="1:20" hidden="1" x14ac:dyDescent="0.2">
      <c r="A24" s="63">
        <v>15</v>
      </c>
      <c r="B24" s="64"/>
      <c r="C24" s="65"/>
      <c r="D24" s="59">
        <f t="shared" ca="1" si="0"/>
        <v>118</v>
      </c>
      <c r="E24" s="59"/>
      <c r="F24" s="59">
        <f ca="1">IF((D24&lt;=11),VLOOKUP(E24,'11 лет'!$B$3:$D$75,3),IF((D24=12),VLOOKUP(E24,'12 лет'!$B$3:$D$75,3),IF((D24=13),VLOOKUP(E24,'13 лет'!$B$3:$E$75,4),IF((D24=14),VLOOKUP(E24,'14 лет'!$B$3:$E$75,4),IF((D24=15),VLOOKUP(E24,'15 лет'!$B$3:$D$75,3),IF((D24=16),VLOOKUP(E24,'16 лет'!$B$3:$D$75,3),VLOOKUP(E24,'17 лет'!$B$3:$D$75,3)))))))</f>
        <v>0</v>
      </c>
      <c r="G24" s="59"/>
      <c r="H24" s="59">
        <f ca="1">IF((D24&lt;=11),VLOOKUP(G24,'11 лет'!$A$3:$D$75,4),IF((D24=12),VLOOKUP(G24,'12 лет'!$A$3:$D$75,4),IF((D24=13),VLOOKUP(G24,'13 лет'!$A$3:$E$75,5),IF((D24=14),VLOOKUP(G24,'14 лет'!$A$3:$E$75,5),IF((D24=15),VLOOKUP(G24,'15 лет'!$A$3:$D$75,4),IF((D24=16),VLOOKUP(G24,'16 лет'!$A$3:$D$75,4),VLOOKUP(G24,'17 лет'!$A$3:$D$75,4)))))))</f>
        <v>0</v>
      </c>
      <c r="I24" s="59"/>
      <c r="J24" s="59">
        <f ca="1">IF((D24&lt;=11),VLOOKUP(I24,'11 лет'!$C$3:$D$75,2),IF((D24=12),VLOOKUP(I24,'12 лет'!$C$3:$D$75,2),IF((D24=13),VLOOKUP(I24,'13 лет'!$D$3:$E$75,2),IF((D24=14),VLOOKUP(I24,'14 лет'!$D$3:$E$75,2),IF((D24=15),VLOOKUP(I24,'15 лет'!$C$3:$D$75,2),IF((D24=16),VLOOKUP(I24,'16 лет'!$C$3:$D$75,2),VLOOKUP(I24,'17 лет'!$C$3:$D$75,2)))))))</f>
        <v>0</v>
      </c>
      <c r="K24" s="59"/>
      <c r="L24" s="59">
        <f ca="1">IF((D24&lt;=11),VLOOKUP(K24,'11 лет'!$G$4:$I$74,3),IF((D24=12),VLOOKUP(K24,'12 лет'!$G$4:$I$74,3),IF((D24=13),VLOOKUP(K24,'13 лет'!$H$4:$J$74,3),IF((D24=14),VLOOKUP(K24,'14 лет'!$H$4:$J$74,3),IF((D24=15),VLOOKUP(K24,'15 лет'!$G$4:$I$74,3),IF((D24=16),VLOOKUP(K24,'16 лет'!$G$4:$I$74,3),VLOOKUP(K24,'17 лет'!$G$4:$I$74,3)))))))</f>
        <v>0</v>
      </c>
      <c r="M24" s="59"/>
      <c r="N24" s="59">
        <f ca="1">IF((D24&lt;=11),VLOOKUP(M24,'11 лет'!$F$4:$I$74,4),IF((D24=12),VLOOKUP(M24,'12 лет'!$F$4:$I$74,4),IF((D24=13),VLOOKUP(M24,'13 лет'!$G$4:$J$74,4),IF((D24=14),VLOOKUP(M24,'14 лет'!$G$4:$J$74,4),IF((D24=15),VLOOKUP(M24,'15 лет'!$F$4:$I$74,4),IF((D24=16),VLOOKUP(M24,'16 лет'!$F$4:$I$74,4),VLOOKUP(M24,'17 лет'!$F$4:$I$74,4)))))))</f>
        <v>0</v>
      </c>
      <c r="O24" s="59"/>
      <c r="P24" s="59">
        <f ca="1">IF((D24&lt;=11),VLOOKUP(O24,'11 лет'!$E$4:$I$74,5),IF((D24=12),VLOOKUP(O24,'12 лет'!$E$4:$I$74,5),IF((D24=13),VLOOKUP(O24,'13 лет'!$F$4:$J$74,5),IF((D24=14),VLOOKUP(O24,'14 лет'!$F$4:$J$74,5),IF((D24=15),VLOOKUP(O24,'15 лет'!$E$4:$I$74,5),IF((D24=16),VLOOKUP(O24,'16 лет'!$E$4:$I$74,5),VLOOKUP(O24,'17 лет'!$E$4:$I$74,5)))))))</f>
        <v>0</v>
      </c>
      <c r="Q24" s="59"/>
      <c r="R24" s="59">
        <f ca="1">IF((D24&lt;=11),VLOOKUP(Q24,'11 лет'!$H$4:$I$74,2),IF((D24=12),VLOOKUP(Q24,'12 лет'!$H$4:$I$74,2),IF((D24=13),VLOOKUP(Q24,'13 лет'!$I$4:$J$74,2),IF((D24=14),VLOOKUP(Q24,'14 лет'!$I$4:$J$74,2),IF((D24=15),VLOOKUP(Q24,'15 лет'!$H$4:$I$74,2),IF((D24=16),VLOOKUP(Q24,'16 лет'!$H$4:$I$74,2),VLOOKUP(Q24,'17 лет'!$H$4:$I$74,2)))))))</f>
        <v>6</v>
      </c>
      <c r="S24" s="59">
        <f ca="1">SUM(F24,H24,J24,L24,N24,P24,R24)</f>
        <v>6</v>
      </c>
      <c r="T24" s="59"/>
    </row>
    <row r="25" spans="1:20" x14ac:dyDescent="0.2">
      <c r="S25">
        <f ca="1">SUM(S11:S24)</f>
        <v>3797</v>
      </c>
    </row>
  </sheetData>
  <mergeCells count="3">
    <mergeCell ref="A8:D8"/>
    <mergeCell ref="E8:R8"/>
    <mergeCell ref="E7:R7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workbookViewId="0">
      <selection activeCell="A4" sqref="A4:XFD9"/>
    </sheetView>
  </sheetViews>
  <sheetFormatPr defaultRowHeight="12.75" x14ac:dyDescent="0.2"/>
  <cols>
    <col min="1" max="1" width="4.140625" customWidth="1"/>
    <col min="2" max="2" width="36.28515625" customWidth="1"/>
    <col min="3" max="3" width="12.7109375" customWidth="1"/>
    <col min="4" max="4" width="10.140625" bestFit="1" customWidth="1"/>
    <col min="5" max="5" width="7.42578125" customWidth="1"/>
  </cols>
  <sheetData>
    <row r="1" spans="1:20" ht="15" x14ac:dyDescent="0.25">
      <c r="A1" s="53"/>
      <c r="B1" s="53"/>
      <c r="C1" s="53"/>
      <c r="D1" s="53"/>
      <c r="E1" s="53"/>
      <c r="F1" s="53"/>
      <c r="G1" s="53"/>
      <c r="H1" s="54" t="s">
        <v>19</v>
      </c>
      <c r="I1" s="54"/>
      <c r="J1" s="54"/>
      <c r="K1" s="54"/>
      <c r="L1" s="54"/>
      <c r="M1" s="54"/>
      <c r="N1" s="54"/>
      <c r="O1" s="53"/>
    </row>
    <row r="2" spans="1:20" ht="15" x14ac:dyDescent="0.25">
      <c r="A2" s="53"/>
      <c r="B2" s="53"/>
      <c r="C2" s="53"/>
      <c r="D2" s="53"/>
      <c r="E2" s="53"/>
      <c r="F2" s="53"/>
      <c r="G2" s="53"/>
      <c r="H2" s="54" t="s">
        <v>20</v>
      </c>
      <c r="I2" s="54"/>
      <c r="J2" s="54"/>
      <c r="K2" s="54"/>
      <c r="L2" s="54"/>
      <c r="M2" s="54"/>
      <c r="N2" s="54"/>
      <c r="O2" s="53"/>
    </row>
    <row r="3" spans="1:20" ht="15" x14ac:dyDescent="0.25">
      <c r="A3" s="53"/>
      <c r="B3" s="53"/>
      <c r="C3" s="53"/>
      <c r="D3" s="53"/>
      <c r="E3" s="53"/>
      <c r="F3" s="53"/>
      <c r="G3" s="53"/>
      <c r="H3" s="54"/>
      <c r="I3" s="54"/>
      <c r="J3" s="54"/>
      <c r="K3" s="54"/>
      <c r="L3" s="54"/>
      <c r="M3" s="54"/>
      <c r="N3" s="54"/>
      <c r="O3" s="53"/>
    </row>
    <row r="4" spans="1:20" ht="15" x14ac:dyDescent="0.25">
      <c r="A4" s="53"/>
      <c r="B4" s="53"/>
      <c r="C4" s="53"/>
      <c r="D4" s="53"/>
      <c r="E4" s="53"/>
      <c r="F4" s="53"/>
      <c r="G4" s="53"/>
      <c r="H4" s="53"/>
      <c r="I4" s="98" t="s">
        <v>659</v>
      </c>
      <c r="J4" s="53"/>
      <c r="K4" s="53"/>
      <c r="L4" s="53"/>
      <c r="M4" s="53"/>
      <c r="N4" s="53"/>
      <c r="O4" s="53"/>
    </row>
    <row r="5" spans="1:20" ht="15" x14ac:dyDescent="0.25">
      <c r="A5" s="53"/>
      <c r="B5" s="53"/>
      <c r="C5" s="53"/>
      <c r="D5" s="53"/>
      <c r="E5" s="53"/>
      <c r="F5" s="53"/>
      <c r="G5" s="53"/>
      <c r="H5" s="53"/>
      <c r="I5" s="53" t="s">
        <v>24</v>
      </c>
      <c r="J5" s="53"/>
      <c r="K5" s="53"/>
      <c r="L5" s="53"/>
      <c r="M5" s="53"/>
      <c r="N5" s="53"/>
      <c r="O5" s="53"/>
    </row>
    <row r="6" spans="1:20" ht="15" x14ac:dyDescent="0.25">
      <c r="A6" s="53"/>
      <c r="B6" s="53"/>
      <c r="C6" s="53"/>
      <c r="D6" s="53"/>
      <c r="E6" s="53"/>
      <c r="F6" s="53"/>
      <c r="G6" s="53"/>
      <c r="H6" s="53"/>
      <c r="I6" s="98" t="s">
        <v>660</v>
      </c>
      <c r="J6" s="53"/>
      <c r="K6" s="53"/>
      <c r="L6" s="53"/>
      <c r="M6" s="53"/>
      <c r="N6" s="53"/>
      <c r="O6" s="53"/>
    </row>
    <row r="7" spans="1:20" ht="15" x14ac:dyDescent="0.25">
      <c r="A7" s="53"/>
      <c r="B7" s="53"/>
      <c r="C7" s="53"/>
      <c r="D7" s="53"/>
      <c r="E7" s="100" t="s">
        <v>27</v>
      </c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</row>
    <row r="8" spans="1:20" ht="15" x14ac:dyDescent="0.25">
      <c r="A8" s="99"/>
      <c r="B8" s="99"/>
      <c r="C8" s="99"/>
      <c r="D8" s="99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1"/>
    </row>
    <row r="10" spans="1:20" ht="38.25" x14ac:dyDescent="0.2">
      <c r="A10" s="55" t="s">
        <v>30</v>
      </c>
      <c r="B10" s="55" t="s">
        <v>0</v>
      </c>
      <c r="C10" s="55" t="s">
        <v>1</v>
      </c>
      <c r="D10" s="55" t="s">
        <v>31</v>
      </c>
      <c r="E10" s="55" t="s">
        <v>32</v>
      </c>
      <c r="F10" s="56" t="s">
        <v>3</v>
      </c>
      <c r="G10" s="57" t="s">
        <v>4</v>
      </c>
      <c r="H10" s="56" t="s">
        <v>3</v>
      </c>
      <c r="I10" s="57" t="s">
        <v>33</v>
      </c>
      <c r="J10" s="56" t="s">
        <v>3</v>
      </c>
      <c r="K10" s="55" t="s">
        <v>5</v>
      </c>
      <c r="L10" s="56" t="s">
        <v>3</v>
      </c>
      <c r="M10" s="55" t="s">
        <v>6</v>
      </c>
      <c r="N10" s="56" t="s">
        <v>3</v>
      </c>
      <c r="O10" s="55" t="s">
        <v>146</v>
      </c>
      <c r="P10" s="56" t="s">
        <v>3</v>
      </c>
      <c r="Q10" s="55" t="s">
        <v>8</v>
      </c>
      <c r="R10" s="56" t="s">
        <v>3</v>
      </c>
      <c r="S10" s="58" t="s">
        <v>9</v>
      </c>
      <c r="T10" s="55" t="s">
        <v>10</v>
      </c>
    </row>
    <row r="11" spans="1:20" ht="14.25" customHeight="1" x14ac:dyDescent="0.2">
      <c r="A11" s="63">
        <v>1</v>
      </c>
      <c r="B11" s="96" t="s">
        <v>569</v>
      </c>
      <c r="C11" s="97">
        <v>37160</v>
      </c>
      <c r="D11" s="59">
        <f t="shared" ref="D11:D20" ca="1" si="0">INT(DAYS360(C11,TODAY())/360)</f>
        <v>17</v>
      </c>
      <c r="E11" s="59">
        <v>8.4</v>
      </c>
      <c r="F11" s="59">
        <v>18</v>
      </c>
      <c r="G11" s="59">
        <v>6.8</v>
      </c>
      <c r="H11" s="59">
        <v>70</v>
      </c>
      <c r="I11" s="59">
        <v>5.6</v>
      </c>
      <c r="J11" s="59">
        <v>70</v>
      </c>
      <c r="K11" s="59">
        <v>43</v>
      </c>
      <c r="L11" s="59">
        <v>70</v>
      </c>
      <c r="M11" s="59">
        <v>180</v>
      </c>
      <c r="N11" s="59">
        <v>22</v>
      </c>
      <c r="O11" s="59">
        <v>15</v>
      </c>
      <c r="P11" s="59">
        <v>14</v>
      </c>
      <c r="Q11" s="59">
        <v>15</v>
      </c>
      <c r="R11" s="59">
        <v>32</v>
      </c>
      <c r="S11" s="59">
        <f t="shared" ref="S11:S20" si="1">SUM(F11,H11,J11,L11,N11,P11,R11)</f>
        <v>296</v>
      </c>
      <c r="T11" s="59">
        <f>RANK(S11,S$11:S$20)</f>
        <v>1</v>
      </c>
    </row>
    <row r="12" spans="1:20" x14ac:dyDescent="0.2">
      <c r="A12" s="63">
        <v>2</v>
      </c>
      <c r="B12" s="96" t="s">
        <v>570</v>
      </c>
      <c r="C12" s="97">
        <v>37311</v>
      </c>
      <c r="D12" s="59">
        <f t="shared" ca="1" si="0"/>
        <v>16</v>
      </c>
      <c r="E12" s="59">
        <v>8.9</v>
      </c>
      <c r="F12" s="59">
        <v>8</v>
      </c>
      <c r="G12" s="59">
        <v>6.5</v>
      </c>
      <c r="H12" s="59">
        <v>70</v>
      </c>
      <c r="I12" s="59">
        <v>5.9</v>
      </c>
      <c r="J12" s="59">
        <v>70</v>
      </c>
      <c r="K12" s="59">
        <v>40</v>
      </c>
      <c r="L12" s="59">
        <v>64</v>
      </c>
      <c r="M12" s="59">
        <v>165</v>
      </c>
      <c r="N12" s="59">
        <v>15</v>
      </c>
      <c r="O12" s="59">
        <v>9</v>
      </c>
      <c r="P12" s="59">
        <v>6</v>
      </c>
      <c r="Q12" s="59">
        <v>11</v>
      </c>
      <c r="R12" s="59">
        <v>22</v>
      </c>
      <c r="S12" s="59">
        <f t="shared" si="1"/>
        <v>255</v>
      </c>
      <c r="T12" s="59">
        <f t="shared" ref="T12:T20" si="2">RANK(S12,S$11:S$20)</f>
        <v>2</v>
      </c>
    </row>
    <row r="13" spans="1:20" x14ac:dyDescent="0.2">
      <c r="A13" s="63">
        <v>3</v>
      </c>
      <c r="B13" s="96" t="s">
        <v>571</v>
      </c>
      <c r="C13" s="97">
        <v>36975</v>
      </c>
      <c r="D13" s="59">
        <f t="shared" ca="1" si="0"/>
        <v>17</v>
      </c>
      <c r="E13" s="59">
        <v>8.6</v>
      </c>
      <c r="F13" s="59">
        <v>14</v>
      </c>
      <c r="G13" s="59">
        <v>7.1</v>
      </c>
      <c r="H13" s="59">
        <v>70</v>
      </c>
      <c r="I13" s="59">
        <v>5.8</v>
      </c>
      <c r="J13" s="59">
        <v>70</v>
      </c>
      <c r="K13" s="59">
        <v>35</v>
      </c>
      <c r="L13" s="59">
        <v>53</v>
      </c>
      <c r="M13" s="59">
        <v>165</v>
      </c>
      <c r="N13" s="59">
        <v>15</v>
      </c>
      <c r="O13" s="59">
        <v>9</v>
      </c>
      <c r="P13" s="59">
        <v>6</v>
      </c>
      <c r="Q13" s="59">
        <v>11</v>
      </c>
      <c r="R13" s="59">
        <v>22</v>
      </c>
      <c r="S13" s="59">
        <f t="shared" si="1"/>
        <v>250</v>
      </c>
      <c r="T13" s="59">
        <f t="shared" si="2"/>
        <v>3</v>
      </c>
    </row>
    <row r="14" spans="1:20" x14ac:dyDescent="0.2">
      <c r="A14" s="63">
        <v>4</v>
      </c>
      <c r="B14" s="96" t="s">
        <v>572</v>
      </c>
      <c r="C14" s="97">
        <v>36949</v>
      </c>
      <c r="D14" s="59">
        <f t="shared" ca="1" si="0"/>
        <v>17</v>
      </c>
      <c r="E14" s="59">
        <v>9.3000000000000007</v>
      </c>
      <c r="F14" s="59">
        <v>1</v>
      </c>
      <c r="G14" s="59">
        <v>6.6</v>
      </c>
      <c r="H14" s="59">
        <v>70</v>
      </c>
      <c r="I14" s="59">
        <v>5.2</v>
      </c>
      <c r="J14" s="59">
        <v>70</v>
      </c>
      <c r="K14" s="59">
        <v>39</v>
      </c>
      <c r="L14" s="59">
        <v>62</v>
      </c>
      <c r="M14" s="59">
        <v>170</v>
      </c>
      <c r="N14" s="59">
        <v>17</v>
      </c>
      <c r="O14" s="59">
        <v>14</v>
      </c>
      <c r="P14" s="59">
        <v>12</v>
      </c>
      <c r="Q14" s="59">
        <v>6</v>
      </c>
      <c r="R14" s="59">
        <v>12</v>
      </c>
      <c r="S14" s="59">
        <f t="shared" si="1"/>
        <v>244</v>
      </c>
      <c r="T14" s="59">
        <f t="shared" si="2"/>
        <v>4</v>
      </c>
    </row>
    <row r="15" spans="1:20" x14ac:dyDescent="0.2">
      <c r="A15" s="63">
        <v>5</v>
      </c>
      <c r="B15" s="96" t="s">
        <v>573</v>
      </c>
      <c r="C15" s="97">
        <v>37143</v>
      </c>
      <c r="D15" s="59">
        <f t="shared" ca="1" si="0"/>
        <v>17</v>
      </c>
      <c r="E15" s="59">
        <v>8.9</v>
      </c>
      <c r="F15" s="59">
        <v>8</v>
      </c>
      <c r="G15" s="59">
        <v>7.3</v>
      </c>
      <c r="H15" s="59">
        <v>70</v>
      </c>
      <c r="I15" s="59">
        <v>5.3</v>
      </c>
      <c r="J15" s="59">
        <v>70</v>
      </c>
      <c r="K15" s="59">
        <v>35</v>
      </c>
      <c r="L15" s="59">
        <v>53</v>
      </c>
      <c r="M15" s="59">
        <v>165</v>
      </c>
      <c r="N15" s="59">
        <v>15</v>
      </c>
      <c r="O15" s="59">
        <v>11</v>
      </c>
      <c r="P15" s="59">
        <v>8</v>
      </c>
      <c r="Q15" s="59">
        <v>9</v>
      </c>
      <c r="R15" s="59">
        <v>18</v>
      </c>
      <c r="S15" s="59">
        <f t="shared" si="1"/>
        <v>242</v>
      </c>
      <c r="T15" s="59">
        <f t="shared" si="2"/>
        <v>5</v>
      </c>
    </row>
    <row r="16" spans="1:20" ht="11.25" customHeight="1" x14ac:dyDescent="0.2">
      <c r="A16" s="63">
        <v>6</v>
      </c>
      <c r="B16" s="96" t="s">
        <v>574</v>
      </c>
      <c r="C16" s="97">
        <v>37120</v>
      </c>
      <c r="D16" s="59">
        <f t="shared" ca="1" si="0"/>
        <v>17</v>
      </c>
      <c r="E16" s="59">
        <v>9.3000000000000007</v>
      </c>
      <c r="F16" s="59">
        <v>1</v>
      </c>
      <c r="G16" s="59">
        <v>7.1</v>
      </c>
      <c r="H16" s="59">
        <v>70</v>
      </c>
      <c r="I16" s="59">
        <v>6.1</v>
      </c>
      <c r="J16" s="59">
        <v>70</v>
      </c>
      <c r="K16" s="59">
        <v>38</v>
      </c>
      <c r="L16" s="59">
        <v>60</v>
      </c>
      <c r="M16" s="59">
        <v>150</v>
      </c>
      <c r="N16" s="59">
        <v>7</v>
      </c>
      <c r="O16" s="59">
        <v>7</v>
      </c>
      <c r="P16" s="59">
        <v>4</v>
      </c>
      <c r="Q16" s="59">
        <v>9</v>
      </c>
      <c r="R16" s="59">
        <v>18</v>
      </c>
      <c r="S16" s="59">
        <f t="shared" si="1"/>
        <v>230</v>
      </c>
      <c r="T16" s="59">
        <f t="shared" si="2"/>
        <v>6</v>
      </c>
    </row>
    <row r="17" spans="1:20" x14ac:dyDescent="0.2">
      <c r="A17" s="63">
        <v>7</v>
      </c>
      <c r="B17" s="96" t="s">
        <v>575</v>
      </c>
      <c r="C17" s="97">
        <v>37222</v>
      </c>
      <c r="D17" s="59">
        <f t="shared" ca="1" si="0"/>
        <v>17</v>
      </c>
      <c r="E17" s="59">
        <v>9.1999999999999993</v>
      </c>
      <c r="F17" s="59">
        <v>2</v>
      </c>
      <c r="G17" s="59">
        <v>6.8</v>
      </c>
      <c r="H17" s="59">
        <v>70</v>
      </c>
      <c r="I17" s="59">
        <v>5.6</v>
      </c>
      <c r="J17" s="59">
        <v>70</v>
      </c>
      <c r="K17" s="59">
        <v>39</v>
      </c>
      <c r="L17" s="59">
        <v>62</v>
      </c>
      <c r="M17" s="59">
        <v>160</v>
      </c>
      <c r="N17" s="59">
        <v>12</v>
      </c>
      <c r="O17" s="59">
        <v>8</v>
      </c>
      <c r="P17" s="59">
        <v>5</v>
      </c>
      <c r="Q17" s="59">
        <v>2</v>
      </c>
      <c r="R17" s="59">
        <v>6</v>
      </c>
      <c r="S17" s="59">
        <f t="shared" si="1"/>
        <v>227</v>
      </c>
      <c r="T17" s="59">
        <f t="shared" si="2"/>
        <v>7</v>
      </c>
    </row>
    <row r="18" spans="1:20" x14ac:dyDescent="0.2">
      <c r="A18" s="63">
        <v>8</v>
      </c>
      <c r="B18" s="96" t="s">
        <v>576</v>
      </c>
      <c r="C18" s="97">
        <v>36976</v>
      </c>
      <c r="D18" s="59">
        <f t="shared" ca="1" si="0"/>
        <v>17</v>
      </c>
      <c r="E18" s="59">
        <v>9.6</v>
      </c>
      <c r="F18" s="59">
        <v>0</v>
      </c>
      <c r="G18" s="59">
        <v>6.9</v>
      </c>
      <c r="H18" s="59">
        <v>70</v>
      </c>
      <c r="I18" s="59">
        <v>5.8</v>
      </c>
      <c r="J18" s="59">
        <v>70</v>
      </c>
      <c r="K18" s="59">
        <v>38</v>
      </c>
      <c r="L18" s="59">
        <v>60</v>
      </c>
      <c r="M18" s="59">
        <v>165</v>
      </c>
      <c r="N18" s="59">
        <v>15</v>
      </c>
      <c r="O18" s="59">
        <v>9</v>
      </c>
      <c r="P18" s="59">
        <v>6</v>
      </c>
      <c r="Q18" s="59">
        <v>2</v>
      </c>
      <c r="R18" s="59">
        <v>6</v>
      </c>
      <c r="S18" s="59">
        <f t="shared" si="1"/>
        <v>227</v>
      </c>
      <c r="T18" s="59">
        <f t="shared" si="2"/>
        <v>7</v>
      </c>
    </row>
    <row r="19" spans="1:20" x14ac:dyDescent="0.2">
      <c r="A19" s="63">
        <v>9</v>
      </c>
      <c r="B19" s="96" t="s">
        <v>577</v>
      </c>
      <c r="C19" s="97">
        <v>36904</v>
      </c>
      <c r="D19" s="59">
        <f t="shared" ca="1" si="0"/>
        <v>17</v>
      </c>
      <c r="E19" s="59">
        <v>8.8000000000000007</v>
      </c>
      <c r="F19" s="59">
        <v>10</v>
      </c>
      <c r="G19" s="59">
        <v>6.9</v>
      </c>
      <c r="H19" s="59">
        <v>70</v>
      </c>
      <c r="I19" s="59">
        <v>5.8</v>
      </c>
      <c r="J19" s="59">
        <v>70</v>
      </c>
      <c r="K19" s="59">
        <v>36</v>
      </c>
      <c r="L19" s="59">
        <v>56</v>
      </c>
      <c r="M19" s="59">
        <v>155</v>
      </c>
      <c r="N19" s="59">
        <v>10</v>
      </c>
      <c r="O19" s="59">
        <v>7</v>
      </c>
      <c r="P19" s="59">
        <v>4</v>
      </c>
      <c r="Q19" s="59">
        <v>1</v>
      </c>
      <c r="R19" s="59">
        <v>5</v>
      </c>
      <c r="S19" s="59">
        <f t="shared" si="1"/>
        <v>225</v>
      </c>
      <c r="T19" s="59">
        <f t="shared" si="2"/>
        <v>9</v>
      </c>
    </row>
    <row r="20" spans="1:20" ht="13.5" customHeight="1" x14ac:dyDescent="0.2">
      <c r="A20" s="63">
        <v>10</v>
      </c>
      <c r="B20" s="96" t="s">
        <v>578</v>
      </c>
      <c r="C20" s="97">
        <v>37836</v>
      </c>
      <c r="D20" s="59">
        <f t="shared" ca="1" si="0"/>
        <v>15</v>
      </c>
      <c r="E20" s="59">
        <v>8.6</v>
      </c>
      <c r="F20" s="59">
        <v>14</v>
      </c>
      <c r="G20" s="59">
        <v>7.3</v>
      </c>
      <c r="H20" s="59">
        <v>70</v>
      </c>
      <c r="I20" s="59">
        <v>5.8</v>
      </c>
      <c r="J20" s="59">
        <v>70</v>
      </c>
      <c r="K20" s="59">
        <v>31</v>
      </c>
      <c r="L20" s="59">
        <v>41</v>
      </c>
      <c r="M20" s="59">
        <v>170</v>
      </c>
      <c r="N20" s="59">
        <v>17</v>
      </c>
      <c r="O20" s="59">
        <v>9</v>
      </c>
      <c r="P20" s="59">
        <v>6</v>
      </c>
      <c r="Q20" s="59">
        <v>2</v>
      </c>
      <c r="R20" s="59">
        <v>6</v>
      </c>
      <c r="S20" s="59">
        <f t="shared" si="1"/>
        <v>224</v>
      </c>
      <c r="T20" s="59">
        <f t="shared" si="2"/>
        <v>10</v>
      </c>
    </row>
    <row r="21" spans="1:20" x14ac:dyDescent="0.2">
      <c r="S21">
        <f>SUM(S11:S20)</f>
        <v>2420</v>
      </c>
    </row>
  </sheetData>
  <mergeCells count="3">
    <mergeCell ref="A8:D8"/>
    <mergeCell ref="E8:R8"/>
    <mergeCell ref="E7:R7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1"/>
  <sheetViews>
    <sheetView workbookViewId="0">
      <selection activeCell="S11" sqref="S11:S161"/>
    </sheetView>
  </sheetViews>
  <sheetFormatPr defaultRowHeight="12.75" x14ac:dyDescent="0.2"/>
  <cols>
    <col min="1" max="1" width="4.140625" customWidth="1"/>
    <col min="2" max="2" width="30.42578125" customWidth="1"/>
    <col min="3" max="3" width="12.7109375" customWidth="1"/>
    <col min="4" max="4" width="10.140625" bestFit="1" customWidth="1"/>
    <col min="5" max="5" width="7.42578125" customWidth="1"/>
  </cols>
  <sheetData>
    <row r="1" spans="1:20" ht="15" x14ac:dyDescent="0.25">
      <c r="A1" s="53"/>
      <c r="B1" s="53"/>
      <c r="C1" s="53"/>
      <c r="D1" s="53"/>
      <c r="E1" s="53"/>
      <c r="F1" s="53"/>
      <c r="G1" s="53"/>
      <c r="H1" s="54" t="s">
        <v>19</v>
      </c>
      <c r="I1" s="54"/>
      <c r="J1" s="54"/>
      <c r="K1" s="54"/>
      <c r="L1" s="54"/>
      <c r="M1" s="54"/>
      <c r="N1" s="54"/>
      <c r="O1" s="53"/>
    </row>
    <row r="2" spans="1:20" ht="15" x14ac:dyDescent="0.25">
      <c r="A2" s="53"/>
      <c r="B2" s="53"/>
      <c r="C2" s="53"/>
      <c r="D2" s="53"/>
      <c r="E2" s="53"/>
      <c r="F2" s="53"/>
      <c r="G2" s="53"/>
      <c r="H2" s="54" t="s">
        <v>20</v>
      </c>
      <c r="I2" s="54"/>
      <c r="J2" s="54"/>
      <c r="K2" s="54"/>
      <c r="L2" s="54"/>
      <c r="M2" s="54"/>
      <c r="N2" s="54"/>
      <c r="O2" s="53"/>
    </row>
    <row r="3" spans="1:20" ht="15" x14ac:dyDescent="0.25">
      <c r="A3" s="53"/>
      <c r="B3" s="53"/>
      <c r="C3" s="53"/>
      <c r="D3" s="53"/>
      <c r="E3" s="53"/>
      <c r="F3" s="53"/>
      <c r="G3" s="53"/>
      <c r="H3" s="54"/>
      <c r="I3" s="54"/>
      <c r="J3" s="54"/>
      <c r="K3" s="54"/>
      <c r="L3" s="54"/>
      <c r="M3" s="54"/>
      <c r="N3" s="54"/>
      <c r="O3" s="53"/>
    </row>
    <row r="4" spans="1:20" ht="15" x14ac:dyDescent="0.25">
      <c r="A4" s="53" t="s">
        <v>28</v>
      </c>
      <c r="B4" s="53"/>
      <c r="C4" s="53"/>
      <c r="D4" s="53"/>
      <c r="E4" s="53"/>
      <c r="F4" s="53"/>
      <c r="G4" s="53"/>
      <c r="H4" s="53"/>
      <c r="I4" s="53" t="s">
        <v>29</v>
      </c>
      <c r="J4" s="53"/>
      <c r="K4" s="53"/>
      <c r="L4" s="53"/>
      <c r="M4" s="53"/>
      <c r="N4" s="53"/>
      <c r="O4" s="53"/>
    </row>
    <row r="5" spans="1:20" ht="15" x14ac:dyDescent="0.25">
      <c r="A5" s="53" t="s">
        <v>21</v>
      </c>
      <c r="B5" s="53"/>
      <c r="C5" s="53"/>
      <c r="D5" s="53"/>
      <c r="E5" s="53"/>
      <c r="F5" s="53"/>
      <c r="G5" s="53"/>
      <c r="H5" s="53"/>
      <c r="I5" s="53" t="s">
        <v>22</v>
      </c>
      <c r="J5" s="53"/>
      <c r="K5" s="53"/>
      <c r="L5" s="53"/>
      <c r="M5" s="53"/>
      <c r="N5" s="53"/>
      <c r="O5" s="53"/>
    </row>
    <row r="6" spans="1:20" ht="15" x14ac:dyDescent="0.25">
      <c r="A6" s="53" t="s">
        <v>23</v>
      </c>
      <c r="B6" s="53"/>
      <c r="C6" s="53"/>
      <c r="D6" s="53"/>
      <c r="E6" s="53"/>
      <c r="F6" s="53"/>
      <c r="G6" s="53"/>
      <c r="H6" s="53"/>
      <c r="I6" s="53" t="s">
        <v>24</v>
      </c>
      <c r="J6" s="53"/>
      <c r="K6" s="53"/>
      <c r="L6" s="53"/>
      <c r="M6" s="53"/>
      <c r="N6" s="53"/>
      <c r="O6" s="53"/>
    </row>
    <row r="7" spans="1:20" ht="15" x14ac:dyDescent="0.25">
      <c r="A7" s="53" t="s">
        <v>25</v>
      </c>
      <c r="B7" s="53"/>
      <c r="C7" s="53"/>
      <c r="D7" s="53"/>
      <c r="E7" s="53"/>
      <c r="F7" s="53"/>
      <c r="G7" s="53"/>
      <c r="H7" s="53"/>
      <c r="I7" s="53" t="s">
        <v>26</v>
      </c>
      <c r="J7" s="53"/>
      <c r="K7" s="53"/>
      <c r="L7" s="53"/>
      <c r="M7" s="53"/>
      <c r="N7" s="53"/>
      <c r="O7" s="53"/>
    </row>
    <row r="8" spans="1:20" ht="15" x14ac:dyDescent="0.25">
      <c r="A8" s="99"/>
      <c r="B8" s="99"/>
      <c r="C8" s="99"/>
      <c r="D8" s="99"/>
      <c r="E8" s="100" t="s">
        <v>27</v>
      </c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1"/>
    </row>
    <row r="10" spans="1:20" ht="38.25" x14ac:dyDescent="0.2">
      <c r="A10" s="55" t="s">
        <v>30</v>
      </c>
      <c r="B10" s="55" t="s">
        <v>0</v>
      </c>
      <c r="C10" s="55" t="s">
        <v>1</v>
      </c>
      <c r="D10" s="55" t="s">
        <v>31</v>
      </c>
      <c r="E10" s="55" t="s">
        <v>32</v>
      </c>
      <c r="F10" s="56" t="s">
        <v>3</v>
      </c>
      <c r="G10" s="57" t="s">
        <v>4</v>
      </c>
      <c r="H10" s="56" t="s">
        <v>3</v>
      </c>
      <c r="I10" s="57" t="s">
        <v>33</v>
      </c>
      <c r="J10" s="56" t="s">
        <v>3</v>
      </c>
      <c r="K10" s="55" t="s">
        <v>5</v>
      </c>
      <c r="L10" s="56" t="s">
        <v>3</v>
      </c>
      <c r="M10" s="55" t="s">
        <v>6</v>
      </c>
      <c r="N10" s="56" t="s">
        <v>3</v>
      </c>
      <c r="O10" s="55" t="s">
        <v>7</v>
      </c>
      <c r="P10" s="56" t="s">
        <v>3</v>
      </c>
      <c r="Q10" s="55" t="s">
        <v>8</v>
      </c>
      <c r="R10" s="56" t="s">
        <v>3</v>
      </c>
      <c r="S10" s="58" t="s">
        <v>9</v>
      </c>
      <c r="T10" s="55" t="s">
        <v>10</v>
      </c>
    </row>
    <row r="11" spans="1:20" x14ac:dyDescent="0.2">
      <c r="A11" s="59"/>
      <c r="B11" s="59"/>
      <c r="C11" s="60">
        <v>39041</v>
      </c>
      <c r="D11" s="59">
        <f ca="1">INT(DAYS360(C11,TODAY())/360)</f>
        <v>12</v>
      </c>
      <c r="E11" s="59">
        <v>7</v>
      </c>
      <c r="F11" s="59">
        <f ca="1">IF((D11&lt;=11),VLOOKUP(E11,'11 лет'!$B$3:$D$75,3),IF((D11=12),VLOOKUP(E11,'12 лет'!$B$3:$D$75,3),IF((D11=13),VLOOKUP(E11,'13 лет'!$B$3:$E$75,4),IF((D11=14),VLOOKUP(E11,'14 лет'!$B$3:$E$75,4),IF((D11=15),VLOOKUP(E11,'15 лет'!$B$3:$D$75,3),IF((D11=16),VLOOKUP(E11,'16 лет'!$B$3:$D$75,3),VLOOKUP(E11,'17 лет'!$B$3:$D$75,3)))))))</f>
        <v>67</v>
      </c>
      <c r="G11" s="61" t="s">
        <v>98</v>
      </c>
      <c r="H11" s="59">
        <f ca="1">IF((D11&lt;=11),VLOOKUP(G11,'11 лет'!$A$3:$D$75,4),IF((D11=12),VLOOKUP(G11,'12 лет'!$A$3:$D$75,4),IF((D11=13),VLOOKUP(G11,'13 лет'!$A$3:$E$75,5),IF((D11=14),VLOOKUP(G11,'14 лет'!$A$3:$E$75,5),IF((D11=15),VLOOKUP(G11,'15 лет'!$A$3:$D$75,4),IF((D11=16),VLOOKUP(G11,'16 лет'!$A$3:$D$75,4),VLOOKUP(G11,'17 лет'!$A$3:$D$75,4)))))))</f>
        <v>6</v>
      </c>
      <c r="I11" s="59">
        <v>5</v>
      </c>
      <c r="J11" s="59">
        <f ca="1">IF((D11&lt;=11),VLOOKUP(I11,'11 лет'!$C$3:$D$75,2),IF((D11=12),VLOOKUP(I11,'12 лет'!$C$3:$D$75,2),IF((D11=13),VLOOKUP(I11,'13 лет'!$D$3:$E$75,2),IF((D11=14),VLOOKUP(I11,'14 лет'!$D$3:$E$75,2),IF((D11=15),VLOOKUP(I11,'15 лет'!$C$3:$D$75,2),IF((D11=16),VLOOKUP(I11,'16 лет'!$C$3:$D$75,2),VLOOKUP(I11,'17 лет'!$C$3:$D$75,2)))))))</f>
        <v>53</v>
      </c>
      <c r="K11" s="59">
        <v>15</v>
      </c>
      <c r="L11" s="59">
        <f ca="1">IF((D11&lt;=11),VLOOKUP(K11,'11 лет'!$G$4:$I$74,3),IF((D11=12),VLOOKUP(K11,'12 лет'!$G$4:$I$74,3),IF((D11=13),VLOOKUP(K11,'13 лет'!$H$4:$J$74,3),IF((D11=14),VLOOKUP(K11,'14 лет'!$H$4:$J$74,3),IF((D11=15),VLOOKUP(K11,'15 лет'!$G$4:$I$74,3),IF((D11=16),VLOOKUP(K11,'16 лет'!$G$4:$I$74,3),VLOOKUP(K11,'17 лет'!$G$4:$I$74,3)))))))</f>
        <v>14</v>
      </c>
      <c r="M11" s="59">
        <v>125</v>
      </c>
      <c r="N11" s="59">
        <f ca="1">IF((D11&lt;=11),VLOOKUP(M11,'11 лет'!$F$4:$I$74,4),IF((D11=12),VLOOKUP(M11,'12 лет'!$F$4:$I$74,4),IF((D11=13),VLOOKUP(M11,'13 лет'!$G$4:$J$74,4),IF((D11=14),VLOOKUP(M11,'14 лет'!$G$4:$J$74,4),IF((D11=15),VLOOKUP(M11,'15 лет'!$F$4:$I$74,4),IF((D11=16),VLOOKUP(M11,'16 лет'!$F$4:$I$74,4),VLOOKUP(M11,'17 лет'!$F$4:$I$74,4)))))))</f>
        <v>3</v>
      </c>
      <c r="O11" s="59">
        <v>3</v>
      </c>
      <c r="P11" s="59">
        <f ca="1">IF((D11&lt;=11),VLOOKUP(O11,'11 лет'!$E$4:$I$74,5),IF((D11=12),VLOOKUP(O11,'12 лет'!$E$4:$I$74,5),IF((D11=13),VLOOKUP(O11,'13 лет'!$F$4:$J$74,5),IF((D11=14),VLOOKUP(O11,'14 лет'!$F$4:$J$74,5),IF((D11=15),VLOOKUP(O11,'15 лет'!$E$4:$I$74,5),IF((D11=16),VLOOKUP(O11,'16 лет'!$E$4:$I$74,5),VLOOKUP(O11,'17 лет'!$E$4:$I$74,5)))))))</f>
        <v>17</v>
      </c>
      <c r="Q11" s="59">
        <v>-6</v>
      </c>
      <c r="R11" s="59">
        <f ca="1">IF((D11&lt;=11),VLOOKUP(Q11,'11 лет'!$H$4:$I$74,2),IF((D11=12),VLOOKUP(Q11,'12 лет'!$H$4:$I$74,2),IF((D11=13),VLOOKUP(Q11,'13 лет'!$I$4:$J$74,2),IF((D11=14),VLOOKUP(Q11,'14 лет'!$I$4:$J$74,2),IF((D11=15),VLOOKUP(Q11,'15 лет'!$H$4:$I$74,2),IF((D11=16),VLOOKUP(Q11,'16 лет'!$H$4:$I$74,2),VLOOKUP(Q11,'17 лет'!$H$4:$I$74,2)))))))</f>
        <v>0</v>
      </c>
      <c r="S11" s="59">
        <f ca="1">SUM(F11,H11,J11,L11,N11,P11,R11)</f>
        <v>160</v>
      </c>
      <c r="T11" s="59"/>
    </row>
    <row r="12" spans="1:20" x14ac:dyDescent="0.2">
      <c r="A12" s="59"/>
      <c r="B12" s="59"/>
      <c r="C12" s="59"/>
      <c r="D12" s="59">
        <f t="shared" ref="D12:D75" ca="1" si="0">INT(DAYS360(C12,TODAY())/360)</f>
        <v>118</v>
      </c>
      <c r="E12" s="59"/>
      <c r="F12" s="59">
        <f ca="1">IF((D12&lt;=11),VLOOKUP(E12,'11 лет'!$B$3:$D$75,3),IF((D12=12),VLOOKUP(E12,'12 лет'!$B$3:$D$75,3),IF((D12=13),VLOOKUP(E12,'13 лет'!$B$3:$E$75,4),IF((D12=14),VLOOKUP(E12,'14 лет'!$B$3:$E$75,4),IF((D12=15),VLOOKUP(E12,'15 лет'!$B$3:$D$75,3),IF((D12=16),VLOOKUP(E12,'16 лет'!$B$3:$D$75,3),VLOOKUP(E12,'17 лет'!$B$3:$D$75,3)))))))</f>
        <v>0</v>
      </c>
      <c r="G12" s="59"/>
      <c r="H12" s="59">
        <f ca="1">IF((D12&lt;=11),VLOOKUP(G12,'11 лет'!$A$3:$D$75,4),IF((D12=12),VLOOKUP(G12,'12 лет'!$A$3:$D$75,4),IF((D12=13),VLOOKUP(G12,'13 лет'!$A$3:$E$75,5),IF((D12=14),VLOOKUP(G12,'14 лет'!$A$3:$E$75,5),IF((D12=15),VLOOKUP(G12,'15 лет'!$A$3:$D$75,4),IF((D12=16),VLOOKUP(G12,'16 лет'!$A$3:$D$75,4),VLOOKUP(G12,'17 лет'!$A$3:$D$75,4)))))))</f>
        <v>0</v>
      </c>
      <c r="I12" s="59"/>
      <c r="J12" s="59">
        <f ca="1">IF((D12&lt;=11),VLOOKUP(I12,'11 лет'!$C$3:$D$75,2),IF((D12=12),VLOOKUP(I12,'12 лет'!$C$3:$D$75,2),IF((D12=13),VLOOKUP(I12,'13 лет'!$D$3:$E$75,2),IF((D12=14),VLOOKUP(I12,'14 лет'!$D$3:$E$75,2),IF((D12=15),VLOOKUP(I12,'15 лет'!$C$3:$D$75,2),IF((D12=16),VLOOKUP(I12,'16 лет'!$C$3:$D$75,2),VLOOKUP(I12,'17 лет'!$C$3:$D$75,2)))))))</f>
        <v>0</v>
      </c>
      <c r="K12" s="59"/>
      <c r="L12" s="59">
        <f ca="1">IF((D12&lt;=11),VLOOKUP(K12,'11 лет'!$G$4:$I$74,3),IF((D12=12),VLOOKUP(K12,'12 лет'!$G$4:$I$74,3),IF((D12=13),VLOOKUP(K12,'13 лет'!$H$4:$J$74,3),IF((D12=14),VLOOKUP(K12,'14 лет'!$H$4:$J$74,3),IF((D12=15),VLOOKUP(K12,'15 лет'!$G$4:$I$74,3),IF((D12=16),VLOOKUP(K12,'16 лет'!$G$4:$I$74,3),VLOOKUP(K12,'17 лет'!$G$4:$I$74,3)))))))</f>
        <v>0</v>
      </c>
      <c r="M12" s="59"/>
      <c r="N12" s="59">
        <f ca="1">IF((D12&lt;=11),VLOOKUP(M12,'11 лет'!$F$4:$I$74,4),IF((D12=12),VLOOKUP(M12,'12 лет'!$F$4:$I$74,4),IF((D12=13),VLOOKUP(M12,'13 лет'!$G$4:$J$74,4),IF((D12=14),VLOOKUP(M12,'14 лет'!$G$4:$J$74,4),IF((D12=15),VLOOKUP(M12,'15 лет'!$F$4:$I$74,4),IF((D12=16),VLOOKUP(M12,'16 лет'!$F$4:$I$74,4),VLOOKUP(M12,'17 лет'!$F$4:$I$74,4)))))))</f>
        <v>0</v>
      </c>
      <c r="O12" s="59"/>
      <c r="P12" s="59">
        <f ca="1">IF((D12&lt;=11),VLOOKUP(O12,'11 лет'!$E$4:$I$74,5),IF((D12=12),VLOOKUP(O12,'12 лет'!$E$4:$I$74,5),IF((D12=13),VLOOKUP(O12,'13 лет'!$F$4:$J$74,5),IF((D12=14),VLOOKUP(O12,'14 лет'!$F$4:$J$74,5),IF((D12=15),VLOOKUP(O12,'15 лет'!$E$4:$I$74,5),IF((D12=16),VLOOKUP(O12,'16 лет'!$E$4:$I$74,5),VLOOKUP(O12,'17 лет'!$E$4:$I$74,5)))))))</f>
        <v>0</v>
      </c>
      <c r="Q12" s="59"/>
      <c r="R12" s="59">
        <f ca="1">IF((D12&lt;=11),VLOOKUP(Q12,'11 лет'!$H$4:$I$74,2),IF((D12=12),VLOOKUP(Q12,'12 лет'!$H$4:$I$74,2),IF((D12=13),VLOOKUP(Q12,'13 лет'!$I$4:$J$74,2),IF((D12=14),VLOOKUP(Q12,'14 лет'!$I$4:$J$74,2),IF((D12=15),VLOOKUP(Q12,'15 лет'!$H$4:$I$74,2),IF((D12=16),VLOOKUP(Q12,'16 лет'!$H$4:$I$74,2),VLOOKUP(Q12,'17 лет'!$H$4:$I$74,2)))))))</f>
        <v>6</v>
      </c>
      <c r="S12" s="59">
        <f t="shared" ref="S12:S75" ca="1" si="1">SUM(F12,H12,J12,L12,N12,P12,R12)</f>
        <v>6</v>
      </c>
      <c r="T12" s="59"/>
    </row>
    <row r="13" spans="1:20" x14ac:dyDescent="0.2">
      <c r="A13" s="59"/>
      <c r="B13" s="59"/>
      <c r="C13" s="59"/>
      <c r="D13" s="59">
        <f t="shared" ca="1" si="0"/>
        <v>118</v>
      </c>
      <c r="E13" s="59"/>
      <c r="F13" s="59">
        <f ca="1">IF((D13&lt;=11),VLOOKUP(E13,'11 лет'!$B$3:$D$75,3),IF((D13=12),VLOOKUP(E13,'12 лет'!$B$3:$D$75,3),IF((D13=13),VLOOKUP(E13,'13 лет'!$B$3:$E$75,4),IF((D13=14),VLOOKUP(E13,'14 лет'!$B$3:$E$75,4),IF((D13=15),VLOOKUP(E13,'15 лет'!$B$3:$D$75,3),IF((D13=16),VLOOKUP(E13,'16 лет'!$B$3:$D$75,3),VLOOKUP(E13,'17 лет'!$B$3:$D$75,3)))))))</f>
        <v>0</v>
      </c>
      <c r="G13" s="59"/>
      <c r="H13" s="59">
        <f ca="1">IF((D13&lt;=11),VLOOKUP(G13,'11 лет'!$A$3:$D$75,4),IF((D13=12),VLOOKUP(G13,'12 лет'!$A$3:$D$75,4),IF((D13=13),VLOOKUP(G13,'13 лет'!$A$3:$E$75,5),IF((D13=14),VLOOKUP(G13,'14 лет'!$A$3:$E$75,5),IF((D13=15),VLOOKUP(G13,'15 лет'!$A$3:$D$75,4),IF((D13=16),VLOOKUP(G13,'16 лет'!$A$3:$D$75,4),VLOOKUP(G13,'17 лет'!$A$3:$D$75,4)))))))</f>
        <v>0</v>
      </c>
      <c r="I13" s="59"/>
      <c r="J13" s="59">
        <f ca="1">IF((D13&lt;=11),VLOOKUP(I13,'11 лет'!$C$3:$D$75,2),IF((D13=12),VLOOKUP(I13,'12 лет'!$C$3:$D$75,2),IF((D13=13),VLOOKUP(I13,'13 лет'!$D$3:$E$75,2),IF((D13=14),VLOOKUP(I13,'14 лет'!$D$3:$E$75,2),IF((D13=15),VLOOKUP(I13,'15 лет'!$C$3:$D$75,2),IF((D13=16),VLOOKUP(I13,'16 лет'!$C$3:$D$75,2),VLOOKUP(I13,'17 лет'!$C$3:$D$75,2)))))))</f>
        <v>0</v>
      </c>
      <c r="K13" s="59"/>
      <c r="L13" s="59">
        <f ca="1">IF((D13&lt;=11),VLOOKUP(K13,'11 лет'!$G$4:$I$74,3),IF((D13=12),VLOOKUP(K13,'12 лет'!$G$4:$I$74,3),IF((D13=13),VLOOKUP(K13,'13 лет'!$H$4:$J$74,3),IF((D13=14),VLOOKUP(K13,'14 лет'!$H$4:$J$74,3),IF((D13=15),VLOOKUP(K13,'15 лет'!$G$4:$I$74,3),IF((D13=16),VLOOKUP(K13,'16 лет'!$G$4:$I$74,3),VLOOKUP(K13,'17 лет'!$G$4:$I$74,3)))))))</f>
        <v>0</v>
      </c>
      <c r="M13" s="59"/>
      <c r="N13" s="59">
        <f ca="1">IF((D13&lt;=11),VLOOKUP(M13,'11 лет'!$F$4:$I$74,4),IF((D13=12),VLOOKUP(M13,'12 лет'!$F$4:$I$74,4),IF((D13=13),VLOOKUP(M13,'13 лет'!$G$4:$J$74,4),IF((D13=14),VLOOKUP(M13,'14 лет'!$G$4:$J$74,4),IF((D13=15),VLOOKUP(M13,'15 лет'!$F$4:$I$74,4),IF((D13=16),VLOOKUP(M13,'16 лет'!$F$4:$I$74,4),VLOOKUP(M13,'17 лет'!$F$4:$I$74,4)))))))</f>
        <v>0</v>
      </c>
      <c r="O13" s="59"/>
      <c r="P13" s="59">
        <f ca="1">IF((D13&lt;=11),VLOOKUP(O13,'11 лет'!$E$4:$I$74,5),IF((D13=12),VLOOKUP(O13,'12 лет'!$E$4:$I$74,5),IF((D13=13),VLOOKUP(O13,'13 лет'!$F$4:$J$74,5),IF((D13=14),VLOOKUP(O13,'14 лет'!$F$4:$J$74,5),IF((D13=15),VLOOKUP(O13,'15 лет'!$E$4:$I$74,5),IF((D13=16),VLOOKUP(O13,'16 лет'!$E$4:$I$74,5),VLOOKUP(O13,'17 лет'!$E$4:$I$74,5)))))))</f>
        <v>0</v>
      </c>
      <c r="Q13" s="59"/>
      <c r="R13" s="59">
        <f ca="1">IF((D13&lt;=11),VLOOKUP(Q13,'11 лет'!$H$4:$I$74,2),IF((D13=12),VLOOKUP(Q13,'12 лет'!$H$4:$I$74,2),IF((D13=13),VLOOKUP(Q13,'13 лет'!$I$4:$J$74,2),IF((D13=14),VLOOKUP(Q13,'14 лет'!$I$4:$J$74,2),IF((D13=15),VLOOKUP(Q13,'15 лет'!$H$4:$I$74,2),IF((D13=16),VLOOKUP(Q13,'16 лет'!$H$4:$I$74,2),VLOOKUP(Q13,'17 лет'!$H$4:$I$74,2)))))))</f>
        <v>6</v>
      </c>
      <c r="S13" s="59">
        <f t="shared" ca="1" si="1"/>
        <v>6</v>
      </c>
      <c r="T13" s="59"/>
    </row>
    <row r="14" spans="1:20" x14ac:dyDescent="0.2">
      <c r="A14" s="59"/>
      <c r="B14" s="59"/>
      <c r="C14" s="59"/>
      <c r="D14" s="59">
        <f t="shared" ca="1" si="0"/>
        <v>118</v>
      </c>
      <c r="E14" s="59"/>
      <c r="F14" s="59">
        <f ca="1">IF((D14&lt;=11),VLOOKUP(E14,'11 лет'!$B$3:$D$75,3),IF((D14=12),VLOOKUP(E14,'12 лет'!$B$3:$D$75,3),IF((D14=13),VLOOKUP(E14,'13 лет'!$B$3:$E$75,4),IF((D14=14),VLOOKUP(E14,'14 лет'!$B$3:$E$75,4),IF((D14=15),VLOOKUP(E14,'15 лет'!$B$3:$D$75,3),IF((D14=16),VLOOKUP(E14,'16 лет'!$B$3:$D$75,3),VLOOKUP(E14,'17 лет'!$B$3:$D$75,3)))))))</f>
        <v>0</v>
      </c>
      <c r="G14" s="59"/>
      <c r="H14" s="59">
        <f ca="1">IF((D14&lt;=11),VLOOKUP(G14,'11 лет'!$A$3:$D$75,4),IF((D14=12),VLOOKUP(G14,'12 лет'!$A$3:$D$75,4),IF((D14=13),VLOOKUP(G14,'13 лет'!$A$3:$E$75,5),IF((D14=14),VLOOKUP(G14,'14 лет'!$A$3:$E$75,5),IF((D14=15),VLOOKUP(G14,'15 лет'!$A$3:$D$75,4),IF((D14=16),VLOOKUP(G14,'16 лет'!$A$3:$D$75,4),VLOOKUP(G14,'17 лет'!$A$3:$D$75,4)))))))</f>
        <v>0</v>
      </c>
      <c r="I14" s="59"/>
      <c r="J14" s="59">
        <f ca="1">IF((D14&lt;=11),VLOOKUP(I14,'11 лет'!$C$3:$D$75,2),IF((D14=12),VLOOKUP(I14,'12 лет'!$C$3:$D$75,2),IF((D14=13),VLOOKUP(I14,'13 лет'!$D$3:$E$75,2),IF((D14=14),VLOOKUP(I14,'14 лет'!$D$3:$E$75,2),IF((D14=15),VLOOKUP(I14,'15 лет'!$C$3:$D$75,2),IF((D14=16),VLOOKUP(I14,'16 лет'!$C$3:$D$75,2),VLOOKUP(I14,'17 лет'!$C$3:$D$75,2)))))))</f>
        <v>0</v>
      </c>
      <c r="K14" s="59"/>
      <c r="L14" s="59">
        <f ca="1">IF((D14&lt;=11),VLOOKUP(K14,'11 лет'!$G$4:$I$74,3),IF((D14=12),VLOOKUP(K14,'12 лет'!$G$4:$I$74,3),IF((D14=13),VLOOKUP(K14,'13 лет'!$H$4:$J$74,3),IF((D14=14),VLOOKUP(K14,'14 лет'!$H$4:$J$74,3),IF((D14=15),VLOOKUP(K14,'15 лет'!$G$4:$I$74,3),IF((D14=16),VLOOKUP(K14,'16 лет'!$G$4:$I$74,3),VLOOKUP(K14,'17 лет'!$G$4:$I$74,3)))))))</f>
        <v>0</v>
      </c>
      <c r="M14" s="59"/>
      <c r="N14" s="59">
        <f ca="1">IF((D14&lt;=11),VLOOKUP(M14,'11 лет'!$F$4:$I$74,4),IF((D14=12),VLOOKUP(M14,'12 лет'!$F$4:$I$74,4),IF((D14=13),VLOOKUP(M14,'13 лет'!$G$4:$J$74,4),IF((D14=14),VLOOKUP(M14,'14 лет'!$G$4:$J$74,4),IF((D14=15),VLOOKUP(M14,'15 лет'!$F$4:$I$74,4),IF((D14=16),VLOOKUP(M14,'16 лет'!$F$4:$I$74,4),VLOOKUP(M14,'17 лет'!$F$4:$I$74,4)))))))</f>
        <v>0</v>
      </c>
      <c r="O14" s="59"/>
      <c r="P14" s="59">
        <f ca="1">IF((D14&lt;=11),VLOOKUP(O14,'11 лет'!$E$4:$I$74,5),IF((D14=12),VLOOKUP(O14,'12 лет'!$E$4:$I$74,5),IF((D14=13),VLOOKUP(O14,'13 лет'!$F$4:$J$74,5),IF((D14=14),VLOOKUP(O14,'14 лет'!$F$4:$J$74,5),IF((D14=15),VLOOKUP(O14,'15 лет'!$E$4:$I$74,5),IF((D14=16),VLOOKUP(O14,'16 лет'!$E$4:$I$74,5),VLOOKUP(O14,'17 лет'!$E$4:$I$74,5)))))))</f>
        <v>0</v>
      </c>
      <c r="Q14" s="59"/>
      <c r="R14" s="59">
        <f ca="1">IF((D14&lt;=11),VLOOKUP(Q14,'11 лет'!$H$4:$I$74,2),IF((D14=12),VLOOKUP(Q14,'12 лет'!$H$4:$I$74,2),IF((D14=13),VLOOKUP(Q14,'13 лет'!$I$4:$J$74,2),IF((D14=14),VLOOKUP(Q14,'14 лет'!$I$4:$J$74,2),IF((D14=15),VLOOKUP(Q14,'15 лет'!$H$4:$I$74,2),IF((D14=16),VLOOKUP(Q14,'16 лет'!$H$4:$I$74,2),VLOOKUP(Q14,'17 лет'!$H$4:$I$74,2)))))))</f>
        <v>6</v>
      </c>
      <c r="S14" s="59">
        <f t="shared" ca="1" si="1"/>
        <v>6</v>
      </c>
      <c r="T14" s="59"/>
    </row>
    <row r="15" spans="1:20" x14ac:dyDescent="0.2">
      <c r="A15" s="59"/>
      <c r="B15" s="59"/>
      <c r="C15" s="59"/>
      <c r="D15" s="59">
        <f t="shared" ca="1" si="0"/>
        <v>118</v>
      </c>
      <c r="E15" s="59"/>
      <c r="F15" s="59">
        <f ca="1">IF((D15&lt;=11),VLOOKUP(E15,'11 лет'!$B$3:$D$75,3),IF((D15=12),VLOOKUP(E15,'12 лет'!$B$3:$D$75,3),IF((D15=13),VLOOKUP(E15,'13 лет'!$B$3:$E$75,4),IF((D15=14),VLOOKUP(E15,'14 лет'!$B$3:$E$75,4),IF((D15=15),VLOOKUP(E15,'15 лет'!$B$3:$D$75,3),IF((D15=16),VLOOKUP(E15,'16 лет'!$B$3:$D$75,3),VLOOKUP(E15,'17 лет'!$B$3:$D$75,3)))))))</f>
        <v>0</v>
      </c>
      <c r="G15" s="59"/>
      <c r="H15" s="59">
        <f ca="1">IF((D15&lt;=11),VLOOKUP(G15,'11 лет'!$A$3:$D$75,4),IF((D15=12),VLOOKUP(G15,'12 лет'!$A$3:$D$75,4),IF((D15=13),VLOOKUP(G15,'13 лет'!$A$3:$E$75,5),IF((D15=14),VLOOKUP(G15,'14 лет'!$A$3:$E$75,5),IF((D15=15),VLOOKUP(G15,'15 лет'!$A$3:$D$75,4),IF((D15=16),VLOOKUP(G15,'16 лет'!$A$3:$D$75,4),VLOOKUP(G15,'17 лет'!$A$3:$D$75,4)))))))</f>
        <v>0</v>
      </c>
      <c r="I15" s="59"/>
      <c r="J15" s="59">
        <f ca="1">IF((D15&lt;=11),VLOOKUP(I15,'11 лет'!$C$3:$D$75,2),IF((D15=12),VLOOKUP(I15,'12 лет'!$C$3:$D$75,2),IF((D15=13),VLOOKUP(I15,'13 лет'!$D$3:$E$75,2),IF((D15=14),VLOOKUP(I15,'14 лет'!$D$3:$E$75,2),IF((D15=15),VLOOKUP(I15,'15 лет'!$C$3:$D$75,2),IF((D15=16),VLOOKUP(I15,'16 лет'!$C$3:$D$75,2),VLOOKUP(I15,'17 лет'!$C$3:$D$75,2)))))))</f>
        <v>0</v>
      </c>
      <c r="K15" s="59"/>
      <c r="L15" s="59">
        <f ca="1">IF((D15&lt;=11),VLOOKUP(K15,'11 лет'!$G$4:$I$74,3),IF((D15=12),VLOOKUP(K15,'12 лет'!$G$4:$I$74,3),IF((D15=13),VLOOKUP(K15,'13 лет'!$H$4:$J$74,3),IF((D15=14),VLOOKUP(K15,'14 лет'!$H$4:$J$74,3),IF((D15=15),VLOOKUP(K15,'15 лет'!$G$4:$I$74,3),IF((D15=16),VLOOKUP(K15,'16 лет'!$G$4:$I$74,3),VLOOKUP(K15,'17 лет'!$G$4:$I$74,3)))))))</f>
        <v>0</v>
      </c>
      <c r="M15" s="59"/>
      <c r="N15" s="59">
        <f ca="1">IF((D15&lt;=11),VLOOKUP(M15,'11 лет'!$F$4:$I$74,4),IF((D15=12),VLOOKUP(M15,'12 лет'!$F$4:$I$74,4),IF((D15=13),VLOOKUP(M15,'13 лет'!$G$4:$J$74,4),IF((D15=14),VLOOKUP(M15,'14 лет'!$G$4:$J$74,4),IF((D15=15),VLOOKUP(M15,'15 лет'!$F$4:$I$74,4),IF((D15=16),VLOOKUP(M15,'16 лет'!$F$4:$I$74,4),VLOOKUP(M15,'17 лет'!$F$4:$I$74,4)))))))</f>
        <v>0</v>
      </c>
      <c r="O15" s="59"/>
      <c r="P15" s="59">
        <f ca="1">IF((D15&lt;=11),VLOOKUP(O15,'11 лет'!$E$4:$I$74,5),IF((D15=12),VLOOKUP(O15,'12 лет'!$E$4:$I$74,5),IF((D15=13),VLOOKUP(O15,'13 лет'!$F$4:$J$74,5),IF((D15=14),VLOOKUP(O15,'14 лет'!$F$4:$J$74,5),IF((D15=15),VLOOKUP(O15,'15 лет'!$E$4:$I$74,5),IF((D15=16),VLOOKUP(O15,'16 лет'!$E$4:$I$74,5),VLOOKUP(O15,'17 лет'!$E$4:$I$74,5)))))))</f>
        <v>0</v>
      </c>
      <c r="Q15" s="59"/>
      <c r="R15" s="59">
        <f ca="1">IF((D15&lt;=11),VLOOKUP(Q15,'11 лет'!$H$4:$I$74,2),IF((D15=12),VLOOKUP(Q15,'12 лет'!$H$4:$I$74,2),IF((D15=13),VLOOKUP(Q15,'13 лет'!$I$4:$J$74,2),IF((D15=14),VLOOKUP(Q15,'14 лет'!$I$4:$J$74,2),IF((D15=15),VLOOKUP(Q15,'15 лет'!$H$4:$I$74,2),IF((D15=16),VLOOKUP(Q15,'16 лет'!$H$4:$I$74,2),VLOOKUP(Q15,'17 лет'!$H$4:$I$74,2)))))))</f>
        <v>6</v>
      </c>
      <c r="S15" s="59">
        <f t="shared" ca="1" si="1"/>
        <v>6</v>
      </c>
      <c r="T15" s="59"/>
    </row>
    <row r="16" spans="1:20" x14ac:dyDescent="0.2">
      <c r="A16" s="59"/>
      <c r="B16" s="59"/>
      <c r="C16" s="59"/>
      <c r="D16" s="59">
        <f t="shared" ca="1" si="0"/>
        <v>118</v>
      </c>
      <c r="E16" s="59"/>
      <c r="F16" s="59">
        <f ca="1">IF((D16&lt;=11),VLOOKUP(E16,'11 лет'!$B$3:$D$75,3),IF((D16=12),VLOOKUP(E16,'12 лет'!$B$3:$D$75,3),IF((D16=13),VLOOKUP(E16,'13 лет'!$B$3:$E$75,4),IF((D16=14),VLOOKUP(E16,'14 лет'!$B$3:$E$75,4),IF((D16=15),VLOOKUP(E16,'15 лет'!$B$3:$D$75,3),IF((D16=16),VLOOKUP(E16,'16 лет'!$B$3:$D$75,3),VLOOKUP(E16,'17 лет'!$B$3:$D$75,3)))))))</f>
        <v>0</v>
      </c>
      <c r="G16" s="59"/>
      <c r="H16" s="59">
        <f ca="1">IF((D16&lt;=11),VLOOKUP(G16,'11 лет'!$A$3:$D$75,4),IF((D16=12),VLOOKUP(G16,'12 лет'!$A$3:$D$75,4),IF((D16=13),VLOOKUP(G16,'13 лет'!$A$3:$E$75,5),IF((D16=14),VLOOKUP(G16,'14 лет'!$A$3:$E$75,5),IF((D16=15),VLOOKUP(G16,'15 лет'!$A$3:$D$75,4),IF((D16=16),VLOOKUP(G16,'16 лет'!$A$3:$D$75,4),VLOOKUP(G16,'17 лет'!$A$3:$D$75,4)))))))</f>
        <v>0</v>
      </c>
      <c r="I16" s="59"/>
      <c r="J16" s="59">
        <f ca="1">IF((D16&lt;=11),VLOOKUP(I16,'11 лет'!$C$3:$D$75,2),IF((D16=12),VLOOKUP(I16,'12 лет'!$C$3:$D$75,2),IF((D16=13),VLOOKUP(I16,'13 лет'!$D$3:$E$75,2),IF((D16=14),VLOOKUP(I16,'14 лет'!$D$3:$E$75,2),IF((D16=15),VLOOKUP(I16,'15 лет'!$C$3:$D$75,2),IF((D16=16),VLOOKUP(I16,'16 лет'!$C$3:$D$75,2),VLOOKUP(I16,'17 лет'!$C$3:$D$75,2)))))))</f>
        <v>0</v>
      </c>
      <c r="K16" s="59"/>
      <c r="L16" s="59">
        <f ca="1">IF((D16&lt;=11),VLOOKUP(K16,'11 лет'!$G$4:$I$74,3),IF((D16=12),VLOOKUP(K16,'12 лет'!$G$4:$I$74,3),IF((D16=13),VLOOKUP(K16,'13 лет'!$H$4:$J$74,3),IF((D16=14),VLOOKUP(K16,'14 лет'!$H$4:$J$74,3),IF((D16=15),VLOOKUP(K16,'15 лет'!$G$4:$I$74,3),IF((D16=16),VLOOKUP(K16,'16 лет'!$G$4:$I$74,3),VLOOKUP(K16,'17 лет'!$G$4:$I$74,3)))))))</f>
        <v>0</v>
      </c>
      <c r="M16" s="59"/>
      <c r="N16" s="59">
        <f ca="1">IF((D16&lt;=11),VLOOKUP(M16,'11 лет'!$F$4:$I$74,4),IF((D16=12),VLOOKUP(M16,'12 лет'!$F$4:$I$74,4),IF((D16=13),VLOOKUP(M16,'13 лет'!$G$4:$J$74,4),IF((D16=14),VLOOKUP(M16,'14 лет'!$G$4:$J$74,4),IF((D16=15),VLOOKUP(M16,'15 лет'!$F$4:$I$74,4),IF((D16=16),VLOOKUP(M16,'16 лет'!$F$4:$I$74,4),VLOOKUP(M16,'17 лет'!$F$4:$I$74,4)))))))</f>
        <v>0</v>
      </c>
      <c r="O16" s="59"/>
      <c r="P16" s="59">
        <f ca="1">IF((D16&lt;=11),VLOOKUP(O16,'11 лет'!$E$4:$I$74,5),IF((D16=12),VLOOKUP(O16,'12 лет'!$E$4:$I$74,5),IF((D16=13),VLOOKUP(O16,'13 лет'!$F$4:$J$74,5),IF((D16=14),VLOOKUP(O16,'14 лет'!$F$4:$J$74,5),IF((D16=15),VLOOKUP(O16,'15 лет'!$E$4:$I$74,5),IF((D16=16),VLOOKUP(O16,'16 лет'!$E$4:$I$74,5),VLOOKUP(O16,'17 лет'!$E$4:$I$74,5)))))))</f>
        <v>0</v>
      </c>
      <c r="Q16" s="59"/>
      <c r="R16" s="59">
        <f ca="1">IF((D16&lt;=11),VLOOKUP(Q16,'11 лет'!$H$4:$I$74,2),IF((D16=12),VLOOKUP(Q16,'12 лет'!$H$4:$I$74,2),IF((D16=13),VLOOKUP(Q16,'13 лет'!$I$4:$J$74,2),IF((D16=14),VLOOKUP(Q16,'14 лет'!$I$4:$J$74,2),IF((D16=15),VLOOKUP(Q16,'15 лет'!$H$4:$I$74,2),IF((D16=16),VLOOKUP(Q16,'16 лет'!$H$4:$I$74,2),VLOOKUP(Q16,'17 лет'!$H$4:$I$74,2)))))))</f>
        <v>6</v>
      </c>
      <c r="S16" s="59">
        <f t="shared" ca="1" si="1"/>
        <v>6</v>
      </c>
      <c r="T16" s="59"/>
    </row>
    <row r="17" spans="1:20" x14ac:dyDescent="0.2">
      <c r="A17" s="59"/>
      <c r="B17" s="59"/>
      <c r="C17" s="59"/>
      <c r="D17" s="59">
        <f t="shared" ca="1" si="0"/>
        <v>118</v>
      </c>
      <c r="E17" s="59"/>
      <c r="F17" s="59">
        <f ca="1">IF((D17&lt;=11),VLOOKUP(E17,'11 лет'!$B$3:$D$75,3),IF((D17=12),VLOOKUP(E17,'12 лет'!$B$3:$D$75,3),IF((D17=13),VLOOKUP(E17,'13 лет'!$B$3:$E$75,4),IF((D17=14),VLOOKUP(E17,'14 лет'!$B$3:$E$75,4),IF((D17=15),VLOOKUP(E17,'15 лет'!$B$3:$D$75,3),IF((D17=16),VLOOKUP(E17,'16 лет'!$B$3:$D$75,3),VLOOKUP(E17,'17 лет'!$B$3:$D$75,3)))))))</f>
        <v>0</v>
      </c>
      <c r="G17" s="59"/>
      <c r="H17" s="59">
        <f ca="1">IF((D17&lt;=11),VLOOKUP(G17,'11 лет'!$A$3:$D$75,4),IF((D17=12),VLOOKUP(G17,'12 лет'!$A$3:$D$75,4),IF((D17=13),VLOOKUP(G17,'13 лет'!$A$3:$E$75,5),IF((D17=14),VLOOKUP(G17,'14 лет'!$A$3:$E$75,5),IF((D17=15),VLOOKUP(G17,'15 лет'!$A$3:$D$75,4),IF((D17=16),VLOOKUP(G17,'16 лет'!$A$3:$D$75,4),VLOOKUP(G17,'17 лет'!$A$3:$D$75,4)))))))</f>
        <v>0</v>
      </c>
      <c r="I17" s="59"/>
      <c r="J17" s="59">
        <f ca="1">IF((D17&lt;=11),VLOOKUP(I17,'11 лет'!$C$3:$D$75,2),IF((D17=12),VLOOKUP(I17,'12 лет'!$C$3:$D$75,2),IF((D17=13),VLOOKUP(I17,'13 лет'!$D$3:$E$75,2),IF((D17=14),VLOOKUP(I17,'14 лет'!$D$3:$E$75,2),IF((D17=15),VLOOKUP(I17,'15 лет'!$C$3:$D$75,2),IF((D17=16),VLOOKUP(I17,'16 лет'!$C$3:$D$75,2),VLOOKUP(I17,'17 лет'!$C$3:$D$75,2)))))))</f>
        <v>0</v>
      </c>
      <c r="K17" s="59"/>
      <c r="L17" s="59">
        <f ca="1">IF((D17&lt;=11),VLOOKUP(K17,'11 лет'!$G$4:$I$74,3),IF((D17=12),VLOOKUP(K17,'12 лет'!$G$4:$I$74,3),IF((D17=13),VLOOKUP(K17,'13 лет'!$H$4:$J$74,3),IF((D17=14),VLOOKUP(K17,'14 лет'!$H$4:$J$74,3),IF((D17=15),VLOOKUP(K17,'15 лет'!$G$4:$I$74,3),IF((D17=16),VLOOKUP(K17,'16 лет'!$G$4:$I$74,3),VLOOKUP(K17,'17 лет'!$G$4:$I$74,3)))))))</f>
        <v>0</v>
      </c>
      <c r="M17" s="59"/>
      <c r="N17" s="59">
        <f ca="1">IF((D17&lt;=11),VLOOKUP(M17,'11 лет'!$F$4:$I$74,4),IF((D17=12),VLOOKUP(M17,'12 лет'!$F$4:$I$74,4),IF((D17=13),VLOOKUP(M17,'13 лет'!$G$4:$J$74,4),IF((D17=14),VLOOKUP(M17,'14 лет'!$G$4:$J$74,4),IF((D17=15),VLOOKUP(M17,'15 лет'!$F$4:$I$74,4),IF((D17=16),VLOOKUP(M17,'16 лет'!$F$4:$I$74,4),VLOOKUP(M17,'17 лет'!$F$4:$I$74,4)))))))</f>
        <v>0</v>
      </c>
      <c r="O17" s="59"/>
      <c r="P17" s="59">
        <f ca="1">IF((D17&lt;=11),VLOOKUP(O17,'11 лет'!$E$4:$I$74,5),IF((D17=12),VLOOKUP(O17,'12 лет'!$E$4:$I$74,5),IF((D17=13),VLOOKUP(O17,'13 лет'!$F$4:$J$74,5),IF((D17=14),VLOOKUP(O17,'14 лет'!$F$4:$J$74,5),IF((D17=15),VLOOKUP(O17,'15 лет'!$E$4:$I$74,5),IF((D17=16),VLOOKUP(O17,'16 лет'!$E$4:$I$74,5),VLOOKUP(O17,'17 лет'!$E$4:$I$74,5)))))))</f>
        <v>0</v>
      </c>
      <c r="Q17" s="59"/>
      <c r="R17" s="59">
        <f ca="1">IF((D17&lt;=11),VLOOKUP(Q17,'11 лет'!$H$4:$I$74,2),IF((D17=12),VLOOKUP(Q17,'12 лет'!$H$4:$I$74,2),IF((D17=13),VLOOKUP(Q17,'13 лет'!$I$4:$J$74,2),IF((D17=14),VLOOKUP(Q17,'14 лет'!$I$4:$J$74,2),IF((D17=15),VLOOKUP(Q17,'15 лет'!$H$4:$I$74,2),IF((D17=16),VLOOKUP(Q17,'16 лет'!$H$4:$I$74,2),VLOOKUP(Q17,'17 лет'!$H$4:$I$74,2)))))))</f>
        <v>6</v>
      </c>
      <c r="S17" s="59">
        <f t="shared" ca="1" si="1"/>
        <v>6</v>
      </c>
      <c r="T17" s="59"/>
    </row>
    <row r="18" spans="1:20" x14ac:dyDescent="0.2">
      <c r="A18" s="59"/>
      <c r="B18" s="59"/>
      <c r="C18" s="59"/>
      <c r="D18" s="59">
        <f t="shared" ca="1" si="0"/>
        <v>118</v>
      </c>
      <c r="E18" s="59"/>
      <c r="F18" s="59">
        <f ca="1">IF((D18&lt;=11),VLOOKUP(E18,'11 лет'!$B$3:$D$75,3),IF((D18=12),VLOOKUP(E18,'12 лет'!$B$3:$D$75,3),IF((D18=13),VLOOKUP(E18,'13 лет'!$B$3:$E$75,4),IF((D18=14),VLOOKUP(E18,'14 лет'!$B$3:$E$75,4),IF((D18=15),VLOOKUP(E18,'15 лет'!$B$3:$D$75,3),IF((D18=16),VLOOKUP(E18,'16 лет'!$B$3:$D$75,3),VLOOKUP(E18,'17 лет'!$B$3:$D$75,3)))))))</f>
        <v>0</v>
      </c>
      <c r="G18" s="59"/>
      <c r="H18" s="59">
        <f ca="1">IF((D18&lt;=11),VLOOKUP(G18,'11 лет'!$A$3:$D$75,4),IF((D18=12),VLOOKUP(G18,'12 лет'!$A$3:$D$75,4),IF((D18=13),VLOOKUP(G18,'13 лет'!$A$3:$E$75,5),IF((D18=14),VLOOKUP(G18,'14 лет'!$A$3:$E$75,5),IF((D18=15),VLOOKUP(G18,'15 лет'!$A$3:$D$75,4),IF((D18=16),VLOOKUP(G18,'16 лет'!$A$3:$D$75,4),VLOOKUP(G18,'17 лет'!$A$3:$D$75,4)))))))</f>
        <v>0</v>
      </c>
      <c r="I18" s="59"/>
      <c r="J18" s="59">
        <f ca="1">IF((D18&lt;=11),VLOOKUP(I18,'11 лет'!$C$3:$D$75,2),IF((D18=12),VLOOKUP(I18,'12 лет'!$C$3:$D$75,2),IF((D18=13),VLOOKUP(I18,'13 лет'!$D$3:$E$75,2),IF((D18=14),VLOOKUP(I18,'14 лет'!$D$3:$E$75,2),IF((D18=15),VLOOKUP(I18,'15 лет'!$C$3:$D$75,2),IF((D18=16),VLOOKUP(I18,'16 лет'!$C$3:$D$75,2),VLOOKUP(I18,'17 лет'!$C$3:$D$75,2)))))))</f>
        <v>0</v>
      </c>
      <c r="K18" s="59"/>
      <c r="L18" s="59">
        <f ca="1">IF((D18&lt;=11),VLOOKUP(K18,'11 лет'!$G$4:$I$74,3),IF((D18=12),VLOOKUP(K18,'12 лет'!$G$4:$I$74,3),IF((D18=13),VLOOKUP(K18,'13 лет'!$H$4:$J$74,3),IF((D18=14),VLOOKUP(K18,'14 лет'!$H$4:$J$74,3),IF((D18=15),VLOOKUP(K18,'15 лет'!$G$4:$I$74,3),IF((D18=16),VLOOKUP(K18,'16 лет'!$G$4:$I$74,3),VLOOKUP(K18,'17 лет'!$G$4:$I$74,3)))))))</f>
        <v>0</v>
      </c>
      <c r="M18" s="59"/>
      <c r="N18" s="59">
        <f ca="1">IF((D18&lt;=11),VLOOKUP(M18,'11 лет'!$F$4:$I$74,4),IF((D18=12),VLOOKUP(M18,'12 лет'!$F$4:$I$74,4),IF((D18=13),VLOOKUP(M18,'13 лет'!$G$4:$J$74,4),IF((D18=14),VLOOKUP(M18,'14 лет'!$G$4:$J$74,4),IF((D18=15),VLOOKUP(M18,'15 лет'!$F$4:$I$74,4),IF((D18=16),VLOOKUP(M18,'16 лет'!$F$4:$I$74,4),VLOOKUP(M18,'17 лет'!$F$4:$I$74,4)))))))</f>
        <v>0</v>
      </c>
      <c r="O18" s="59"/>
      <c r="P18" s="59">
        <f ca="1">IF((D18&lt;=11),VLOOKUP(O18,'11 лет'!$E$4:$I$74,5),IF((D18=12),VLOOKUP(O18,'12 лет'!$E$4:$I$74,5),IF((D18=13),VLOOKUP(O18,'13 лет'!$F$4:$J$74,5),IF((D18=14),VLOOKUP(O18,'14 лет'!$F$4:$J$74,5),IF((D18=15),VLOOKUP(O18,'15 лет'!$E$4:$I$74,5),IF((D18=16),VLOOKUP(O18,'16 лет'!$E$4:$I$74,5),VLOOKUP(O18,'17 лет'!$E$4:$I$74,5)))))))</f>
        <v>0</v>
      </c>
      <c r="Q18" s="59"/>
      <c r="R18" s="59">
        <f ca="1">IF((D18&lt;=11),VLOOKUP(Q18,'11 лет'!$H$4:$I$74,2),IF((D18=12),VLOOKUP(Q18,'12 лет'!$H$4:$I$74,2),IF((D18=13),VLOOKUP(Q18,'13 лет'!$I$4:$J$74,2),IF((D18=14),VLOOKUP(Q18,'14 лет'!$I$4:$J$74,2),IF((D18=15),VLOOKUP(Q18,'15 лет'!$H$4:$I$74,2),IF((D18=16),VLOOKUP(Q18,'16 лет'!$H$4:$I$74,2),VLOOKUP(Q18,'17 лет'!$H$4:$I$74,2)))))))</f>
        <v>6</v>
      </c>
      <c r="S18" s="59">
        <f t="shared" ca="1" si="1"/>
        <v>6</v>
      </c>
      <c r="T18" s="59"/>
    </row>
    <row r="19" spans="1:20" x14ac:dyDescent="0.2">
      <c r="A19" s="59"/>
      <c r="B19" s="59"/>
      <c r="C19" s="59"/>
      <c r="D19" s="59">
        <f t="shared" ca="1" si="0"/>
        <v>118</v>
      </c>
      <c r="E19" s="59"/>
      <c r="F19" s="59">
        <f ca="1">IF((D19&lt;=11),VLOOKUP(E19,'11 лет'!$B$3:$D$75,3),IF((D19=12),VLOOKUP(E19,'12 лет'!$B$3:$D$75,3),IF((D19=13),VLOOKUP(E19,'13 лет'!$B$3:$E$75,4),IF((D19=14),VLOOKUP(E19,'14 лет'!$B$3:$E$75,4),IF((D19=15),VLOOKUP(E19,'15 лет'!$B$3:$D$75,3),IF((D19=16),VLOOKUP(E19,'16 лет'!$B$3:$D$75,3),VLOOKUP(E19,'17 лет'!$B$3:$D$75,3)))))))</f>
        <v>0</v>
      </c>
      <c r="G19" s="59"/>
      <c r="H19" s="59">
        <f ca="1">IF((D19&lt;=11),VLOOKUP(G19,'11 лет'!$A$3:$D$75,4),IF((D19=12),VLOOKUP(G19,'12 лет'!$A$3:$D$75,4),IF((D19=13),VLOOKUP(G19,'13 лет'!$A$3:$E$75,5),IF((D19=14),VLOOKUP(G19,'14 лет'!$A$3:$E$75,5),IF((D19=15),VLOOKUP(G19,'15 лет'!$A$3:$D$75,4),IF((D19=16),VLOOKUP(G19,'16 лет'!$A$3:$D$75,4),VLOOKUP(G19,'17 лет'!$A$3:$D$75,4)))))))</f>
        <v>0</v>
      </c>
      <c r="I19" s="59"/>
      <c r="J19" s="59">
        <f ca="1">IF((D19&lt;=11),VLOOKUP(I19,'11 лет'!$C$3:$D$75,2),IF((D19=12),VLOOKUP(I19,'12 лет'!$C$3:$D$75,2),IF((D19=13),VLOOKUP(I19,'13 лет'!$D$3:$E$75,2),IF((D19=14),VLOOKUP(I19,'14 лет'!$D$3:$E$75,2),IF((D19=15),VLOOKUP(I19,'15 лет'!$C$3:$D$75,2),IF((D19=16),VLOOKUP(I19,'16 лет'!$C$3:$D$75,2),VLOOKUP(I19,'17 лет'!$C$3:$D$75,2)))))))</f>
        <v>0</v>
      </c>
      <c r="K19" s="59"/>
      <c r="L19" s="59">
        <f ca="1">IF((D19&lt;=11),VLOOKUP(K19,'11 лет'!$G$4:$I$74,3),IF((D19=12),VLOOKUP(K19,'12 лет'!$G$4:$I$74,3),IF((D19=13),VLOOKUP(K19,'13 лет'!$H$4:$J$74,3),IF((D19=14),VLOOKUP(K19,'14 лет'!$H$4:$J$74,3),IF((D19=15),VLOOKUP(K19,'15 лет'!$G$4:$I$74,3),IF((D19=16),VLOOKUP(K19,'16 лет'!$G$4:$I$74,3),VLOOKUP(K19,'17 лет'!$G$4:$I$74,3)))))))</f>
        <v>0</v>
      </c>
      <c r="M19" s="59"/>
      <c r="N19" s="59">
        <f ca="1">IF((D19&lt;=11),VLOOKUP(M19,'11 лет'!$F$4:$I$74,4),IF((D19=12),VLOOKUP(M19,'12 лет'!$F$4:$I$74,4),IF((D19=13),VLOOKUP(M19,'13 лет'!$G$4:$J$74,4),IF((D19=14),VLOOKUP(M19,'14 лет'!$G$4:$J$74,4),IF((D19=15),VLOOKUP(M19,'15 лет'!$F$4:$I$74,4),IF((D19=16),VLOOKUP(M19,'16 лет'!$F$4:$I$74,4),VLOOKUP(M19,'17 лет'!$F$4:$I$74,4)))))))</f>
        <v>0</v>
      </c>
      <c r="O19" s="59"/>
      <c r="P19" s="59">
        <f ca="1">IF((D19&lt;=11),VLOOKUP(O19,'11 лет'!$E$4:$I$74,5),IF((D19=12),VLOOKUP(O19,'12 лет'!$E$4:$I$74,5),IF((D19=13),VLOOKUP(O19,'13 лет'!$F$4:$J$74,5),IF((D19=14),VLOOKUP(O19,'14 лет'!$F$4:$J$74,5),IF((D19=15),VLOOKUP(O19,'15 лет'!$E$4:$I$74,5),IF((D19=16),VLOOKUP(O19,'16 лет'!$E$4:$I$74,5),VLOOKUP(O19,'17 лет'!$E$4:$I$74,5)))))))</f>
        <v>0</v>
      </c>
      <c r="Q19" s="59"/>
      <c r="R19" s="59">
        <f ca="1">IF((D19&lt;=11),VLOOKUP(Q19,'11 лет'!$H$4:$I$74,2),IF((D19=12),VLOOKUP(Q19,'12 лет'!$H$4:$I$74,2),IF((D19=13),VLOOKUP(Q19,'13 лет'!$I$4:$J$74,2),IF((D19=14),VLOOKUP(Q19,'14 лет'!$I$4:$J$74,2),IF((D19=15),VLOOKUP(Q19,'15 лет'!$H$4:$I$74,2),IF((D19=16),VLOOKUP(Q19,'16 лет'!$H$4:$I$74,2),VLOOKUP(Q19,'17 лет'!$H$4:$I$74,2)))))))</f>
        <v>6</v>
      </c>
      <c r="S19" s="59">
        <f t="shared" ca="1" si="1"/>
        <v>6</v>
      </c>
      <c r="T19" s="59"/>
    </row>
    <row r="20" spans="1:20" x14ac:dyDescent="0.2">
      <c r="A20" s="59"/>
      <c r="B20" s="59"/>
      <c r="C20" s="59"/>
      <c r="D20" s="59">
        <f t="shared" ca="1" si="0"/>
        <v>118</v>
      </c>
      <c r="E20" s="59"/>
      <c r="F20" s="59">
        <f ca="1">IF((D20&lt;=11),VLOOKUP(E20,'11 лет'!$B$3:$D$75,3),IF((D20=12),VLOOKUP(E20,'12 лет'!$B$3:$D$75,3),IF((D20=13),VLOOKUP(E20,'13 лет'!$B$3:$E$75,4),IF((D20=14),VLOOKUP(E20,'14 лет'!$B$3:$E$75,4),IF((D20=15),VLOOKUP(E20,'15 лет'!$B$3:$D$75,3),IF((D20=16),VLOOKUP(E20,'16 лет'!$B$3:$D$75,3),VLOOKUP(E20,'17 лет'!$B$3:$D$75,3)))))))</f>
        <v>0</v>
      </c>
      <c r="G20" s="59"/>
      <c r="H20" s="59">
        <f ca="1">IF((D20&lt;=11),VLOOKUP(G20,'11 лет'!$A$3:$D$75,4),IF((D20=12),VLOOKUP(G20,'12 лет'!$A$3:$D$75,4),IF((D20=13),VLOOKUP(G20,'13 лет'!$A$3:$E$75,5),IF((D20=14),VLOOKUP(G20,'14 лет'!$A$3:$E$75,5),IF((D20=15),VLOOKUP(G20,'15 лет'!$A$3:$D$75,4),IF((D20=16),VLOOKUP(G20,'16 лет'!$A$3:$D$75,4),VLOOKUP(G20,'17 лет'!$A$3:$D$75,4)))))))</f>
        <v>0</v>
      </c>
      <c r="I20" s="59"/>
      <c r="J20" s="59">
        <f ca="1">IF((D20&lt;=11),VLOOKUP(I20,'11 лет'!$C$3:$D$75,2),IF((D20=12),VLOOKUP(I20,'12 лет'!$C$3:$D$75,2),IF((D20=13),VLOOKUP(I20,'13 лет'!$D$3:$E$75,2),IF((D20=14),VLOOKUP(I20,'14 лет'!$D$3:$E$75,2),IF((D20=15),VLOOKUP(I20,'15 лет'!$C$3:$D$75,2),IF((D20=16),VLOOKUP(I20,'16 лет'!$C$3:$D$75,2),VLOOKUP(I20,'17 лет'!$C$3:$D$75,2)))))))</f>
        <v>0</v>
      </c>
      <c r="K20" s="59"/>
      <c r="L20" s="59">
        <f ca="1">IF((D20&lt;=11),VLOOKUP(K20,'11 лет'!$G$4:$I$74,3),IF((D20=12),VLOOKUP(K20,'12 лет'!$G$4:$I$74,3),IF((D20=13),VLOOKUP(K20,'13 лет'!$H$4:$J$74,3),IF((D20=14),VLOOKUP(K20,'14 лет'!$H$4:$J$74,3),IF((D20=15),VLOOKUP(K20,'15 лет'!$G$4:$I$74,3),IF((D20=16),VLOOKUP(K20,'16 лет'!$G$4:$I$74,3),VLOOKUP(K20,'17 лет'!$G$4:$I$74,3)))))))</f>
        <v>0</v>
      </c>
      <c r="M20" s="59"/>
      <c r="N20" s="59">
        <f ca="1">IF((D20&lt;=11),VLOOKUP(M20,'11 лет'!$F$4:$I$74,4),IF((D20=12),VLOOKUP(M20,'12 лет'!$F$4:$I$74,4),IF((D20=13),VLOOKUP(M20,'13 лет'!$G$4:$J$74,4),IF((D20=14),VLOOKUP(M20,'14 лет'!$G$4:$J$74,4),IF((D20=15),VLOOKUP(M20,'15 лет'!$F$4:$I$74,4),IF((D20=16),VLOOKUP(M20,'16 лет'!$F$4:$I$74,4),VLOOKUP(M20,'17 лет'!$F$4:$I$74,4)))))))</f>
        <v>0</v>
      </c>
      <c r="O20" s="59"/>
      <c r="P20" s="59">
        <f ca="1">IF((D20&lt;=11),VLOOKUP(O20,'11 лет'!$E$4:$I$74,5),IF((D20=12),VLOOKUP(O20,'12 лет'!$E$4:$I$74,5),IF((D20=13),VLOOKUP(O20,'13 лет'!$F$4:$J$74,5),IF((D20=14),VLOOKUP(O20,'14 лет'!$F$4:$J$74,5),IF((D20=15),VLOOKUP(O20,'15 лет'!$E$4:$I$74,5),IF((D20=16),VLOOKUP(O20,'16 лет'!$E$4:$I$74,5),VLOOKUP(O20,'17 лет'!$E$4:$I$74,5)))))))</f>
        <v>0</v>
      </c>
      <c r="Q20" s="59"/>
      <c r="R20" s="59">
        <f ca="1">IF((D20&lt;=11),VLOOKUP(Q20,'11 лет'!$H$4:$I$74,2),IF((D20=12),VLOOKUP(Q20,'12 лет'!$H$4:$I$74,2),IF((D20=13),VLOOKUP(Q20,'13 лет'!$I$4:$J$74,2),IF((D20=14),VLOOKUP(Q20,'14 лет'!$I$4:$J$74,2),IF((D20=15),VLOOKUP(Q20,'15 лет'!$H$4:$I$74,2),IF((D20=16),VLOOKUP(Q20,'16 лет'!$H$4:$I$74,2),VLOOKUP(Q20,'17 лет'!$H$4:$I$74,2)))))))</f>
        <v>6</v>
      </c>
      <c r="S20" s="59">
        <f t="shared" ca="1" si="1"/>
        <v>6</v>
      </c>
      <c r="T20" s="59"/>
    </row>
    <row r="21" spans="1:20" x14ac:dyDescent="0.2">
      <c r="A21" s="59"/>
      <c r="B21" s="59"/>
      <c r="C21" s="59"/>
      <c r="D21" s="59">
        <f t="shared" ca="1" si="0"/>
        <v>118</v>
      </c>
      <c r="E21" s="59"/>
      <c r="F21" s="59">
        <f ca="1">IF((D21&lt;=11),VLOOKUP(E21,'11 лет'!$B$3:$D$75,3),IF((D21=12),VLOOKUP(E21,'12 лет'!$B$3:$D$75,3),IF((D21=13),VLOOKUP(E21,'13 лет'!$B$3:$E$75,4),IF((D21=14),VLOOKUP(E21,'14 лет'!$B$3:$E$75,4),IF((D21=15),VLOOKUP(E21,'15 лет'!$B$3:$D$75,3),IF((D21=16),VLOOKUP(E21,'16 лет'!$B$3:$D$75,3),VLOOKUP(E21,'17 лет'!$B$3:$D$75,3)))))))</f>
        <v>0</v>
      </c>
      <c r="G21" s="59"/>
      <c r="H21" s="59">
        <f ca="1">IF((D21&lt;=11),VLOOKUP(G21,'11 лет'!$A$3:$D$75,4),IF((D21=12),VLOOKUP(G21,'12 лет'!$A$3:$D$75,4),IF((D21=13),VLOOKUP(G21,'13 лет'!$A$3:$E$75,5),IF((D21=14),VLOOKUP(G21,'14 лет'!$A$3:$E$75,5),IF((D21=15),VLOOKUP(G21,'15 лет'!$A$3:$D$75,4),IF((D21=16),VLOOKUP(G21,'16 лет'!$A$3:$D$75,4),VLOOKUP(G21,'17 лет'!$A$3:$D$75,4)))))))</f>
        <v>0</v>
      </c>
      <c r="I21" s="59"/>
      <c r="J21" s="59">
        <f ca="1">IF((D21&lt;=11),VLOOKUP(I21,'11 лет'!$C$3:$D$75,2),IF((D21=12),VLOOKUP(I21,'12 лет'!$C$3:$D$75,2),IF((D21=13),VLOOKUP(I21,'13 лет'!$D$3:$E$75,2),IF((D21=14),VLOOKUP(I21,'14 лет'!$D$3:$E$75,2),IF((D21=15),VLOOKUP(I21,'15 лет'!$C$3:$D$75,2),IF((D21=16),VLOOKUP(I21,'16 лет'!$C$3:$D$75,2),VLOOKUP(I21,'17 лет'!$C$3:$D$75,2)))))))</f>
        <v>0</v>
      </c>
      <c r="K21" s="59"/>
      <c r="L21" s="59">
        <f ca="1">IF((D21&lt;=11),VLOOKUP(K21,'11 лет'!$G$4:$I$74,3),IF((D21=12),VLOOKUP(K21,'12 лет'!$G$4:$I$74,3),IF((D21=13),VLOOKUP(K21,'13 лет'!$H$4:$J$74,3),IF((D21=14),VLOOKUP(K21,'14 лет'!$H$4:$J$74,3),IF((D21=15),VLOOKUP(K21,'15 лет'!$G$4:$I$74,3),IF((D21=16),VLOOKUP(K21,'16 лет'!$G$4:$I$74,3),VLOOKUP(K21,'17 лет'!$G$4:$I$74,3)))))))</f>
        <v>0</v>
      </c>
      <c r="M21" s="59"/>
      <c r="N21" s="59">
        <f ca="1">IF((D21&lt;=11),VLOOKUP(M21,'11 лет'!$F$4:$I$74,4),IF((D21=12),VLOOKUP(M21,'12 лет'!$F$4:$I$74,4),IF((D21=13),VLOOKUP(M21,'13 лет'!$G$4:$J$74,4),IF((D21=14),VLOOKUP(M21,'14 лет'!$G$4:$J$74,4),IF((D21=15),VLOOKUP(M21,'15 лет'!$F$4:$I$74,4),IF((D21=16),VLOOKUP(M21,'16 лет'!$F$4:$I$74,4),VLOOKUP(M21,'17 лет'!$F$4:$I$74,4)))))))</f>
        <v>0</v>
      </c>
      <c r="O21" s="59"/>
      <c r="P21" s="59">
        <f ca="1">IF((D21&lt;=11),VLOOKUP(O21,'11 лет'!$E$4:$I$74,5),IF((D21=12),VLOOKUP(O21,'12 лет'!$E$4:$I$74,5),IF((D21=13),VLOOKUP(O21,'13 лет'!$F$4:$J$74,5),IF((D21=14),VLOOKUP(O21,'14 лет'!$F$4:$J$74,5),IF((D21=15),VLOOKUP(O21,'15 лет'!$E$4:$I$74,5),IF((D21=16),VLOOKUP(O21,'16 лет'!$E$4:$I$74,5),VLOOKUP(O21,'17 лет'!$E$4:$I$74,5)))))))</f>
        <v>0</v>
      </c>
      <c r="Q21" s="59"/>
      <c r="R21" s="59">
        <f ca="1">IF((D21&lt;=11),VLOOKUP(Q21,'11 лет'!$H$4:$I$74,2),IF((D21=12),VLOOKUP(Q21,'12 лет'!$H$4:$I$74,2),IF((D21=13),VLOOKUP(Q21,'13 лет'!$I$4:$J$74,2),IF((D21=14),VLOOKUP(Q21,'14 лет'!$I$4:$J$74,2),IF((D21=15),VLOOKUP(Q21,'15 лет'!$H$4:$I$74,2),IF((D21=16),VLOOKUP(Q21,'16 лет'!$H$4:$I$74,2),VLOOKUP(Q21,'17 лет'!$H$4:$I$74,2)))))))</f>
        <v>6</v>
      </c>
      <c r="S21" s="59">
        <f t="shared" ca="1" si="1"/>
        <v>6</v>
      </c>
      <c r="T21" s="59"/>
    </row>
    <row r="22" spans="1:20" x14ac:dyDescent="0.2">
      <c r="A22" s="59"/>
      <c r="B22" s="59"/>
      <c r="C22" s="59"/>
      <c r="D22" s="59">
        <f t="shared" ca="1" si="0"/>
        <v>118</v>
      </c>
      <c r="E22" s="59"/>
      <c r="F22" s="59">
        <f ca="1">IF((D22&lt;=11),VLOOKUP(E22,'11 лет'!$B$3:$D$75,3),IF((D22=12),VLOOKUP(E22,'12 лет'!$B$3:$D$75,3),IF((D22=13),VLOOKUP(E22,'13 лет'!$B$3:$E$75,4),IF((D22=14),VLOOKUP(E22,'14 лет'!$B$3:$E$75,4),IF((D22=15),VLOOKUP(E22,'15 лет'!$B$3:$D$75,3),IF((D22=16),VLOOKUP(E22,'16 лет'!$B$3:$D$75,3),VLOOKUP(E22,'17 лет'!$B$3:$D$75,3)))))))</f>
        <v>0</v>
      </c>
      <c r="G22" s="59"/>
      <c r="H22" s="59">
        <f ca="1">IF((D22&lt;=11),VLOOKUP(G22,'11 лет'!$A$3:$D$75,4),IF((D22=12),VLOOKUP(G22,'12 лет'!$A$3:$D$75,4),IF((D22=13),VLOOKUP(G22,'13 лет'!$A$3:$E$75,5),IF((D22=14),VLOOKUP(G22,'14 лет'!$A$3:$E$75,5),IF((D22=15),VLOOKUP(G22,'15 лет'!$A$3:$D$75,4),IF((D22=16),VLOOKUP(G22,'16 лет'!$A$3:$D$75,4),VLOOKUP(G22,'17 лет'!$A$3:$D$75,4)))))))</f>
        <v>0</v>
      </c>
      <c r="I22" s="59"/>
      <c r="J22" s="59">
        <f ca="1">IF((D22&lt;=11),VLOOKUP(I22,'11 лет'!$C$3:$D$75,2),IF((D22=12),VLOOKUP(I22,'12 лет'!$C$3:$D$75,2),IF((D22=13),VLOOKUP(I22,'13 лет'!$D$3:$E$75,2),IF((D22=14),VLOOKUP(I22,'14 лет'!$D$3:$E$75,2),IF((D22=15),VLOOKUP(I22,'15 лет'!$C$3:$D$75,2),IF((D22=16),VLOOKUP(I22,'16 лет'!$C$3:$D$75,2),VLOOKUP(I22,'17 лет'!$C$3:$D$75,2)))))))</f>
        <v>0</v>
      </c>
      <c r="K22" s="59"/>
      <c r="L22" s="59">
        <f ca="1">IF((D22&lt;=11),VLOOKUP(K22,'11 лет'!$G$4:$I$74,3),IF((D22=12),VLOOKUP(K22,'12 лет'!$G$4:$I$74,3),IF((D22=13),VLOOKUP(K22,'13 лет'!$H$4:$J$74,3),IF((D22=14),VLOOKUP(K22,'14 лет'!$H$4:$J$74,3),IF((D22=15),VLOOKUP(K22,'15 лет'!$G$4:$I$74,3),IF((D22=16),VLOOKUP(K22,'16 лет'!$G$4:$I$74,3),VLOOKUP(K22,'17 лет'!$G$4:$I$74,3)))))))</f>
        <v>0</v>
      </c>
      <c r="M22" s="59"/>
      <c r="N22" s="59">
        <f ca="1">IF((D22&lt;=11),VLOOKUP(M22,'11 лет'!$F$4:$I$74,4),IF((D22=12),VLOOKUP(M22,'12 лет'!$F$4:$I$74,4),IF((D22=13),VLOOKUP(M22,'13 лет'!$G$4:$J$74,4),IF((D22=14),VLOOKUP(M22,'14 лет'!$G$4:$J$74,4),IF((D22=15),VLOOKUP(M22,'15 лет'!$F$4:$I$74,4),IF((D22=16),VLOOKUP(M22,'16 лет'!$F$4:$I$74,4),VLOOKUP(M22,'17 лет'!$F$4:$I$74,4)))))))</f>
        <v>0</v>
      </c>
      <c r="O22" s="59"/>
      <c r="P22" s="59">
        <f ca="1">IF((D22&lt;=11),VLOOKUP(O22,'11 лет'!$E$4:$I$74,5),IF((D22=12),VLOOKUP(O22,'12 лет'!$E$4:$I$74,5),IF((D22=13),VLOOKUP(O22,'13 лет'!$F$4:$J$74,5),IF((D22=14),VLOOKUP(O22,'14 лет'!$F$4:$J$74,5),IF((D22=15),VLOOKUP(O22,'15 лет'!$E$4:$I$74,5),IF((D22=16),VLOOKUP(O22,'16 лет'!$E$4:$I$74,5),VLOOKUP(O22,'17 лет'!$E$4:$I$74,5)))))))</f>
        <v>0</v>
      </c>
      <c r="Q22" s="59"/>
      <c r="R22" s="59">
        <f ca="1">IF((D22&lt;=11),VLOOKUP(Q22,'11 лет'!$H$4:$I$74,2),IF((D22=12),VLOOKUP(Q22,'12 лет'!$H$4:$I$74,2),IF((D22=13),VLOOKUP(Q22,'13 лет'!$I$4:$J$74,2),IF((D22=14),VLOOKUP(Q22,'14 лет'!$I$4:$J$74,2),IF((D22=15),VLOOKUP(Q22,'15 лет'!$H$4:$I$74,2),IF((D22=16),VLOOKUP(Q22,'16 лет'!$H$4:$I$74,2),VLOOKUP(Q22,'17 лет'!$H$4:$I$74,2)))))))</f>
        <v>6</v>
      </c>
      <c r="S22" s="59">
        <f t="shared" ca="1" si="1"/>
        <v>6</v>
      </c>
      <c r="T22" s="59"/>
    </row>
    <row r="23" spans="1:20" x14ac:dyDescent="0.2">
      <c r="A23" s="59"/>
      <c r="B23" s="59"/>
      <c r="C23" s="59"/>
      <c r="D23" s="59">
        <f t="shared" ca="1" si="0"/>
        <v>118</v>
      </c>
      <c r="E23" s="59"/>
      <c r="F23" s="59">
        <f ca="1">IF((D23&lt;=11),VLOOKUP(E23,'11 лет'!$B$3:$D$75,3),IF((D23=12),VLOOKUP(E23,'12 лет'!$B$3:$D$75,3),IF((D23=13),VLOOKUP(E23,'13 лет'!$B$3:$E$75,4),IF((D23=14),VLOOKUP(E23,'14 лет'!$B$3:$E$75,4),IF((D23=15),VLOOKUP(E23,'15 лет'!$B$3:$D$75,3),IF((D23=16),VLOOKUP(E23,'16 лет'!$B$3:$D$75,3),VLOOKUP(E23,'17 лет'!$B$3:$D$75,3)))))))</f>
        <v>0</v>
      </c>
      <c r="G23" s="59"/>
      <c r="H23" s="59">
        <f ca="1">IF((D23&lt;=11),VLOOKUP(G23,'11 лет'!$A$3:$D$75,4),IF((D23=12),VLOOKUP(G23,'12 лет'!$A$3:$D$75,4),IF((D23=13),VLOOKUP(G23,'13 лет'!$A$3:$E$75,5),IF((D23=14),VLOOKUP(G23,'14 лет'!$A$3:$E$75,5),IF((D23=15),VLOOKUP(G23,'15 лет'!$A$3:$D$75,4),IF((D23=16),VLOOKUP(G23,'16 лет'!$A$3:$D$75,4),VLOOKUP(G23,'17 лет'!$A$3:$D$75,4)))))))</f>
        <v>0</v>
      </c>
      <c r="I23" s="59"/>
      <c r="J23" s="59">
        <f ca="1">IF((D23&lt;=11),VLOOKUP(I23,'11 лет'!$C$3:$D$75,2),IF((D23=12),VLOOKUP(I23,'12 лет'!$C$3:$D$75,2),IF((D23=13),VLOOKUP(I23,'13 лет'!$D$3:$E$75,2),IF((D23=14),VLOOKUP(I23,'14 лет'!$D$3:$E$75,2),IF((D23=15),VLOOKUP(I23,'15 лет'!$C$3:$D$75,2),IF((D23=16),VLOOKUP(I23,'16 лет'!$C$3:$D$75,2),VLOOKUP(I23,'17 лет'!$C$3:$D$75,2)))))))</f>
        <v>0</v>
      </c>
      <c r="K23" s="59"/>
      <c r="L23" s="59">
        <f ca="1">IF((D23&lt;=11),VLOOKUP(K23,'11 лет'!$G$4:$I$74,3),IF((D23=12),VLOOKUP(K23,'12 лет'!$G$4:$I$74,3),IF((D23=13),VLOOKUP(K23,'13 лет'!$H$4:$J$74,3),IF((D23=14),VLOOKUP(K23,'14 лет'!$H$4:$J$74,3),IF((D23=15),VLOOKUP(K23,'15 лет'!$G$4:$I$74,3),IF((D23=16),VLOOKUP(K23,'16 лет'!$G$4:$I$74,3),VLOOKUP(K23,'17 лет'!$G$4:$I$74,3)))))))</f>
        <v>0</v>
      </c>
      <c r="M23" s="59"/>
      <c r="N23" s="59">
        <f ca="1">IF((D23&lt;=11),VLOOKUP(M23,'11 лет'!$F$4:$I$74,4),IF((D23=12),VLOOKUP(M23,'12 лет'!$F$4:$I$74,4),IF((D23=13),VLOOKUP(M23,'13 лет'!$G$4:$J$74,4),IF((D23=14),VLOOKUP(M23,'14 лет'!$G$4:$J$74,4),IF((D23=15),VLOOKUP(M23,'15 лет'!$F$4:$I$74,4),IF((D23=16),VLOOKUP(M23,'16 лет'!$F$4:$I$74,4),VLOOKUP(M23,'17 лет'!$F$4:$I$74,4)))))))</f>
        <v>0</v>
      </c>
      <c r="O23" s="59"/>
      <c r="P23" s="59">
        <f ca="1">IF((D23&lt;=11),VLOOKUP(O23,'11 лет'!$E$4:$I$74,5),IF((D23=12),VLOOKUP(O23,'12 лет'!$E$4:$I$74,5),IF((D23=13),VLOOKUP(O23,'13 лет'!$F$4:$J$74,5),IF((D23=14),VLOOKUP(O23,'14 лет'!$F$4:$J$74,5),IF((D23=15),VLOOKUP(O23,'15 лет'!$E$4:$I$74,5),IF((D23=16),VLOOKUP(O23,'16 лет'!$E$4:$I$74,5),VLOOKUP(O23,'17 лет'!$E$4:$I$74,5)))))))</f>
        <v>0</v>
      </c>
      <c r="Q23" s="59"/>
      <c r="R23" s="59">
        <f ca="1">IF((D23&lt;=11),VLOOKUP(Q23,'11 лет'!$H$4:$I$74,2),IF((D23=12),VLOOKUP(Q23,'12 лет'!$H$4:$I$74,2),IF((D23=13),VLOOKUP(Q23,'13 лет'!$I$4:$J$74,2),IF((D23=14),VLOOKUP(Q23,'14 лет'!$I$4:$J$74,2),IF((D23=15),VLOOKUP(Q23,'15 лет'!$H$4:$I$74,2),IF((D23=16),VLOOKUP(Q23,'16 лет'!$H$4:$I$74,2),VLOOKUP(Q23,'17 лет'!$H$4:$I$74,2)))))))</f>
        <v>6</v>
      </c>
      <c r="S23" s="59">
        <f t="shared" ca="1" si="1"/>
        <v>6</v>
      </c>
      <c r="T23" s="59"/>
    </row>
    <row r="24" spans="1:20" x14ac:dyDescent="0.2">
      <c r="A24" s="59"/>
      <c r="B24" s="59"/>
      <c r="C24" s="59"/>
      <c r="D24" s="59">
        <f t="shared" ca="1" si="0"/>
        <v>118</v>
      </c>
      <c r="E24" s="59"/>
      <c r="F24" s="59">
        <f ca="1">IF((D24&lt;=11),VLOOKUP(E24,'11 лет'!$B$3:$D$75,3),IF((D24=12),VLOOKUP(E24,'12 лет'!$B$3:$D$75,3),IF((D24=13),VLOOKUP(E24,'13 лет'!$B$3:$E$75,4),IF((D24=14),VLOOKUP(E24,'14 лет'!$B$3:$E$75,4),IF((D24=15),VLOOKUP(E24,'15 лет'!$B$3:$D$75,3),IF((D24=16),VLOOKUP(E24,'16 лет'!$B$3:$D$75,3),VLOOKUP(E24,'17 лет'!$B$3:$D$75,3)))))))</f>
        <v>0</v>
      </c>
      <c r="G24" s="59"/>
      <c r="H24" s="59">
        <f ca="1">IF((D24&lt;=11),VLOOKUP(G24,'11 лет'!$A$3:$D$75,4),IF((D24=12),VLOOKUP(G24,'12 лет'!$A$3:$D$75,4),IF((D24=13),VLOOKUP(G24,'13 лет'!$A$3:$E$75,5),IF((D24=14),VLOOKUP(G24,'14 лет'!$A$3:$E$75,5),IF((D24=15),VLOOKUP(G24,'15 лет'!$A$3:$D$75,4),IF((D24=16),VLOOKUP(G24,'16 лет'!$A$3:$D$75,4),VLOOKUP(G24,'17 лет'!$A$3:$D$75,4)))))))</f>
        <v>0</v>
      </c>
      <c r="I24" s="59"/>
      <c r="J24" s="59">
        <f ca="1">IF((D24&lt;=11),VLOOKUP(I24,'11 лет'!$C$3:$D$75,2),IF((D24=12),VLOOKUP(I24,'12 лет'!$C$3:$D$75,2),IF((D24=13),VLOOKUP(I24,'13 лет'!$D$3:$E$75,2),IF((D24=14),VLOOKUP(I24,'14 лет'!$D$3:$E$75,2),IF((D24=15),VLOOKUP(I24,'15 лет'!$C$3:$D$75,2),IF((D24=16),VLOOKUP(I24,'16 лет'!$C$3:$D$75,2),VLOOKUP(I24,'17 лет'!$C$3:$D$75,2)))))))</f>
        <v>0</v>
      </c>
      <c r="K24" s="59"/>
      <c r="L24" s="59">
        <f ca="1">IF((D24&lt;=11),VLOOKUP(K24,'11 лет'!$G$4:$I$74,3),IF((D24=12),VLOOKUP(K24,'12 лет'!$G$4:$I$74,3),IF((D24=13),VLOOKUP(K24,'13 лет'!$H$4:$J$74,3),IF((D24=14),VLOOKUP(K24,'14 лет'!$H$4:$J$74,3),IF((D24=15),VLOOKUP(K24,'15 лет'!$G$4:$I$74,3),IF((D24=16),VLOOKUP(K24,'16 лет'!$G$4:$I$74,3),VLOOKUP(K24,'17 лет'!$G$4:$I$74,3)))))))</f>
        <v>0</v>
      </c>
      <c r="M24" s="59"/>
      <c r="N24" s="59">
        <f ca="1">IF((D24&lt;=11),VLOOKUP(M24,'11 лет'!$F$4:$I$74,4),IF((D24=12),VLOOKUP(M24,'12 лет'!$F$4:$I$74,4),IF((D24=13),VLOOKUP(M24,'13 лет'!$G$4:$J$74,4),IF((D24=14),VLOOKUP(M24,'14 лет'!$G$4:$J$74,4),IF((D24=15),VLOOKUP(M24,'15 лет'!$F$4:$I$74,4),IF((D24=16),VLOOKUP(M24,'16 лет'!$F$4:$I$74,4),VLOOKUP(M24,'17 лет'!$F$4:$I$74,4)))))))</f>
        <v>0</v>
      </c>
      <c r="O24" s="59"/>
      <c r="P24" s="59">
        <f ca="1">IF((D24&lt;=11),VLOOKUP(O24,'11 лет'!$E$4:$I$74,5),IF((D24=12),VLOOKUP(O24,'12 лет'!$E$4:$I$74,5),IF((D24=13),VLOOKUP(O24,'13 лет'!$F$4:$J$74,5),IF((D24=14),VLOOKUP(O24,'14 лет'!$F$4:$J$74,5),IF((D24=15),VLOOKUP(O24,'15 лет'!$E$4:$I$74,5),IF((D24=16),VLOOKUP(O24,'16 лет'!$E$4:$I$74,5),VLOOKUP(O24,'17 лет'!$E$4:$I$74,5)))))))</f>
        <v>0</v>
      </c>
      <c r="Q24" s="59"/>
      <c r="R24" s="59">
        <f ca="1">IF((D24&lt;=11),VLOOKUP(Q24,'11 лет'!$H$4:$I$74,2),IF((D24=12),VLOOKUP(Q24,'12 лет'!$H$4:$I$74,2),IF((D24=13),VLOOKUP(Q24,'13 лет'!$I$4:$J$74,2),IF((D24=14),VLOOKUP(Q24,'14 лет'!$I$4:$J$74,2),IF((D24=15),VLOOKUP(Q24,'15 лет'!$H$4:$I$74,2),IF((D24=16),VLOOKUP(Q24,'16 лет'!$H$4:$I$74,2),VLOOKUP(Q24,'17 лет'!$H$4:$I$74,2)))))))</f>
        <v>6</v>
      </c>
      <c r="S24" s="59">
        <f t="shared" ca="1" si="1"/>
        <v>6</v>
      </c>
      <c r="T24" s="59"/>
    </row>
    <row r="25" spans="1:20" x14ac:dyDescent="0.2">
      <c r="A25" s="59"/>
      <c r="B25" s="59"/>
      <c r="C25" s="59"/>
      <c r="D25" s="59">
        <f t="shared" ca="1" si="0"/>
        <v>118</v>
      </c>
      <c r="E25" s="59"/>
      <c r="F25" s="59">
        <f ca="1">IF((D25&lt;=11),VLOOKUP(E25,'11 лет'!$B$3:$D$75,3),IF((D25=12),VLOOKUP(E25,'12 лет'!$B$3:$D$75,3),IF((D25=13),VLOOKUP(E25,'13 лет'!$B$3:$E$75,4),IF((D25=14),VLOOKUP(E25,'14 лет'!$B$3:$E$75,4),IF((D25=15),VLOOKUP(E25,'15 лет'!$B$3:$D$75,3),IF((D25=16),VLOOKUP(E25,'16 лет'!$B$3:$D$75,3),VLOOKUP(E25,'17 лет'!$B$3:$D$75,3)))))))</f>
        <v>0</v>
      </c>
      <c r="G25" s="59"/>
      <c r="H25" s="59">
        <f ca="1">IF((D25&lt;=11),VLOOKUP(G25,'11 лет'!$A$3:$D$75,4),IF((D25=12),VLOOKUP(G25,'12 лет'!$A$3:$D$75,4),IF((D25=13),VLOOKUP(G25,'13 лет'!$A$3:$E$75,5),IF((D25=14),VLOOKUP(G25,'14 лет'!$A$3:$E$75,5),IF((D25=15),VLOOKUP(G25,'15 лет'!$A$3:$D$75,4),IF((D25=16),VLOOKUP(G25,'16 лет'!$A$3:$D$75,4),VLOOKUP(G25,'17 лет'!$A$3:$D$75,4)))))))</f>
        <v>0</v>
      </c>
      <c r="I25" s="59"/>
      <c r="J25" s="59">
        <f ca="1">IF((D25&lt;=11),VLOOKUP(I25,'11 лет'!$C$3:$D$75,2),IF((D25=12),VLOOKUP(I25,'12 лет'!$C$3:$D$75,2),IF((D25=13),VLOOKUP(I25,'13 лет'!$D$3:$E$75,2),IF((D25=14),VLOOKUP(I25,'14 лет'!$D$3:$E$75,2),IF((D25=15),VLOOKUP(I25,'15 лет'!$C$3:$D$75,2),IF((D25=16),VLOOKUP(I25,'16 лет'!$C$3:$D$75,2),VLOOKUP(I25,'17 лет'!$C$3:$D$75,2)))))))</f>
        <v>0</v>
      </c>
      <c r="K25" s="59"/>
      <c r="L25" s="59">
        <f ca="1">IF((D25&lt;=11),VLOOKUP(K25,'11 лет'!$G$4:$I$74,3),IF((D25=12),VLOOKUP(K25,'12 лет'!$G$4:$I$74,3),IF((D25=13),VLOOKUP(K25,'13 лет'!$H$4:$J$74,3),IF((D25=14),VLOOKUP(K25,'14 лет'!$H$4:$J$74,3),IF((D25=15),VLOOKUP(K25,'15 лет'!$G$4:$I$74,3),IF((D25=16),VLOOKUP(K25,'16 лет'!$G$4:$I$74,3),VLOOKUP(K25,'17 лет'!$G$4:$I$74,3)))))))</f>
        <v>0</v>
      </c>
      <c r="M25" s="59"/>
      <c r="N25" s="59">
        <f ca="1">IF((D25&lt;=11),VLOOKUP(M25,'11 лет'!$F$4:$I$74,4),IF((D25=12),VLOOKUP(M25,'12 лет'!$F$4:$I$74,4),IF((D25=13),VLOOKUP(M25,'13 лет'!$G$4:$J$74,4),IF((D25=14),VLOOKUP(M25,'14 лет'!$G$4:$J$74,4),IF((D25=15),VLOOKUP(M25,'15 лет'!$F$4:$I$74,4),IF((D25=16),VLOOKUP(M25,'16 лет'!$F$4:$I$74,4),VLOOKUP(M25,'17 лет'!$F$4:$I$74,4)))))))</f>
        <v>0</v>
      </c>
      <c r="O25" s="59"/>
      <c r="P25" s="59">
        <f ca="1">IF((D25&lt;=11),VLOOKUP(O25,'11 лет'!$E$4:$I$74,5),IF((D25=12),VLOOKUP(O25,'12 лет'!$E$4:$I$74,5),IF((D25=13),VLOOKUP(O25,'13 лет'!$F$4:$J$74,5),IF((D25=14),VLOOKUP(O25,'14 лет'!$F$4:$J$74,5),IF((D25=15),VLOOKUP(O25,'15 лет'!$E$4:$I$74,5),IF((D25=16),VLOOKUP(O25,'16 лет'!$E$4:$I$74,5),VLOOKUP(O25,'17 лет'!$E$4:$I$74,5)))))))</f>
        <v>0</v>
      </c>
      <c r="Q25" s="59"/>
      <c r="R25" s="59">
        <f ca="1">IF((D25&lt;=11),VLOOKUP(Q25,'11 лет'!$H$4:$I$74,2),IF((D25=12),VLOOKUP(Q25,'12 лет'!$H$4:$I$74,2),IF((D25=13),VLOOKUP(Q25,'13 лет'!$I$4:$J$74,2),IF((D25=14),VLOOKUP(Q25,'14 лет'!$I$4:$J$74,2),IF((D25=15),VLOOKUP(Q25,'15 лет'!$H$4:$I$74,2),IF((D25=16),VLOOKUP(Q25,'16 лет'!$H$4:$I$74,2),VLOOKUP(Q25,'17 лет'!$H$4:$I$74,2)))))))</f>
        <v>6</v>
      </c>
      <c r="S25" s="59">
        <f t="shared" ca="1" si="1"/>
        <v>6</v>
      </c>
      <c r="T25" s="59"/>
    </row>
    <row r="26" spans="1:20" x14ac:dyDescent="0.2">
      <c r="A26" s="59"/>
      <c r="B26" s="59"/>
      <c r="C26" s="59"/>
      <c r="D26" s="59">
        <f t="shared" ca="1" si="0"/>
        <v>118</v>
      </c>
      <c r="E26" s="59"/>
      <c r="F26" s="59">
        <f ca="1">IF((D26&lt;=11),VLOOKUP(E26,'11 лет'!$B$3:$D$75,3),IF((D26=12),VLOOKUP(E26,'12 лет'!$B$3:$D$75,3),IF((D26=13),VLOOKUP(E26,'13 лет'!$B$3:$E$75,4),IF((D26=14),VLOOKUP(E26,'14 лет'!$B$3:$E$75,4),IF((D26=15),VLOOKUP(E26,'15 лет'!$B$3:$D$75,3),IF((D26=16),VLOOKUP(E26,'16 лет'!$B$3:$D$75,3),VLOOKUP(E26,'17 лет'!$B$3:$D$75,3)))))))</f>
        <v>0</v>
      </c>
      <c r="G26" s="59"/>
      <c r="H26" s="59">
        <f ca="1">IF((D26&lt;=11),VLOOKUP(G26,'11 лет'!$A$3:$D$75,4),IF((D26=12),VLOOKUP(G26,'12 лет'!$A$3:$D$75,4),IF((D26=13),VLOOKUP(G26,'13 лет'!$A$3:$E$75,5),IF((D26=14),VLOOKUP(G26,'14 лет'!$A$3:$E$75,5),IF((D26=15),VLOOKUP(G26,'15 лет'!$A$3:$D$75,4),IF((D26=16),VLOOKUP(G26,'16 лет'!$A$3:$D$75,4),VLOOKUP(G26,'17 лет'!$A$3:$D$75,4)))))))</f>
        <v>0</v>
      </c>
      <c r="I26" s="59"/>
      <c r="J26" s="59">
        <f ca="1">IF((D26&lt;=11),VLOOKUP(I26,'11 лет'!$C$3:$D$75,2),IF((D26=12),VLOOKUP(I26,'12 лет'!$C$3:$D$75,2),IF((D26=13),VLOOKUP(I26,'13 лет'!$D$3:$E$75,2),IF((D26=14),VLOOKUP(I26,'14 лет'!$D$3:$E$75,2),IF((D26=15),VLOOKUP(I26,'15 лет'!$C$3:$D$75,2),IF((D26=16),VLOOKUP(I26,'16 лет'!$C$3:$D$75,2),VLOOKUP(I26,'17 лет'!$C$3:$D$75,2)))))))</f>
        <v>0</v>
      </c>
      <c r="K26" s="59"/>
      <c r="L26" s="59">
        <f ca="1">IF((D26&lt;=11),VLOOKUP(K26,'11 лет'!$G$4:$I$74,3),IF((D26=12),VLOOKUP(K26,'12 лет'!$G$4:$I$74,3),IF((D26=13),VLOOKUP(K26,'13 лет'!$H$4:$J$74,3),IF((D26=14),VLOOKUP(K26,'14 лет'!$H$4:$J$74,3),IF((D26=15),VLOOKUP(K26,'15 лет'!$G$4:$I$74,3),IF((D26=16),VLOOKUP(K26,'16 лет'!$G$4:$I$74,3),VLOOKUP(K26,'17 лет'!$G$4:$I$74,3)))))))</f>
        <v>0</v>
      </c>
      <c r="M26" s="59"/>
      <c r="N26" s="59">
        <f ca="1">IF((D26&lt;=11),VLOOKUP(M26,'11 лет'!$F$4:$I$74,4),IF((D26=12),VLOOKUP(M26,'12 лет'!$F$4:$I$74,4),IF((D26=13),VLOOKUP(M26,'13 лет'!$G$4:$J$74,4),IF((D26=14),VLOOKUP(M26,'14 лет'!$G$4:$J$74,4),IF((D26=15),VLOOKUP(M26,'15 лет'!$F$4:$I$74,4),IF((D26=16),VLOOKUP(M26,'16 лет'!$F$4:$I$74,4),VLOOKUP(M26,'17 лет'!$F$4:$I$74,4)))))))</f>
        <v>0</v>
      </c>
      <c r="O26" s="59"/>
      <c r="P26" s="59">
        <f ca="1">IF((D26&lt;=11),VLOOKUP(O26,'11 лет'!$E$4:$I$74,5),IF((D26=12),VLOOKUP(O26,'12 лет'!$E$4:$I$74,5),IF((D26=13),VLOOKUP(O26,'13 лет'!$F$4:$J$74,5),IF((D26=14),VLOOKUP(O26,'14 лет'!$F$4:$J$74,5),IF((D26=15),VLOOKUP(O26,'15 лет'!$E$4:$I$74,5),IF((D26=16),VLOOKUP(O26,'16 лет'!$E$4:$I$74,5),VLOOKUP(O26,'17 лет'!$E$4:$I$74,5)))))))</f>
        <v>0</v>
      </c>
      <c r="Q26" s="59"/>
      <c r="R26" s="59">
        <f ca="1">IF((D26&lt;=11),VLOOKUP(Q26,'11 лет'!$H$4:$I$74,2),IF((D26=12),VLOOKUP(Q26,'12 лет'!$H$4:$I$74,2),IF((D26=13),VLOOKUP(Q26,'13 лет'!$I$4:$J$74,2),IF((D26=14),VLOOKUP(Q26,'14 лет'!$I$4:$J$74,2),IF((D26=15),VLOOKUP(Q26,'15 лет'!$H$4:$I$74,2),IF((D26=16),VLOOKUP(Q26,'16 лет'!$H$4:$I$74,2),VLOOKUP(Q26,'17 лет'!$H$4:$I$74,2)))))))</f>
        <v>6</v>
      </c>
      <c r="S26" s="59">
        <f t="shared" ca="1" si="1"/>
        <v>6</v>
      </c>
      <c r="T26" s="59"/>
    </row>
    <row r="27" spans="1:20" x14ac:dyDescent="0.2">
      <c r="A27" s="59"/>
      <c r="B27" s="59"/>
      <c r="C27" s="59"/>
      <c r="D27" s="59">
        <f t="shared" ca="1" si="0"/>
        <v>118</v>
      </c>
      <c r="E27" s="59"/>
      <c r="F27" s="59">
        <f ca="1">IF((D27&lt;=11),VLOOKUP(E27,'11 лет'!$B$3:$D$75,3),IF((D27=12),VLOOKUP(E27,'12 лет'!$B$3:$D$75,3),IF((D27=13),VLOOKUP(E27,'13 лет'!$B$3:$E$75,4),IF((D27=14),VLOOKUP(E27,'14 лет'!$B$3:$E$75,4),IF((D27=15),VLOOKUP(E27,'15 лет'!$B$3:$D$75,3),IF((D27=16),VLOOKUP(E27,'16 лет'!$B$3:$D$75,3),VLOOKUP(E27,'17 лет'!$B$3:$D$75,3)))))))</f>
        <v>0</v>
      </c>
      <c r="G27" s="59"/>
      <c r="H27" s="59">
        <f ca="1">IF((D27&lt;=11),VLOOKUP(G27,'11 лет'!$A$3:$D$75,4),IF((D27=12),VLOOKUP(G27,'12 лет'!$A$3:$D$75,4),IF((D27=13),VLOOKUP(G27,'13 лет'!$A$3:$E$75,5),IF((D27=14),VLOOKUP(G27,'14 лет'!$A$3:$E$75,5),IF((D27=15),VLOOKUP(G27,'15 лет'!$A$3:$D$75,4),IF((D27=16),VLOOKUP(G27,'16 лет'!$A$3:$D$75,4),VLOOKUP(G27,'17 лет'!$A$3:$D$75,4)))))))</f>
        <v>0</v>
      </c>
      <c r="I27" s="59"/>
      <c r="J27" s="59">
        <f ca="1">IF((D27&lt;=11),VLOOKUP(I27,'11 лет'!$C$3:$D$75,2),IF((D27=12),VLOOKUP(I27,'12 лет'!$C$3:$D$75,2),IF((D27=13),VLOOKUP(I27,'13 лет'!$D$3:$E$75,2),IF((D27=14),VLOOKUP(I27,'14 лет'!$D$3:$E$75,2),IF((D27=15),VLOOKUP(I27,'15 лет'!$C$3:$D$75,2),IF((D27=16),VLOOKUP(I27,'16 лет'!$C$3:$D$75,2),VLOOKUP(I27,'17 лет'!$C$3:$D$75,2)))))))</f>
        <v>0</v>
      </c>
      <c r="K27" s="59"/>
      <c r="L27" s="59">
        <f ca="1">IF((D27&lt;=11),VLOOKUP(K27,'11 лет'!$G$4:$I$74,3),IF((D27=12),VLOOKUP(K27,'12 лет'!$G$4:$I$74,3),IF((D27=13),VLOOKUP(K27,'13 лет'!$H$4:$J$74,3),IF((D27=14),VLOOKUP(K27,'14 лет'!$H$4:$J$74,3),IF((D27=15),VLOOKUP(K27,'15 лет'!$G$4:$I$74,3),IF((D27=16),VLOOKUP(K27,'16 лет'!$G$4:$I$74,3),VLOOKUP(K27,'17 лет'!$G$4:$I$74,3)))))))</f>
        <v>0</v>
      </c>
      <c r="M27" s="59"/>
      <c r="N27" s="59">
        <f ca="1">IF((D27&lt;=11),VLOOKUP(M27,'11 лет'!$F$4:$I$74,4),IF((D27=12),VLOOKUP(M27,'12 лет'!$F$4:$I$74,4),IF((D27=13),VLOOKUP(M27,'13 лет'!$G$4:$J$74,4),IF((D27=14),VLOOKUP(M27,'14 лет'!$G$4:$J$74,4),IF((D27=15),VLOOKUP(M27,'15 лет'!$F$4:$I$74,4),IF((D27=16),VLOOKUP(M27,'16 лет'!$F$4:$I$74,4),VLOOKUP(M27,'17 лет'!$F$4:$I$74,4)))))))</f>
        <v>0</v>
      </c>
      <c r="O27" s="59"/>
      <c r="P27" s="59">
        <f ca="1">IF((D27&lt;=11),VLOOKUP(O27,'11 лет'!$E$4:$I$74,5),IF((D27=12),VLOOKUP(O27,'12 лет'!$E$4:$I$74,5),IF((D27=13),VLOOKUP(O27,'13 лет'!$F$4:$J$74,5),IF((D27=14),VLOOKUP(O27,'14 лет'!$F$4:$J$74,5),IF((D27=15),VLOOKUP(O27,'15 лет'!$E$4:$I$74,5),IF((D27=16),VLOOKUP(O27,'16 лет'!$E$4:$I$74,5),VLOOKUP(O27,'17 лет'!$E$4:$I$74,5)))))))</f>
        <v>0</v>
      </c>
      <c r="Q27" s="59"/>
      <c r="R27" s="59">
        <f ca="1">IF((D27&lt;=11),VLOOKUP(Q27,'11 лет'!$H$4:$I$74,2),IF((D27=12),VLOOKUP(Q27,'12 лет'!$H$4:$I$74,2),IF((D27=13),VLOOKUP(Q27,'13 лет'!$I$4:$J$74,2),IF((D27=14),VLOOKUP(Q27,'14 лет'!$I$4:$J$74,2),IF((D27=15),VLOOKUP(Q27,'15 лет'!$H$4:$I$74,2),IF((D27=16),VLOOKUP(Q27,'16 лет'!$H$4:$I$74,2),VLOOKUP(Q27,'17 лет'!$H$4:$I$74,2)))))))</f>
        <v>6</v>
      </c>
      <c r="S27" s="59">
        <f t="shared" ca="1" si="1"/>
        <v>6</v>
      </c>
      <c r="T27" s="59"/>
    </row>
    <row r="28" spans="1:20" x14ac:dyDescent="0.2">
      <c r="A28" s="59"/>
      <c r="B28" s="59"/>
      <c r="C28" s="59"/>
      <c r="D28" s="59">
        <f t="shared" ca="1" si="0"/>
        <v>118</v>
      </c>
      <c r="E28" s="59"/>
      <c r="F28" s="59">
        <f ca="1">IF((D28&lt;=11),VLOOKUP(E28,'11 лет'!$B$3:$D$75,3),IF((D28=12),VLOOKUP(E28,'12 лет'!$B$3:$D$75,3),IF((D28=13),VLOOKUP(E28,'13 лет'!$B$3:$E$75,4),IF((D28=14),VLOOKUP(E28,'14 лет'!$B$3:$E$75,4),IF((D28=15),VLOOKUP(E28,'15 лет'!$B$3:$D$75,3),IF((D28=16),VLOOKUP(E28,'16 лет'!$B$3:$D$75,3),VLOOKUP(E28,'17 лет'!$B$3:$D$75,3)))))))</f>
        <v>0</v>
      </c>
      <c r="G28" s="59"/>
      <c r="H28" s="59">
        <f ca="1">IF((D28&lt;=11),VLOOKUP(G28,'11 лет'!$A$3:$D$75,4),IF((D28=12),VLOOKUP(G28,'12 лет'!$A$3:$D$75,4),IF((D28=13),VLOOKUP(G28,'13 лет'!$A$3:$E$75,5),IF((D28=14),VLOOKUP(G28,'14 лет'!$A$3:$E$75,5),IF((D28=15),VLOOKUP(G28,'15 лет'!$A$3:$D$75,4),IF((D28=16),VLOOKUP(G28,'16 лет'!$A$3:$D$75,4),VLOOKUP(G28,'17 лет'!$A$3:$D$75,4)))))))</f>
        <v>0</v>
      </c>
      <c r="I28" s="59"/>
      <c r="J28" s="59">
        <f ca="1">IF((D28&lt;=11),VLOOKUP(I28,'11 лет'!$C$3:$D$75,2),IF((D28=12),VLOOKUP(I28,'12 лет'!$C$3:$D$75,2),IF((D28=13),VLOOKUP(I28,'13 лет'!$D$3:$E$75,2),IF((D28=14),VLOOKUP(I28,'14 лет'!$D$3:$E$75,2),IF((D28=15),VLOOKUP(I28,'15 лет'!$C$3:$D$75,2),IF((D28=16),VLOOKUP(I28,'16 лет'!$C$3:$D$75,2),VLOOKUP(I28,'17 лет'!$C$3:$D$75,2)))))))</f>
        <v>0</v>
      </c>
      <c r="K28" s="59"/>
      <c r="L28" s="59">
        <f ca="1">IF((D28&lt;=11),VLOOKUP(K28,'11 лет'!$G$4:$I$74,3),IF((D28=12),VLOOKUP(K28,'12 лет'!$G$4:$I$74,3),IF((D28=13),VLOOKUP(K28,'13 лет'!$H$4:$J$74,3),IF((D28=14),VLOOKUP(K28,'14 лет'!$H$4:$J$74,3),IF((D28=15),VLOOKUP(K28,'15 лет'!$G$4:$I$74,3),IF((D28=16),VLOOKUP(K28,'16 лет'!$G$4:$I$74,3),VLOOKUP(K28,'17 лет'!$G$4:$I$74,3)))))))</f>
        <v>0</v>
      </c>
      <c r="M28" s="59"/>
      <c r="N28" s="59">
        <f ca="1">IF((D28&lt;=11),VLOOKUP(M28,'11 лет'!$F$4:$I$74,4),IF((D28=12),VLOOKUP(M28,'12 лет'!$F$4:$I$74,4),IF((D28=13),VLOOKUP(M28,'13 лет'!$G$4:$J$74,4),IF((D28=14),VLOOKUP(M28,'14 лет'!$G$4:$J$74,4),IF((D28=15),VLOOKUP(M28,'15 лет'!$F$4:$I$74,4),IF((D28=16),VLOOKUP(M28,'16 лет'!$F$4:$I$74,4),VLOOKUP(M28,'17 лет'!$F$4:$I$74,4)))))))</f>
        <v>0</v>
      </c>
      <c r="O28" s="59"/>
      <c r="P28" s="59">
        <f ca="1">IF((D28&lt;=11),VLOOKUP(O28,'11 лет'!$E$4:$I$74,5),IF((D28=12),VLOOKUP(O28,'12 лет'!$E$4:$I$74,5),IF((D28=13),VLOOKUP(O28,'13 лет'!$F$4:$J$74,5),IF((D28=14),VLOOKUP(O28,'14 лет'!$F$4:$J$74,5),IF((D28=15),VLOOKUP(O28,'15 лет'!$E$4:$I$74,5),IF((D28=16),VLOOKUP(O28,'16 лет'!$E$4:$I$74,5),VLOOKUP(O28,'17 лет'!$E$4:$I$74,5)))))))</f>
        <v>0</v>
      </c>
      <c r="Q28" s="59"/>
      <c r="R28" s="59">
        <f ca="1">IF((D28&lt;=11),VLOOKUP(Q28,'11 лет'!$H$4:$I$74,2),IF((D28=12),VLOOKUP(Q28,'12 лет'!$H$4:$I$74,2),IF((D28=13),VLOOKUP(Q28,'13 лет'!$I$4:$J$74,2),IF((D28=14),VLOOKUP(Q28,'14 лет'!$I$4:$J$74,2),IF((D28=15),VLOOKUP(Q28,'15 лет'!$H$4:$I$74,2),IF((D28=16),VLOOKUP(Q28,'16 лет'!$H$4:$I$74,2),VLOOKUP(Q28,'17 лет'!$H$4:$I$74,2)))))))</f>
        <v>6</v>
      </c>
      <c r="S28" s="59">
        <f t="shared" ca="1" si="1"/>
        <v>6</v>
      </c>
      <c r="T28" s="59"/>
    </row>
    <row r="29" spans="1:20" x14ac:dyDescent="0.2">
      <c r="A29" s="59"/>
      <c r="B29" s="59"/>
      <c r="C29" s="59"/>
      <c r="D29" s="59">
        <f t="shared" ca="1" si="0"/>
        <v>118</v>
      </c>
      <c r="E29" s="59"/>
      <c r="F29" s="59">
        <f ca="1">IF((D29&lt;=11),VLOOKUP(E29,'11 лет'!$B$3:$D$75,3),IF((D29=12),VLOOKUP(E29,'12 лет'!$B$3:$D$75,3),IF((D29=13),VLOOKUP(E29,'13 лет'!$B$3:$E$75,4),IF((D29=14),VLOOKUP(E29,'14 лет'!$B$3:$E$75,4),IF((D29=15),VLOOKUP(E29,'15 лет'!$B$3:$D$75,3),IF((D29=16),VLOOKUP(E29,'16 лет'!$B$3:$D$75,3),VLOOKUP(E29,'17 лет'!$B$3:$D$75,3)))))))</f>
        <v>0</v>
      </c>
      <c r="G29" s="59"/>
      <c r="H29" s="59">
        <f ca="1">IF((D29&lt;=11),VLOOKUP(G29,'11 лет'!$A$3:$D$75,4),IF((D29=12),VLOOKUP(G29,'12 лет'!$A$3:$D$75,4),IF((D29=13),VLOOKUP(G29,'13 лет'!$A$3:$E$75,5),IF((D29=14),VLOOKUP(G29,'14 лет'!$A$3:$E$75,5),IF((D29=15),VLOOKUP(G29,'15 лет'!$A$3:$D$75,4),IF((D29=16),VLOOKUP(G29,'16 лет'!$A$3:$D$75,4),VLOOKUP(G29,'17 лет'!$A$3:$D$75,4)))))))</f>
        <v>0</v>
      </c>
      <c r="I29" s="59"/>
      <c r="J29" s="59">
        <f ca="1">IF((D29&lt;=11),VLOOKUP(I29,'11 лет'!$C$3:$D$75,2),IF((D29=12),VLOOKUP(I29,'12 лет'!$C$3:$D$75,2),IF((D29=13),VLOOKUP(I29,'13 лет'!$D$3:$E$75,2),IF((D29=14),VLOOKUP(I29,'14 лет'!$D$3:$E$75,2),IF((D29=15),VLOOKUP(I29,'15 лет'!$C$3:$D$75,2),IF((D29=16),VLOOKUP(I29,'16 лет'!$C$3:$D$75,2),VLOOKUP(I29,'17 лет'!$C$3:$D$75,2)))))))</f>
        <v>0</v>
      </c>
      <c r="K29" s="59"/>
      <c r="L29" s="59">
        <f ca="1">IF((D29&lt;=11),VLOOKUP(K29,'11 лет'!$G$4:$I$74,3),IF((D29=12),VLOOKUP(K29,'12 лет'!$G$4:$I$74,3),IF((D29=13),VLOOKUP(K29,'13 лет'!$H$4:$J$74,3),IF((D29=14),VLOOKUP(K29,'14 лет'!$H$4:$J$74,3),IF((D29=15),VLOOKUP(K29,'15 лет'!$G$4:$I$74,3),IF((D29=16),VLOOKUP(K29,'16 лет'!$G$4:$I$74,3),VLOOKUP(K29,'17 лет'!$G$4:$I$74,3)))))))</f>
        <v>0</v>
      </c>
      <c r="M29" s="59"/>
      <c r="N29" s="59">
        <f ca="1">IF((D29&lt;=11),VLOOKUP(M29,'11 лет'!$F$4:$I$74,4),IF((D29=12),VLOOKUP(M29,'12 лет'!$F$4:$I$74,4),IF((D29=13),VLOOKUP(M29,'13 лет'!$G$4:$J$74,4),IF((D29=14),VLOOKUP(M29,'14 лет'!$G$4:$J$74,4),IF((D29=15),VLOOKUP(M29,'15 лет'!$F$4:$I$74,4),IF((D29=16),VLOOKUP(M29,'16 лет'!$F$4:$I$74,4),VLOOKUP(M29,'17 лет'!$F$4:$I$74,4)))))))</f>
        <v>0</v>
      </c>
      <c r="O29" s="59"/>
      <c r="P29" s="59">
        <f ca="1">IF((D29&lt;=11),VLOOKUP(O29,'11 лет'!$E$4:$I$74,5),IF((D29=12),VLOOKUP(O29,'12 лет'!$E$4:$I$74,5),IF((D29=13),VLOOKUP(O29,'13 лет'!$F$4:$J$74,5),IF((D29=14),VLOOKUP(O29,'14 лет'!$F$4:$J$74,5),IF((D29=15),VLOOKUP(O29,'15 лет'!$E$4:$I$74,5),IF((D29=16),VLOOKUP(O29,'16 лет'!$E$4:$I$74,5),VLOOKUP(O29,'17 лет'!$E$4:$I$74,5)))))))</f>
        <v>0</v>
      </c>
      <c r="Q29" s="59"/>
      <c r="R29" s="59">
        <f ca="1">IF((D29&lt;=11),VLOOKUP(Q29,'11 лет'!$H$4:$I$74,2),IF((D29=12),VLOOKUP(Q29,'12 лет'!$H$4:$I$74,2),IF((D29=13),VLOOKUP(Q29,'13 лет'!$I$4:$J$74,2),IF((D29=14),VLOOKUP(Q29,'14 лет'!$I$4:$J$74,2),IF((D29=15),VLOOKUP(Q29,'15 лет'!$H$4:$I$74,2),IF((D29=16),VLOOKUP(Q29,'16 лет'!$H$4:$I$74,2),VLOOKUP(Q29,'17 лет'!$H$4:$I$74,2)))))))</f>
        <v>6</v>
      </c>
      <c r="S29" s="59">
        <f t="shared" ca="1" si="1"/>
        <v>6</v>
      </c>
      <c r="T29" s="59"/>
    </row>
    <row r="30" spans="1:20" x14ac:dyDescent="0.2">
      <c r="A30" s="59"/>
      <c r="B30" s="59"/>
      <c r="C30" s="59"/>
      <c r="D30" s="59">
        <f t="shared" ca="1" si="0"/>
        <v>118</v>
      </c>
      <c r="E30" s="59"/>
      <c r="F30" s="59">
        <f ca="1">IF((D30&lt;=11),VLOOKUP(E30,'11 лет'!$B$3:$D$75,3),IF((D30=12),VLOOKUP(E30,'12 лет'!$B$3:$D$75,3),IF((D30=13),VLOOKUP(E30,'13 лет'!$B$3:$E$75,4),IF((D30=14),VLOOKUP(E30,'14 лет'!$B$3:$E$75,4),IF((D30=15),VLOOKUP(E30,'15 лет'!$B$3:$D$75,3),IF((D30=16),VLOOKUP(E30,'16 лет'!$B$3:$D$75,3),VLOOKUP(E30,'17 лет'!$B$3:$D$75,3)))))))</f>
        <v>0</v>
      </c>
      <c r="G30" s="59"/>
      <c r="H30" s="59">
        <f ca="1">IF((D30&lt;=11),VLOOKUP(G30,'11 лет'!$A$3:$D$75,4),IF((D30=12),VLOOKUP(G30,'12 лет'!$A$3:$D$75,4),IF((D30=13),VLOOKUP(G30,'13 лет'!$A$3:$E$75,5),IF((D30=14),VLOOKUP(G30,'14 лет'!$A$3:$E$75,5),IF((D30=15),VLOOKUP(G30,'15 лет'!$A$3:$D$75,4),IF((D30=16),VLOOKUP(G30,'16 лет'!$A$3:$D$75,4),VLOOKUP(G30,'17 лет'!$A$3:$D$75,4)))))))</f>
        <v>0</v>
      </c>
      <c r="I30" s="59"/>
      <c r="J30" s="59">
        <f ca="1">IF((D30&lt;=11),VLOOKUP(I30,'11 лет'!$C$3:$D$75,2),IF((D30=12),VLOOKUP(I30,'12 лет'!$C$3:$D$75,2),IF((D30=13),VLOOKUP(I30,'13 лет'!$D$3:$E$75,2),IF((D30=14),VLOOKUP(I30,'14 лет'!$D$3:$E$75,2),IF((D30=15),VLOOKUP(I30,'15 лет'!$C$3:$D$75,2),IF((D30=16),VLOOKUP(I30,'16 лет'!$C$3:$D$75,2),VLOOKUP(I30,'17 лет'!$C$3:$D$75,2)))))))</f>
        <v>0</v>
      </c>
      <c r="K30" s="59"/>
      <c r="L30" s="59">
        <f ca="1">IF((D30&lt;=11),VLOOKUP(K30,'11 лет'!$G$4:$I$74,3),IF((D30=12),VLOOKUP(K30,'12 лет'!$G$4:$I$74,3),IF((D30=13),VLOOKUP(K30,'13 лет'!$H$4:$J$74,3),IF((D30=14),VLOOKUP(K30,'14 лет'!$H$4:$J$74,3),IF((D30=15),VLOOKUP(K30,'15 лет'!$G$4:$I$74,3),IF((D30=16),VLOOKUP(K30,'16 лет'!$G$4:$I$74,3),VLOOKUP(K30,'17 лет'!$G$4:$I$74,3)))))))</f>
        <v>0</v>
      </c>
      <c r="M30" s="59"/>
      <c r="N30" s="59">
        <f ca="1">IF((D30&lt;=11),VLOOKUP(M30,'11 лет'!$F$4:$I$74,4),IF((D30=12),VLOOKUP(M30,'12 лет'!$F$4:$I$74,4),IF((D30=13),VLOOKUP(M30,'13 лет'!$G$4:$J$74,4),IF((D30=14),VLOOKUP(M30,'14 лет'!$G$4:$J$74,4),IF((D30=15),VLOOKUP(M30,'15 лет'!$F$4:$I$74,4),IF((D30=16),VLOOKUP(M30,'16 лет'!$F$4:$I$74,4),VLOOKUP(M30,'17 лет'!$F$4:$I$74,4)))))))</f>
        <v>0</v>
      </c>
      <c r="O30" s="59"/>
      <c r="P30" s="59">
        <f ca="1">IF((D30&lt;=11),VLOOKUP(O30,'11 лет'!$E$4:$I$74,5),IF((D30=12),VLOOKUP(O30,'12 лет'!$E$4:$I$74,5),IF((D30=13),VLOOKUP(O30,'13 лет'!$F$4:$J$74,5),IF((D30=14),VLOOKUP(O30,'14 лет'!$F$4:$J$74,5),IF((D30=15),VLOOKUP(O30,'15 лет'!$E$4:$I$74,5),IF((D30=16),VLOOKUP(O30,'16 лет'!$E$4:$I$74,5),VLOOKUP(O30,'17 лет'!$E$4:$I$74,5)))))))</f>
        <v>0</v>
      </c>
      <c r="Q30" s="59"/>
      <c r="R30" s="59">
        <f ca="1">IF((D30&lt;=11),VLOOKUP(Q30,'11 лет'!$H$4:$I$74,2),IF((D30=12),VLOOKUP(Q30,'12 лет'!$H$4:$I$74,2),IF((D30=13),VLOOKUP(Q30,'13 лет'!$I$4:$J$74,2),IF((D30=14),VLOOKUP(Q30,'14 лет'!$I$4:$J$74,2),IF((D30=15),VLOOKUP(Q30,'15 лет'!$H$4:$I$74,2),IF((D30=16),VLOOKUP(Q30,'16 лет'!$H$4:$I$74,2),VLOOKUP(Q30,'17 лет'!$H$4:$I$74,2)))))))</f>
        <v>6</v>
      </c>
      <c r="S30" s="59">
        <f t="shared" ca="1" si="1"/>
        <v>6</v>
      </c>
      <c r="T30" s="59"/>
    </row>
    <row r="31" spans="1:20" x14ac:dyDescent="0.2">
      <c r="A31" s="59"/>
      <c r="B31" s="59"/>
      <c r="C31" s="59"/>
      <c r="D31" s="59">
        <f t="shared" ca="1" si="0"/>
        <v>118</v>
      </c>
      <c r="E31" s="59"/>
      <c r="F31" s="59">
        <f ca="1">IF((D31&lt;=11),VLOOKUP(E31,'11 лет'!$B$3:$D$75,3),IF((D31=12),VLOOKUP(E31,'12 лет'!$B$3:$D$75,3),IF((D31=13),VLOOKUP(E31,'13 лет'!$B$3:$E$75,4),IF((D31=14),VLOOKUP(E31,'14 лет'!$B$3:$E$75,4),IF((D31=15),VLOOKUP(E31,'15 лет'!$B$3:$D$75,3),IF((D31=16),VLOOKUP(E31,'16 лет'!$B$3:$D$75,3),VLOOKUP(E31,'17 лет'!$B$3:$D$75,3)))))))</f>
        <v>0</v>
      </c>
      <c r="G31" s="59"/>
      <c r="H31" s="59">
        <f ca="1">IF((D31&lt;=11),VLOOKUP(G31,'11 лет'!$A$3:$D$75,4),IF((D31=12),VLOOKUP(G31,'12 лет'!$A$3:$D$75,4),IF((D31=13),VLOOKUP(G31,'13 лет'!$A$3:$E$75,5),IF((D31=14),VLOOKUP(G31,'14 лет'!$A$3:$E$75,5),IF((D31=15),VLOOKUP(G31,'15 лет'!$A$3:$D$75,4),IF((D31=16),VLOOKUP(G31,'16 лет'!$A$3:$D$75,4),VLOOKUP(G31,'17 лет'!$A$3:$D$75,4)))))))</f>
        <v>0</v>
      </c>
      <c r="I31" s="59"/>
      <c r="J31" s="59">
        <f ca="1">IF((D31&lt;=11),VLOOKUP(I31,'11 лет'!$C$3:$D$75,2),IF((D31=12),VLOOKUP(I31,'12 лет'!$C$3:$D$75,2),IF((D31=13),VLOOKUP(I31,'13 лет'!$D$3:$E$75,2),IF((D31=14),VLOOKUP(I31,'14 лет'!$D$3:$E$75,2),IF((D31=15),VLOOKUP(I31,'15 лет'!$C$3:$D$75,2),IF((D31=16),VLOOKUP(I31,'16 лет'!$C$3:$D$75,2),VLOOKUP(I31,'17 лет'!$C$3:$D$75,2)))))))</f>
        <v>0</v>
      </c>
      <c r="K31" s="59"/>
      <c r="L31" s="59">
        <f ca="1">IF((D31&lt;=11),VLOOKUP(K31,'11 лет'!$G$4:$I$74,3),IF((D31=12),VLOOKUP(K31,'12 лет'!$G$4:$I$74,3),IF((D31=13),VLOOKUP(K31,'13 лет'!$H$4:$J$74,3),IF((D31=14),VLOOKUP(K31,'14 лет'!$H$4:$J$74,3),IF((D31=15),VLOOKUP(K31,'15 лет'!$G$4:$I$74,3),IF((D31=16),VLOOKUP(K31,'16 лет'!$G$4:$I$74,3),VLOOKUP(K31,'17 лет'!$G$4:$I$74,3)))))))</f>
        <v>0</v>
      </c>
      <c r="M31" s="59"/>
      <c r="N31" s="59">
        <f ca="1">IF((D31&lt;=11),VLOOKUP(M31,'11 лет'!$F$4:$I$74,4),IF((D31=12),VLOOKUP(M31,'12 лет'!$F$4:$I$74,4),IF((D31=13),VLOOKUP(M31,'13 лет'!$G$4:$J$74,4),IF((D31=14),VLOOKUP(M31,'14 лет'!$G$4:$J$74,4),IF((D31=15),VLOOKUP(M31,'15 лет'!$F$4:$I$74,4),IF((D31=16),VLOOKUP(M31,'16 лет'!$F$4:$I$74,4),VLOOKUP(M31,'17 лет'!$F$4:$I$74,4)))))))</f>
        <v>0</v>
      </c>
      <c r="O31" s="59"/>
      <c r="P31" s="59">
        <f ca="1">IF((D31&lt;=11),VLOOKUP(O31,'11 лет'!$E$4:$I$74,5),IF((D31=12),VLOOKUP(O31,'12 лет'!$E$4:$I$74,5),IF((D31=13),VLOOKUP(O31,'13 лет'!$F$4:$J$74,5),IF((D31=14),VLOOKUP(O31,'14 лет'!$F$4:$J$74,5),IF((D31=15),VLOOKUP(O31,'15 лет'!$E$4:$I$74,5),IF((D31=16),VLOOKUP(O31,'16 лет'!$E$4:$I$74,5),VLOOKUP(O31,'17 лет'!$E$4:$I$74,5)))))))</f>
        <v>0</v>
      </c>
      <c r="Q31" s="59"/>
      <c r="R31" s="59">
        <f ca="1">IF((D31&lt;=11),VLOOKUP(Q31,'11 лет'!$H$4:$I$74,2),IF((D31=12),VLOOKUP(Q31,'12 лет'!$H$4:$I$74,2),IF((D31=13),VLOOKUP(Q31,'13 лет'!$I$4:$J$74,2),IF((D31=14),VLOOKUP(Q31,'14 лет'!$I$4:$J$74,2),IF((D31=15),VLOOKUP(Q31,'15 лет'!$H$4:$I$74,2),IF((D31=16),VLOOKUP(Q31,'16 лет'!$H$4:$I$74,2),VLOOKUP(Q31,'17 лет'!$H$4:$I$74,2)))))))</f>
        <v>6</v>
      </c>
      <c r="S31" s="59">
        <f t="shared" ca="1" si="1"/>
        <v>6</v>
      </c>
      <c r="T31" s="59"/>
    </row>
    <row r="32" spans="1:20" x14ac:dyDescent="0.2">
      <c r="A32" s="59"/>
      <c r="B32" s="59"/>
      <c r="C32" s="59"/>
      <c r="D32" s="59">
        <f t="shared" ca="1" si="0"/>
        <v>118</v>
      </c>
      <c r="E32" s="59"/>
      <c r="F32" s="59">
        <f ca="1">IF((D32&lt;=11),VLOOKUP(E32,'11 лет'!$B$3:$D$75,3),IF((D32=12),VLOOKUP(E32,'12 лет'!$B$3:$D$75,3),IF((D32=13),VLOOKUP(E32,'13 лет'!$B$3:$E$75,4),IF((D32=14),VLOOKUP(E32,'14 лет'!$B$3:$E$75,4),IF((D32=15),VLOOKUP(E32,'15 лет'!$B$3:$D$75,3),IF((D32=16),VLOOKUP(E32,'16 лет'!$B$3:$D$75,3),VLOOKUP(E32,'17 лет'!$B$3:$D$75,3)))))))</f>
        <v>0</v>
      </c>
      <c r="G32" s="59"/>
      <c r="H32" s="59">
        <f ca="1">IF((D32&lt;=11),VLOOKUP(G32,'11 лет'!$A$3:$D$75,4),IF((D32=12),VLOOKUP(G32,'12 лет'!$A$3:$D$75,4),IF((D32=13),VLOOKUP(G32,'13 лет'!$A$3:$E$75,5),IF((D32=14),VLOOKUP(G32,'14 лет'!$A$3:$E$75,5),IF((D32=15),VLOOKUP(G32,'15 лет'!$A$3:$D$75,4),IF((D32=16),VLOOKUP(G32,'16 лет'!$A$3:$D$75,4),VLOOKUP(G32,'17 лет'!$A$3:$D$75,4)))))))</f>
        <v>0</v>
      </c>
      <c r="I32" s="59"/>
      <c r="J32" s="59">
        <f ca="1">IF((D32&lt;=11),VLOOKUP(I32,'11 лет'!$C$3:$D$75,2),IF((D32=12),VLOOKUP(I32,'12 лет'!$C$3:$D$75,2),IF((D32=13),VLOOKUP(I32,'13 лет'!$D$3:$E$75,2),IF((D32=14),VLOOKUP(I32,'14 лет'!$D$3:$E$75,2),IF((D32=15),VLOOKUP(I32,'15 лет'!$C$3:$D$75,2),IF((D32=16),VLOOKUP(I32,'16 лет'!$C$3:$D$75,2),VLOOKUP(I32,'17 лет'!$C$3:$D$75,2)))))))</f>
        <v>0</v>
      </c>
      <c r="K32" s="59"/>
      <c r="L32" s="59">
        <f ca="1">IF((D32&lt;=11),VLOOKUP(K32,'11 лет'!$G$4:$I$74,3),IF((D32=12),VLOOKUP(K32,'12 лет'!$G$4:$I$74,3),IF((D32=13),VLOOKUP(K32,'13 лет'!$H$4:$J$74,3),IF((D32=14),VLOOKUP(K32,'14 лет'!$H$4:$J$74,3),IF((D32=15),VLOOKUP(K32,'15 лет'!$G$4:$I$74,3),IF((D32=16),VLOOKUP(K32,'16 лет'!$G$4:$I$74,3),VLOOKUP(K32,'17 лет'!$G$4:$I$74,3)))))))</f>
        <v>0</v>
      </c>
      <c r="M32" s="59"/>
      <c r="N32" s="59">
        <f ca="1">IF((D32&lt;=11),VLOOKUP(M32,'11 лет'!$F$4:$I$74,4),IF((D32=12),VLOOKUP(M32,'12 лет'!$F$4:$I$74,4),IF((D32=13),VLOOKUP(M32,'13 лет'!$G$4:$J$74,4),IF((D32=14),VLOOKUP(M32,'14 лет'!$G$4:$J$74,4),IF((D32=15),VLOOKUP(M32,'15 лет'!$F$4:$I$74,4),IF((D32=16),VLOOKUP(M32,'16 лет'!$F$4:$I$74,4),VLOOKUP(M32,'17 лет'!$F$4:$I$74,4)))))))</f>
        <v>0</v>
      </c>
      <c r="O32" s="59"/>
      <c r="P32" s="59">
        <f ca="1">IF((D32&lt;=11),VLOOKUP(O32,'11 лет'!$E$4:$I$74,5),IF((D32=12),VLOOKUP(O32,'12 лет'!$E$4:$I$74,5),IF((D32=13),VLOOKUP(O32,'13 лет'!$F$4:$J$74,5),IF((D32=14),VLOOKUP(O32,'14 лет'!$F$4:$J$74,5),IF((D32=15),VLOOKUP(O32,'15 лет'!$E$4:$I$74,5),IF((D32=16),VLOOKUP(O32,'16 лет'!$E$4:$I$74,5),VLOOKUP(O32,'17 лет'!$E$4:$I$74,5)))))))</f>
        <v>0</v>
      </c>
      <c r="Q32" s="59"/>
      <c r="R32" s="59">
        <f ca="1">IF((D32&lt;=11),VLOOKUP(Q32,'11 лет'!$H$4:$I$74,2),IF((D32=12),VLOOKUP(Q32,'12 лет'!$H$4:$I$74,2),IF((D32=13),VLOOKUP(Q32,'13 лет'!$I$4:$J$74,2),IF((D32=14),VLOOKUP(Q32,'14 лет'!$I$4:$J$74,2),IF((D32=15),VLOOKUP(Q32,'15 лет'!$H$4:$I$74,2),IF((D32=16),VLOOKUP(Q32,'16 лет'!$H$4:$I$74,2),VLOOKUP(Q32,'17 лет'!$H$4:$I$74,2)))))))</f>
        <v>6</v>
      </c>
      <c r="S32" s="59">
        <f t="shared" ca="1" si="1"/>
        <v>6</v>
      </c>
      <c r="T32" s="59"/>
    </row>
    <row r="33" spans="1:20" x14ac:dyDescent="0.2">
      <c r="A33" s="59"/>
      <c r="B33" s="59"/>
      <c r="C33" s="59"/>
      <c r="D33" s="59">
        <f t="shared" ca="1" si="0"/>
        <v>118</v>
      </c>
      <c r="E33" s="59"/>
      <c r="F33" s="59">
        <f ca="1">IF((D33&lt;=11),VLOOKUP(E33,'11 лет'!$B$3:$D$75,3),IF((D33=12),VLOOKUP(E33,'12 лет'!$B$3:$D$75,3),IF((D33=13),VLOOKUP(E33,'13 лет'!$B$3:$E$75,4),IF((D33=14),VLOOKUP(E33,'14 лет'!$B$3:$E$75,4),IF((D33=15),VLOOKUP(E33,'15 лет'!$B$3:$D$75,3),IF((D33=16),VLOOKUP(E33,'16 лет'!$B$3:$D$75,3),VLOOKUP(E33,'17 лет'!$B$3:$D$75,3)))))))</f>
        <v>0</v>
      </c>
      <c r="G33" s="59"/>
      <c r="H33" s="59">
        <f ca="1">IF((D33&lt;=11),VLOOKUP(G33,'11 лет'!$A$3:$D$75,4),IF((D33=12),VLOOKUP(G33,'12 лет'!$A$3:$D$75,4),IF((D33=13),VLOOKUP(G33,'13 лет'!$A$3:$E$75,5),IF((D33=14),VLOOKUP(G33,'14 лет'!$A$3:$E$75,5),IF((D33=15),VLOOKUP(G33,'15 лет'!$A$3:$D$75,4),IF((D33=16),VLOOKUP(G33,'16 лет'!$A$3:$D$75,4),VLOOKUP(G33,'17 лет'!$A$3:$D$75,4)))))))</f>
        <v>0</v>
      </c>
      <c r="I33" s="59"/>
      <c r="J33" s="59">
        <f ca="1">IF((D33&lt;=11),VLOOKUP(I33,'11 лет'!$C$3:$D$75,2),IF((D33=12),VLOOKUP(I33,'12 лет'!$C$3:$D$75,2),IF((D33=13),VLOOKUP(I33,'13 лет'!$D$3:$E$75,2),IF((D33=14),VLOOKUP(I33,'14 лет'!$D$3:$E$75,2),IF((D33=15),VLOOKUP(I33,'15 лет'!$C$3:$D$75,2),IF((D33=16),VLOOKUP(I33,'16 лет'!$C$3:$D$75,2),VLOOKUP(I33,'17 лет'!$C$3:$D$75,2)))))))</f>
        <v>0</v>
      </c>
      <c r="K33" s="59"/>
      <c r="L33" s="59">
        <f ca="1">IF((D33&lt;=11),VLOOKUP(K33,'11 лет'!$G$4:$I$74,3),IF((D33=12),VLOOKUP(K33,'12 лет'!$G$4:$I$74,3),IF((D33=13),VLOOKUP(K33,'13 лет'!$H$4:$J$74,3),IF((D33=14),VLOOKUP(K33,'14 лет'!$H$4:$J$74,3),IF((D33=15),VLOOKUP(K33,'15 лет'!$G$4:$I$74,3),IF((D33=16),VLOOKUP(K33,'16 лет'!$G$4:$I$74,3),VLOOKUP(K33,'17 лет'!$G$4:$I$74,3)))))))</f>
        <v>0</v>
      </c>
      <c r="M33" s="59"/>
      <c r="N33" s="59">
        <f ca="1">IF((D33&lt;=11),VLOOKUP(M33,'11 лет'!$F$4:$I$74,4),IF((D33=12),VLOOKUP(M33,'12 лет'!$F$4:$I$74,4),IF((D33=13),VLOOKUP(M33,'13 лет'!$G$4:$J$74,4),IF((D33=14),VLOOKUP(M33,'14 лет'!$G$4:$J$74,4),IF((D33=15),VLOOKUP(M33,'15 лет'!$F$4:$I$74,4),IF((D33=16),VLOOKUP(M33,'16 лет'!$F$4:$I$74,4),VLOOKUP(M33,'17 лет'!$F$4:$I$74,4)))))))</f>
        <v>0</v>
      </c>
      <c r="O33" s="59"/>
      <c r="P33" s="59">
        <f ca="1">IF((D33&lt;=11),VLOOKUP(O33,'11 лет'!$E$4:$I$74,5),IF((D33=12),VLOOKUP(O33,'12 лет'!$E$4:$I$74,5),IF((D33=13),VLOOKUP(O33,'13 лет'!$F$4:$J$74,5),IF((D33=14),VLOOKUP(O33,'14 лет'!$F$4:$J$74,5),IF((D33=15),VLOOKUP(O33,'15 лет'!$E$4:$I$74,5),IF((D33=16),VLOOKUP(O33,'16 лет'!$E$4:$I$74,5),VLOOKUP(O33,'17 лет'!$E$4:$I$74,5)))))))</f>
        <v>0</v>
      </c>
      <c r="Q33" s="59"/>
      <c r="R33" s="59">
        <f ca="1">IF((D33&lt;=11),VLOOKUP(Q33,'11 лет'!$H$4:$I$74,2),IF((D33=12),VLOOKUP(Q33,'12 лет'!$H$4:$I$74,2),IF((D33=13),VLOOKUP(Q33,'13 лет'!$I$4:$J$74,2),IF((D33=14),VLOOKUP(Q33,'14 лет'!$I$4:$J$74,2),IF((D33=15),VLOOKUP(Q33,'15 лет'!$H$4:$I$74,2),IF((D33=16),VLOOKUP(Q33,'16 лет'!$H$4:$I$74,2),VLOOKUP(Q33,'17 лет'!$H$4:$I$74,2)))))))</f>
        <v>6</v>
      </c>
      <c r="S33" s="59">
        <f t="shared" ca="1" si="1"/>
        <v>6</v>
      </c>
      <c r="T33" s="59"/>
    </row>
    <row r="34" spans="1:20" x14ac:dyDescent="0.2">
      <c r="A34" s="59"/>
      <c r="B34" s="59"/>
      <c r="C34" s="59"/>
      <c r="D34" s="59">
        <f t="shared" ca="1" si="0"/>
        <v>118</v>
      </c>
      <c r="E34" s="59"/>
      <c r="F34" s="59">
        <f ca="1">IF((D34&lt;=11),VLOOKUP(E34,'11 лет'!$B$3:$D$75,3),IF((D34=12),VLOOKUP(E34,'12 лет'!$B$3:$D$75,3),IF((D34=13),VLOOKUP(E34,'13 лет'!$B$3:$E$75,4),IF((D34=14),VLOOKUP(E34,'14 лет'!$B$3:$E$75,4),IF((D34=15),VLOOKUP(E34,'15 лет'!$B$3:$D$75,3),IF((D34=16),VLOOKUP(E34,'16 лет'!$B$3:$D$75,3),VLOOKUP(E34,'17 лет'!$B$3:$D$75,3)))))))</f>
        <v>0</v>
      </c>
      <c r="G34" s="59"/>
      <c r="H34" s="59">
        <f ca="1">IF((D34&lt;=11),VLOOKUP(G34,'11 лет'!$A$3:$D$75,4),IF((D34=12),VLOOKUP(G34,'12 лет'!$A$3:$D$75,4),IF((D34=13),VLOOKUP(G34,'13 лет'!$A$3:$E$75,5),IF((D34=14),VLOOKUP(G34,'14 лет'!$A$3:$E$75,5),IF((D34=15),VLOOKUP(G34,'15 лет'!$A$3:$D$75,4),IF((D34=16),VLOOKUP(G34,'16 лет'!$A$3:$D$75,4),VLOOKUP(G34,'17 лет'!$A$3:$D$75,4)))))))</f>
        <v>0</v>
      </c>
      <c r="I34" s="59"/>
      <c r="J34" s="59">
        <f ca="1">IF((D34&lt;=11),VLOOKUP(I34,'11 лет'!$C$3:$D$75,2),IF((D34=12),VLOOKUP(I34,'12 лет'!$C$3:$D$75,2),IF((D34=13),VLOOKUP(I34,'13 лет'!$D$3:$E$75,2),IF((D34=14),VLOOKUP(I34,'14 лет'!$D$3:$E$75,2),IF((D34=15),VLOOKUP(I34,'15 лет'!$C$3:$D$75,2),IF((D34=16),VLOOKUP(I34,'16 лет'!$C$3:$D$75,2),VLOOKUP(I34,'17 лет'!$C$3:$D$75,2)))))))</f>
        <v>0</v>
      </c>
      <c r="K34" s="59"/>
      <c r="L34" s="59">
        <f ca="1">IF((D34&lt;=11),VLOOKUP(K34,'11 лет'!$G$4:$I$74,3),IF((D34=12),VLOOKUP(K34,'12 лет'!$G$4:$I$74,3),IF((D34=13),VLOOKUP(K34,'13 лет'!$H$4:$J$74,3),IF((D34=14),VLOOKUP(K34,'14 лет'!$H$4:$J$74,3),IF((D34=15),VLOOKUP(K34,'15 лет'!$G$4:$I$74,3),IF((D34=16),VLOOKUP(K34,'16 лет'!$G$4:$I$74,3),VLOOKUP(K34,'17 лет'!$G$4:$I$74,3)))))))</f>
        <v>0</v>
      </c>
      <c r="M34" s="59"/>
      <c r="N34" s="59">
        <f ca="1">IF((D34&lt;=11),VLOOKUP(M34,'11 лет'!$F$4:$I$74,4),IF((D34=12),VLOOKUP(M34,'12 лет'!$F$4:$I$74,4),IF((D34=13),VLOOKUP(M34,'13 лет'!$G$4:$J$74,4),IF((D34=14),VLOOKUP(M34,'14 лет'!$G$4:$J$74,4),IF((D34=15),VLOOKUP(M34,'15 лет'!$F$4:$I$74,4),IF((D34=16),VLOOKUP(M34,'16 лет'!$F$4:$I$74,4),VLOOKUP(M34,'17 лет'!$F$4:$I$74,4)))))))</f>
        <v>0</v>
      </c>
      <c r="O34" s="59"/>
      <c r="P34" s="59">
        <f ca="1">IF((D34&lt;=11),VLOOKUP(O34,'11 лет'!$E$4:$I$74,5),IF((D34=12),VLOOKUP(O34,'12 лет'!$E$4:$I$74,5),IF((D34=13),VLOOKUP(O34,'13 лет'!$F$4:$J$74,5),IF((D34=14),VLOOKUP(O34,'14 лет'!$F$4:$J$74,5),IF((D34=15),VLOOKUP(O34,'15 лет'!$E$4:$I$74,5),IF((D34=16),VLOOKUP(O34,'16 лет'!$E$4:$I$74,5),VLOOKUP(O34,'17 лет'!$E$4:$I$74,5)))))))</f>
        <v>0</v>
      </c>
      <c r="Q34" s="59"/>
      <c r="R34" s="59">
        <f ca="1">IF((D34&lt;=11),VLOOKUP(Q34,'11 лет'!$H$4:$I$74,2),IF((D34=12),VLOOKUP(Q34,'12 лет'!$H$4:$I$74,2),IF((D34=13),VLOOKUP(Q34,'13 лет'!$I$4:$J$74,2),IF((D34=14),VLOOKUP(Q34,'14 лет'!$I$4:$J$74,2),IF((D34=15),VLOOKUP(Q34,'15 лет'!$H$4:$I$74,2),IF((D34=16),VLOOKUP(Q34,'16 лет'!$H$4:$I$74,2),VLOOKUP(Q34,'17 лет'!$H$4:$I$74,2)))))))</f>
        <v>6</v>
      </c>
      <c r="S34" s="59">
        <f t="shared" ca="1" si="1"/>
        <v>6</v>
      </c>
      <c r="T34" s="59"/>
    </row>
    <row r="35" spans="1:20" x14ac:dyDescent="0.2">
      <c r="A35" s="59"/>
      <c r="B35" s="59"/>
      <c r="C35" s="59"/>
      <c r="D35" s="59">
        <f t="shared" ca="1" si="0"/>
        <v>118</v>
      </c>
      <c r="E35" s="59"/>
      <c r="F35" s="59">
        <f ca="1">IF((D35&lt;=11),VLOOKUP(E35,'11 лет'!$B$3:$D$75,3),IF((D35=12),VLOOKUP(E35,'12 лет'!$B$3:$D$75,3),IF((D35=13),VLOOKUP(E35,'13 лет'!$B$3:$E$75,4),IF((D35=14),VLOOKUP(E35,'14 лет'!$B$3:$E$75,4),IF((D35=15),VLOOKUP(E35,'15 лет'!$B$3:$D$75,3),IF((D35=16),VLOOKUP(E35,'16 лет'!$B$3:$D$75,3),VLOOKUP(E35,'17 лет'!$B$3:$D$75,3)))))))</f>
        <v>0</v>
      </c>
      <c r="G35" s="59"/>
      <c r="H35" s="59">
        <f ca="1">IF((D35&lt;=11),VLOOKUP(G35,'11 лет'!$A$3:$D$75,4),IF((D35=12),VLOOKUP(G35,'12 лет'!$A$3:$D$75,4),IF((D35=13),VLOOKUP(G35,'13 лет'!$A$3:$E$75,5),IF((D35=14),VLOOKUP(G35,'14 лет'!$A$3:$E$75,5),IF((D35=15),VLOOKUP(G35,'15 лет'!$A$3:$D$75,4),IF((D35=16),VLOOKUP(G35,'16 лет'!$A$3:$D$75,4),VLOOKUP(G35,'17 лет'!$A$3:$D$75,4)))))))</f>
        <v>0</v>
      </c>
      <c r="I35" s="59"/>
      <c r="J35" s="59">
        <f ca="1">IF((D35&lt;=11),VLOOKUP(I35,'11 лет'!$C$3:$D$75,2),IF((D35=12),VLOOKUP(I35,'12 лет'!$C$3:$D$75,2),IF((D35=13),VLOOKUP(I35,'13 лет'!$D$3:$E$75,2),IF((D35=14),VLOOKUP(I35,'14 лет'!$D$3:$E$75,2),IF((D35=15),VLOOKUP(I35,'15 лет'!$C$3:$D$75,2),IF((D35=16),VLOOKUP(I35,'16 лет'!$C$3:$D$75,2),VLOOKUP(I35,'17 лет'!$C$3:$D$75,2)))))))</f>
        <v>0</v>
      </c>
      <c r="K35" s="59"/>
      <c r="L35" s="59">
        <f ca="1">IF((D35&lt;=11),VLOOKUP(K35,'11 лет'!$G$4:$I$74,3),IF((D35=12),VLOOKUP(K35,'12 лет'!$G$4:$I$74,3),IF((D35=13),VLOOKUP(K35,'13 лет'!$H$4:$J$74,3),IF((D35=14),VLOOKUP(K35,'14 лет'!$H$4:$J$74,3),IF((D35=15),VLOOKUP(K35,'15 лет'!$G$4:$I$74,3),IF((D35=16),VLOOKUP(K35,'16 лет'!$G$4:$I$74,3),VLOOKUP(K35,'17 лет'!$G$4:$I$74,3)))))))</f>
        <v>0</v>
      </c>
      <c r="M35" s="59"/>
      <c r="N35" s="59">
        <f ca="1">IF((D35&lt;=11),VLOOKUP(M35,'11 лет'!$F$4:$I$74,4),IF((D35=12),VLOOKUP(M35,'12 лет'!$F$4:$I$74,4),IF((D35=13),VLOOKUP(M35,'13 лет'!$G$4:$J$74,4),IF((D35=14),VLOOKUP(M35,'14 лет'!$G$4:$J$74,4),IF((D35=15),VLOOKUP(M35,'15 лет'!$F$4:$I$74,4),IF((D35=16),VLOOKUP(M35,'16 лет'!$F$4:$I$74,4),VLOOKUP(M35,'17 лет'!$F$4:$I$74,4)))))))</f>
        <v>0</v>
      </c>
      <c r="O35" s="59"/>
      <c r="P35" s="59">
        <f ca="1">IF((D35&lt;=11),VLOOKUP(O35,'11 лет'!$E$4:$I$74,5),IF((D35=12),VLOOKUP(O35,'12 лет'!$E$4:$I$74,5),IF((D35=13),VLOOKUP(O35,'13 лет'!$F$4:$J$74,5),IF((D35=14),VLOOKUP(O35,'14 лет'!$F$4:$J$74,5),IF((D35=15),VLOOKUP(O35,'15 лет'!$E$4:$I$74,5),IF((D35=16),VLOOKUP(O35,'16 лет'!$E$4:$I$74,5),VLOOKUP(O35,'17 лет'!$E$4:$I$74,5)))))))</f>
        <v>0</v>
      </c>
      <c r="Q35" s="59"/>
      <c r="R35" s="59">
        <f ca="1">IF((D35&lt;=11),VLOOKUP(Q35,'11 лет'!$H$4:$I$74,2),IF((D35=12),VLOOKUP(Q35,'12 лет'!$H$4:$I$74,2),IF((D35=13),VLOOKUP(Q35,'13 лет'!$I$4:$J$74,2),IF((D35=14),VLOOKUP(Q35,'14 лет'!$I$4:$J$74,2),IF((D35=15),VLOOKUP(Q35,'15 лет'!$H$4:$I$74,2),IF((D35=16),VLOOKUP(Q35,'16 лет'!$H$4:$I$74,2),VLOOKUP(Q35,'17 лет'!$H$4:$I$74,2)))))))</f>
        <v>6</v>
      </c>
      <c r="S35" s="59">
        <f t="shared" ca="1" si="1"/>
        <v>6</v>
      </c>
      <c r="T35" s="59"/>
    </row>
    <row r="36" spans="1:20" x14ac:dyDescent="0.2">
      <c r="A36" s="59"/>
      <c r="B36" s="59"/>
      <c r="C36" s="59"/>
      <c r="D36" s="59">
        <f t="shared" ca="1" si="0"/>
        <v>118</v>
      </c>
      <c r="E36" s="59"/>
      <c r="F36" s="59">
        <f ca="1">IF((D36&lt;=11),VLOOKUP(E36,'11 лет'!$B$3:$D$75,3),IF((D36=12),VLOOKUP(E36,'12 лет'!$B$3:$D$75,3),IF((D36=13),VLOOKUP(E36,'13 лет'!$B$3:$E$75,4),IF((D36=14),VLOOKUP(E36,'14 лет'!$B$3:$E$75,4),IF((D36=15),VLOOKUP(E36,'15 лет'!$B$3:$D$75,3),IF((D36=16),VLOOKUP(E36,'16 лет'!$B$3:$D$75,3),VLOOKUP(E36,'17 лет'!$B$3:$D$75,3)))))))</f>
        <v>0</v>
      </c>
      <c r="G36" s="59"/>
      <c r="H36" s="59">
        <f ca="1">IF((D36&lt;=11),VLOOKUP(G36,'11 лет'!$A$3:$D$75,4),IF((D36=12),VLOOKUP(G36,'12 лет'!$A$3:$D$75,4),IF((D36=13),VLOOKUP(G36,'13 лет'!$A$3:$E$75,5),IF((D36=14),VLOOKUP(G36,'14 лет'!$A$3:$E$75,5),IF((D36=15),VLOOKUP(G36,'15 лет'!$A$3:$D$75,4),IF((D36=16),VLOOKUP(G36,'16 лет'!$A$3:$D$75,4),VLOOKUP(G36,'17 лет'!$A$3:$D$75,4)))))))</f>
        <v>0</v>
      </c>
      <c r="I36" s="59"/>
      <c r="J36" s="59">
        <f ca="1">IF((D36&lt;=11),VLOOKUP(I36,'11 лет'!$C$3:$D$75,2),IF((D36=12),VLOOKUP(I36,'12 лет'!$C$3:$D$75,2),IF((D36=13),VLOOKUP(I36,'13 лет'!$D$3:$E$75,2),IF((D36=14),VLOOKUP(I36,'14 лет'!$D$3:$E$75,2),IF((D36=15),VLOOKUP(I36,'15 лет'!$C$3:$D$75,2),IF((D36=16),VLOOKUP(I36,'16 лет'!$C$3:$D$75,2),VLOOKUP(I36,'17 лет'!$C$3:$D$75,2)))))))</f>
        <v>0</v>
      </c>
      <c r="K36" s="59"/>
      <c r="L36" s="59">
        <f ca="1">IF((D36&lt;=11),VLOOKUP(K36,'11 лет'!$G$4:$I$74,3),IF((D36=12),VLOOKUP(K36,'12 лет'!$G$4:$I$74,3),IF((D36=13),VLOOKUP(K36,'13 лет'!$H$4:$J$74,3),IF((D36=14),VLOOKUP(K36,'14 лет'!$H$4:$J$74,3),IF((D36=15),VLOOKUP(K36,'15 лет'!$G$4:$I$74,3),IF((D36=16),VLOOKUP(K36,'16 лет'!$G$4:$I$74,3),VLOOKUP(K36,'17 лет'!$G$4:$I$74,3)))))))</f>
        <v>0</v>
      </c>
      <c r="M36" s="59"/>
      <c r="N36" s="59">
        <f ca="1">IF((D36&lt;=11),VLOOKUP(M36,'11 лет'!$F$4:$I$74,4),IF((D36=12),VLOOKUP(M36,'12 лет'!$F$4:$I$74,4),IF((D36=13),VLOOKUP(M36,'13 лет'!$G$4:$J$74,4),IF((D36=14),VLOOKUP(M36,'14 лет'!$G$4:$J$74,4),IF((D36=15),VLOOKUP(M36,'15 лет'!$F$4:$I$74,4),IF((D36=16),VLOOKUP(M36,'16 лет'!$F$4:$I$74,4),VLOOKUP(M36,'17 лет'!$F$4:$I$74,4)))))))</f>
        <v>0</v>
      </c>
      <c r="O36" s="59"/>
      <c r="P36" s="59">
        <f ca="1">IF((D36&lt;=11),VLOOKUP(O36,'11 лет'!$E$4:$I$74,5),IF((D36=12),VLOOKUP(O36,'12 лет'!$E$4:$I$74,5),IF((D36=13),VLOOKUP(O36,'13 лет'!$F$4:$J$74,5),IF((D36=14),VLOOKUP(O36,'14 лет'!$F$4:$J$74,5),IF((D36=15),VLOOKUP(O36,'15 лет'!$E$4:$I$74,5),IF((D36=16),VLOOKUP(O36,'16 лет'!$E$4:$I$74,5),VLOOKUP(O36,'17 лет'!$E$4:$I$74,5)))))))</f>
        <v>0</v>
      </c>
      <c r="Q36" s="59"/>
      <c r="R36" s="59">
        <f ca="1">IF((D36&lt;=11),VLOOKUP(Q36,'11 лет'!$H$4:$I$74,2),IF((D36=12),VLOOKUP(Q36,'12 лет'!$H$4:$I$74,2),IF((D36=13),VLOOKUP(Q36,'13 лет'!$I$4:$J$74,2),IF((D36=14),VLOOKUP(Q36,'14 лет'!$I$4:$J$74,2),IF((D36=15),VLOOKUP(Q36,'15 лет'!$H$4:$I$74,2),IF((D36=16),VLOOKUP(Q36,'16 лет'!$H$4:$I$74,2),VLOOKUP(Q36,'17 лет'!$H$4:$I$74,2)))))))</f>
        <v>6</v>
      </c>
      <c r="S36" s="59">
        <f t="shared" ca="1" si="1"/>
        <v>6</v>
      </c>
      <c r="T36" s="59"/>
    </row>
    <row r="37" spans="1:20" x14ac:dyDescent="0.2">
      <c r="A37" s="59"/>
      <c r="B37" s="59"/>
      <c r="C37" s="59"/>
      <c r="D37" s="59">
        <f t="shared" ca="1" si="0"/>
        <v>118</v>
      </c>
      <c r="E37" s="59"/>
      <c r="F37" s="59">
        <f ca="1">IF((D37&lt;=11),VLOOKUP(E37,'11 лет'!$B$3:$D$75,3),IF((D37=12),VLOOKUP(E37,'12 лет'!$B$3:$D$75,3),IF((D37=13),VLOOKUP(E37,'13 лет'!$B$3:$E$75,4),IF((D37=14),VLOOKUP(E37,'14 лет'!$B$3:$E$75,4),IF((D37=15),VLOOKUP(E37,'15 лет'!$B$3:$D$75,3),IF((D37=16),VLOOKUP(E37,'16 лет'!$B$3:$D$75,3),VLOOKUP(E37,'17 лет'!$B$3:$D$75,3)))))))</f>
        <v>0</v>
      </c>
      <c r="G37" s="59"/>
      <c r="H37" s="59">
        <f ca="1">IF((D37&lt;=11),VLOOKUP(G37,'11 лет'!$A$3:$D$75,4),IF((D37=12),VLOOKUP(G37,'12 лет'!$A$3:$D$75,4),IF((D37=13),VLOOKUP(G37,'13 лет'!$A$3:$E$75,5),IF((D37=14),VLOOKUP(G37,'14 лет'!$A$3:$E$75,5),IF((D37=15),VLOOKUP(G37,'15 лет'!$A$3:$D$75,4),IF((D37=16),VLOOKUP(G37,'16 лет'!$A$3:$D$75,4),VLOOKUP(G37,'17 лет'!$A$3:$D$75,4)))))))</f>
        <v>0</v>
      </c>
      <c r="I37" s="59"/>
      <c r="J37" s="59">
        <f ca="1">IF((D37&lt;=11),VLOOKUP(I37,'11 лет'!$C$3:$D$75,2),IF((D37=12),VLOOKUP(I37,'12 лет'!$C$3:$D$75,2),IF((D37=13),VLOOKUP(I37,'13 лет'!$D$3:$E$75,2),IF((D37=14),VLOOKUP(I37,'14 лет'!$D$3:$E$75,2),IF((D37=15),VLOOKUP(I37,'15 лет'!$C$3:$D$75,2),IF((D37=16),VLOOKUP(I37,'16 лет'!$C$3:$D$75,2),VLOOKUP(I37,'17 лет'!$C$3:$D$75,2)))))))</f>
        <v>0</v>
      </c>
      <c r="K37" s="59"/>
      <c r="L37" s="59">
        <f ca="1">IF((D37&lt;=11),VLOOKUP(K37,'11 лет'!$G$4:$I$74,3),IF((D37=12),VLOOKUP(K37,'12 лет'!$G$4:$I$74,3),IF((D37=13),VLOOKUP(K37,'13 лет'!$H$4:$J$74,3),IF((D37=14),VLOOKUP(K37,'14 лет'!$H$4:$J$74,3),IF((D37=15),VLOOKUP(K37,'15 лет'!$G$4:$I$74,3),IF((D37=16),VLOOKUP(K37,'16 лет'!$G$4:$I$74,3),VLOOKUP(K37,'17 лет'!$G$4:$I$74,3)))))))</f>
        <v>0</v>
      </c>
      <c r="M37" s="59"/>
      <c r="N37" s="59">
        <f ca="1">IF((D37&lt;=11),VLOOKUP(M37,'11 лет'!$F$4:$I$74,4),IF((D37=12),VLOOKUP(M37,'12 лет'!$F$4:$I$74,4),IF((D37=13),VLOOKUP(M37,'13 лет'!$G$4:$J$74,4),IF((D37=14),VLOOKUP(M37,'14 лет'!$G$4:$J$74,4),IF((D37=15),VLOOKUP(M37,'15 лет'!$F$4:$I$74,4),IF((D37=16),VLOOKUP(M37,'16 лет'!$F$4:$I$74,4),VLOOKUP(M37,'17 лет'!$F$4:$I$74,4)))))))</f>
        <v>0</v>
      </c>
      <c r="O37" s="59"/>
      <c r="P37" s="59">
        <f ca="1">IF((D37&lt;=11),VLOOKUP(O37,'11 лет'!$E$4:$I$74,5),IF((D37=12),VLOOKUP(O37,'12 лет'!$E$4:$I$74,5),IF((D37=13),VLOOKUP(O37,'13 лет'!$F$4:$J$74,5),IF((D37=14),VLOOKUP(O37,'14 лет'!$F$4:$J$74,5),IF((D37=15),VLOOKUP(O37,'15 лет'!$E$4:$I$74,5),IF((D37=16),VLOOKUP(O37,'16 лет'!$E$4:$I$74,5),VLOOKUP(O37,'17 лет'!$E$4:$I$74,5)))))))</f>
        <v>0</v>
      </c>
      <c r="Q37" s="59"/>
      <c r="R37" s="59">
        <f ca="1">IF((D37&lt;=11),VLOOKUP(Q37,'11 лет'!$H$4:$I$74,2),IF((D37=12),VLOOKUP(Q37,'12 лет'!$H$4:$I$74,2),IF((D37=13),VLOOKUP(Q37,'13 лет'!$I$4:$J$74,2),IF((D37=14),VLOOKUP(Q37,'14 лет'!$I$4:$J$74,2),IF((D37=15),VLOOKUP(Q37,'15 лет'!$H$4:$I$74,2),IF((D37=16),VLOOKUP(Q37,'16 лет'!$H$4:$I$74,2),VLOOKUP(Q37,'17 лет'!$H$4:$I$74,2)))))))</f>
        <v>6</v>
      </c>
      <c r="S37" s="59">
        <f t="shared" ca="1" si="1"/>
        <v>6</v>
      </c>
      <c r="T37" s="59"/>
    </row>
    <row r="38" spans="1:20" x14ac:dyDescent="0.2">
      <c r="A38" s="59"/>
      <c r="B38" s="59"/>
      <c r="C38" s="59"/>
      <c r="D38" s="59">
        <f t="shared" ca="1" si="0"/>
        <v>118</v>
      </c>
      <c r="E38" s="59"/>
      <c r="F38" s="59">
        <f ca="1">IF((D38&lt;=11),VLOOKUP(E38,'11 лет'!$B$3:$D$75,3),IF((D38=12),VLOOKUP(E38,'12 лет'!$B$3:$D$75,3),IF((D38=13),VLOOKUP(E38,'13 лет'!$B$3:$E$75,4),IF((D38=14),VLOOKUP(E38,'14 лет'!$B$3:$E$75,4),IF((D38=15),VLOOKUP(E38,'15 лет'!$B$3:$D$75,3),IF((D38=16),VLOOKUP(E38,'16 лет'!$B$3:$D$75,3),VLOOKUP(E38,'17 лет'!$B$3:$D$75,3)))))))</f>
        <v>0</v>
      </c>
      <c r="G38" s="59"/>
      <c r="H38" s="59">
        <f ca="1">IF((D38&lt;=11),VLOOKUP(G38,'11 лет'!$A$3:$D$75,4),IF((D38=12),VLOOKUP(G38,'12 лет'!$A$3:$D$75,4),IF((D38=13),VLOOKUP(G38,'13 лет'!$A$3:$E$75,5),IF((D38=14),VLOOKUP(G38,'14 лет'!$A$3:$E$75,5),IF((D38=15),VLOOKUP(G38,'15 лет'!$A$3:$D$75,4),IF((D38=16),VLOOKUP(G38,'16 лет'!$A$3:$D$75,4),VLOOKUP(G38,'17 лет'!$A$3:$D$75,4)))))))</f>
        <v>0</v>
      </c>
      <c r="I38" s="59"/>
      <c r="J38" s="59">
        <f ca="1">IF((D38&lt;=11),VLOOKUP(I38,'11 лет'!$C$3:$D$75,2),IF((D38=12),VLOOKUP(I38,'12 лет'!$C$3:$D$75,2),IF((D38=13),VLOOKUP(I38,'13 лет'!$D$3:$E$75,2),IF((D38=14),VLOOKUP(I38,'14 лет'!$D$3:$E$75,2),IF((D38=15),VLOOKUP(I38,'15 лет'!$C$3:$D$75,2),IF((D38=16),VLOOKUP(I38,'16 лет'!$C$3:$D$75,2),VLOOKUP(I38,'17 лет'!$C$3:$D$75,2)))))))</f>
        <v>0</v>
      </c>
      <c r="K38" s="59"/>
      <c r="L38" s="59">
        <f ca="1">IF((D38&lt;=11),VLOOKUP(K38,'11 лет'!$G$4:$I$74,3),IF((D38=12),VLOOKUP(K38,'12 лет'!$G$4:$I$74,3),IF((D38=13),VLOOKUP(K38,'13 лет'!$H$4:$J$74,3),IF((D38=14),VLOOKUP(K38,'14 лет'!$H$4:$J$74,3),IF((D38=15),VLOOKUP(K38,'15 лет'!$G$4:$I$74,3),IF((D38=16),VLOOKUP(K38,'16 лет'!$G$4:$I$74,3),VLOOKUP(K38,'17 лет'!$G$4:$I$74,3)))))))</f>
        <v>0</v>
      </c>
      <c r="M38" s="59"/>
      <c r="N38" s="59">
        <f ca="1">IF((D38&lt;=11),VLOOKUP(M38,'11 лет'!$F$4:$I$74,4),IF((D38=12),VLOOKUP(M38,'12 лет'!$F$4:$I$74,4),IF((D38=13),VLOOKUP(M38,'13 лет'!$G$4:$J$74,4),IF((D38=14),VLOOKUP(M38,'14 лет'!$G$4:$J$74,4),IF((D38=15),VLOOKUP(M38,'15 лет'!$F$4:$I$74,4),IF((D38=16),VLOOKUP(M38,'16 лет'!$F$4:$I$74,4),VLOOKUP(M38,'17 лет'!$F$4:$I$74,4)))))))</f>
        <v>0</v>
      </c>
      <c r="O38" s="59"/>
      <c r="P38" s="59">
        <f ca="1">IF((D38&lt;=11),VLOOKUP(O38,'11 лет'!$E$4:$I$74,5),IF((D38=12),VLOOKUP(O38,'12 лет'!$E$4:$I$74,5),IF((D38=13),VLOOKUP(O38,'13 лет'!$F$4:$J$74,5),IF((D38=14),VLOOKUP(O38,'14 лет'!$F$4:$J$74,5),IF((D38=15),VLOOKUP(O38,'15 лет'!$E$4:$I$74,5),IF((D38=16),VLOOKUP(O38,'16 лет'!$E$4:$I$74,5),VLOOKUP(O38,'17 лет'!$E$4:$I$74,5)))))))</f>
        <v>0</v>
      </c>
      <c r="Q38" s="59"/>
      <c r="R38" s="59">
        <f ca="1">IF((D38&lt;=11),VLOOKUP(Q38,'11 лет'!$H$4:$I$74,2),IF((D38=12),VLOOKUP(Q38,'12 лет'!$H$4:$I$74,2),IF((D38=13),VLOOKUP(Q38,'13 лет'!$I$4:$J$74,2),IF((D38=14),VLOOKUP(Q38,'14 лет'!$I$4:$J$74,2),IF((D38=15),VLOOKUP(Q38,'15 лет'!$H$4:$I$74,2),IF((D38=16),VLOOKUP(Q38,'16 лет'!$H$4:$I$74,2),VLOOKUP(Q38,'17 лет'!$H$4:$I$74,2)))))))</f>
        <v>6</v>
      </c>
      <c r="S38" s="59">
        <f t="shared" ca="1" si="1"/>
        <v>6</v>
      </c>
      <c r="T38" s="59"/>
    </row>
    <row r="39" spans="1:20" x14ac:dyDescent="0.2">
      <c r="A39" s="59"/>
      <c r="B39" s="59"/>
      <c r="C39" s="59"/>
      <c r="D39" s="59">
        <f t="shared" ca="1" si="0"/>
        <v>118</v>
      </c>
      <c r="E39" s="59"/>
      <c r="F39" s="59">
        <f ca="1">IF((D39&lt;=11),VLOOKUP(E39,'11 лет'!$B$3:$D$75,3),IF((D39=12),VLOOKUP(E39,'12 лет'!$B$3:$D$75,3),IF((D39=13),VLOOKUP(E39,'13 лет'!$B$3:$E$75,4),IF((D39=14),VLOOKUP(E39,'14 лет'!$B$3:$E$75,4),IF((D39=15),VLOOKUP(E39,'15 лет'!$B$3:$D$75,3),IF((D39=16),VLOOKUP(E39,'16 лет'!$B$3:$D$75,3),VLOOKUP(E39,'17 лет'!$B$3:$D$75,3)))))))</f>
        <v>0</v>
      </c>
      <c r="G39" s="59"/>
      <c r="H39" s="59">
        <f ca="1">IF((D39&lt;=11),VLOOKUP(G39,'11 лет'!$A$3:$D$75,4),IF((D39=12),VLOOKUP(G39,'12 лет'!$A$3:$D$75,4),IF((D39=13),VLOOKUP(G39,'13 лет'!$A$3:$E$75,5),IF((D39=14),VLOOKUP(G39,'14 лет'!$A$3:$E$75,5),IF((D39=15),VLOOKUP(G39,'15 лет'!$A$3:$D$75,4),IF((D39=16),VLOOKUP(G39,'16 лет'!$A$3:$D$75,4),VLOOKUP(G39,'17 лет'!$A$3:$D$75,4)))))))</f>
        <v>0</v>
      </c>
      <c r="I39" s="59"/>
      <c r="J39" s="59">
        <f ca="1">IF((D39&lt;=11),VLOOKUP(I39,'11 лет'!$C$3:$D$75,2),IF((D39=12),VLOOKUP(I39,'12 лет'!$C$3:$D$75,2),IF((D39=13),VLOOKUP(I39,'13 лет'!$D$3:$E$75,2),IF((D39=14),VLOOKUP(I39,'14 лет'!$D$3:$E$75,2),IF((D39=15),VLOOKUP(I39,'15 лет'!$C$3:$D$75,2),IF((D39=16),VLOOKUP(I39,'16 лет'!$C$3:$D$75,2),VLOOKUP(I39,'17 лет'!$C$3:$D$75,2)))))))</f>
        <v>0</v>
      </c>
      <c r="K39" s="59"/>
      <c r="L39" s="59">
        <f ca="1">IF((D39&lt;=11),VLOOKUP(K39,'11 лет'!$G$4:$I$74,3),IF((D39=12),VLOOKUP(K39,'12 лет'!$G$4:$I$74,3),IF((D39=13),VLOOKUP(K39,'13 лет'!$H$4:$J$74,3),IF((D39=14),VLOOKUP(K39,'14 лет'!$H$4:$J$74,3),IF((D39=15),VLOOKUP(K39,'15 лет'!$G$4:$I$74,3),IF((D39=16),VLOOKUP(K39,'16 лет'!$G$4:$I$74,3),VLOOKUP(K39,'17 лет'!$G$4:$I$74,3)))))))</f>
        <v>0</v>
      </c>
      <c r="M39" s="59"/>
      <c r="N39" s="59">
        <f ca="1">IF((D39&lt;=11),VLOOKUP(M39,'11 лет'!$F$4:$I$74,4),IF((D39=12),VLOOKUP(M39,'12 лет'!$F$4:$I$74,4),IF((D39=13),VLOOKUP(M39,'13 лет'!$G$4:$J$74,4),IF((D39=14),VLOOKUP(M39,'14 лет'!$G$4:$J$74,4),IF((D39=15),VLOOKUP(M39,'15 лет'!$F$4:$I$74,4),IF((D39=16),VLOOKUP(M39,'16 лет'!$F$4:$I$74,4),VLOOKUP(M39,'17 лет'!$F$4:$I$74,4)))))))</f>
        <v>0</v>
      </c>
      <c r="O39" s="59"/>
      <c r="P39" s="59">
        <f ca="1">IF((D39&lt;=11),VLOOKUP(O39,'11 лет'!$E$4:$I$74,5),IF((D39=12),VLOOKUP(O39,'12 лет'!$E$4:$I$74,5),IF((D39=13),VLOOKUP(O39,'13 лет'!$F$4:$J$74,5),IF((D39=14),VLOOKUP(O39,'14 лет'!$F$4:$J$74,5),IF((D39=15),VLOOKUP(O39,'15 лет'!$E$4:$I$74,5),IF((D39=16),VLOOKUP(O39,'16 лет'!$E$4:$I$74,5),VLOOKUP(O39,'17 лет'!$E$4:$I$74,5)))))))</f>
        <v>0</v>
      </c>
      <c r="Q39" s="59"/>
      <c r="R39" s="59">
        <f ca="1">IF((D39&lt;=11),VLOOKUP(Q39,'11 лет'!$H$4:$I$74,2),IF((D39=12),VLOOKUP(Q39,'12 лет'!$H$4:$I$74,2),IF((D39=13),VLOOKUP(Q39,'13 лет'!$I$4:$J$74,2),IF((D39=14),VLOOKUP(Q39,'14 лет'!$I$4:$J$74,2),IF((D39=15),VLOOKUP(Q39,'15 лет'!$H$4:$I$74,2),IF((D39=16),VLOOKUP(Q39,'16 лет'!$H$4:$I$74,2),VLOOKUP(Q39,'17 лет'!$H$4:$I$74,2)))))))</f>
        <v>6</v>
      </c>
      <c r="S39" s="59">
        <f t="shared" ca="1" si="1"/>
        <v>6</v>
      </c>
      <c r="T39" s="59"/>
    </row>
    <row r="40" spans="1:20" x14ac:dyDescent="0.2">
      <c r="A40" s="59"/>
      <c r="B40" s="59"/>
      <c r="C40" s="59"/>
      <c r="D40" s="59">
        <f t="shared" ca="1" si="0"/>
        <v>118</v>
      </c>
      <c r="E40" s="59"/>
      <c r="F40" s="59">
        <f ca="1">IF((D40&lt;=11),VLOOKUP(E40,'11 лет'!$B$3:$D$75,3),IF((D40=12),VLOOKUP(E40,'12 лет'!$B$3:$D$75,3),IF((D40=13),VLOOKUP(E40,'13 лет'!$B$3:$E$75,4),IF((D40=14),VLOOKUP(E40,'14 лет'!$B$3:$E$75,4),IF((D40=15),VLOOKUP(E40,'15 лет'!$B$3:$D$75,3),IF((D40=16),VLOOKUP(E40,'16 лет'!$B$3:$D$75,3),VLOOKUP(E40,'17 лет'!$B$3:$D$75,3)))))))</f>
        <v>0</v>
      </c>
      <c r="G40" s="59"/>
      <c r="H40" s="59">
        <f ca="1">IF((D40&lt;=11),VLOOKUP(G40,'11 лет'!$A$3:$D$75,4),IF((D40=12),VLOOKUP(G40,'12 лет'!$A$3:$D$75,4),IF((D40=13),VLOOKUP(G40,'13 лет'!$A$3:$E$75,5),IF((D40=14),VLOOKUP(G40,'14 лет'!$A$3:$E$75,5),IF((D40=15),VLOOKUP(G40,'15 лет'!$A$3:$D$75,4),IF((D40=16),VLOOKUP(G40,'16 лет'!$A$3:$D$75,4),VLOOKUP(G40,'17 лет'!$A$3:$D$75,4)))))))</f>
        <v>0</v>
      </c>
      <c r="I40" s="59"/>
      <c r="J40" s="59">
        <f ca="1">IF((D40&lt;=11),VLOOKUP(I40,'11 лет'!$C$3:$D$75,2),IF((D40=12),VLOOKUP(I40,'12 лет'!$C$3:$D$75,2),IF((D40=13),VLOOKUP(I40,'13 лет'!$D$3:$E$75,2),IF((D40=14),VLOOKUP(I40,'14 лет'!$D$3:$E$75,2),IF((D40=15),VLOOKUP(I40,'15 лет'!$C$3:$D$75,2),IF((D40=16),VLOOKUP(I40,'16 лет'!$C$3:$D$75,2),VLOOKUP(I40,'17 лет'!$C$3:$D$75,2)))))))</f>
        <v>0</v>
      </c>
      <c r="K40" s="59"/>
      <c r="L40" s="59">
        <f ca="1">IF((D40&lt;=11),VLOOKUP(K40,'11 лет'!$G$4:$I$74,3),IF((D40=12),VLOOKUP(K40,'12 лет'!$G$4:$I$74,3),IF((D40=13),VLOOKUP(K40,'13 лет'!$H$4:$J$74,3),IF((D40=14),VLOOKUP(K40,'14 лет'!$H$4:$J$74,3),IF((D40=15),VLOOKUP(K40,'15 лет'!$G$4:$I$74,3),IF((D40=16),VLOOKUP(K40,'16 лет'!$G$4:$I$74,3),VLOOKUP(K40,'17 лет'!$G$4:$I$74,3)))))))</f>
        <v>0</v>
      </c>
      <c r="M40" s="59"/>
      <c r="N40" s="59">
        <f ca="1">IF((D40&lt;=11),VLOOKUP(M40,'11 лет'!$F$4:$I$74,4),IF((D40=12),VLOOKUP(M40,'12 лет'!$F$4:$I$74,4),IF((D40=13),VLOOKUP(M40,'13 лет'!$G$4:$J$74,4),IF((D40=14),VLOOKUP(M40,'14 лет'!$G$4:$J$74,4),IF((D40=15),VLOOKUP(M40,'15 лет'!$F$4:$I$74,4),IF((D40=16),VLOOKUP(M40,'16 лет'!$F$4:$I$74,4),VLOOKUP(M40,'17 лет'!$F$4:$I$74,4)))))))</f>
        <v>0</v>
      </c>
      <c r="O40" s="59"/>
      <c r="P40" s="59">
        <f ca="1">IF((D40&lt;=11),VLOOKUP(O40,'11 лет'!$E$4:$I$74,5),IF((D40=12),VLOOKUP(O40,'12 лет'!$E$4:$I$74,5),IF((D40=13),VLOOKUP(O40,'13 лет'!$F$4:$J$74,5),IF((D40=14),VLOOKUP(O40,'14 лет'!$F$4:$J$74,5),IF((D40=15),VLOOKUP(O40,'15 лет'!$E$4:$I$74,5),IF((D40=16),VLOOKUP(O40,'16 лет'!$E$4:$I$74,5),VLOOKUP(O40,'17 лет'!$E$4:$I$74,5)))))))</f>
        <v>0</v>
      </c>
      <c r="Q40" s="59"/>
      <c r="R40" s="59">
        <f ca="1">IF((D40&lt;=11),VLOOKUP(Q40,'11 лет'!$H$4:$I$74,2),IF((D40=12),VLOOKUP(Q40,'12 лет'!$H$4:$I$74,2),IF((D40=13),VLOOKUP(Q40,'13 лет'!$I$4:$J$74,2),IF((D40=14),VLOOKUP(Q40,'14 лет'!$I$4:$J$74,2),IF((D40=15),VLOOKUP(Q40,'15 лет'!$H$4:$I$74,2),IF((D40=16),VLOOKUP(Q40,'16 лет'!$H$4:$I$74,2),VLOOKUP(Q40,'17 лет'!$H$4:$I$74,2)))))))</f>
        <v>6</v>
      </c>
      <c r="S40" s="59">
        <f t="shared" ca="1" si="1"/>
        <v>6</v>
      </c>
      <c r="T40" s="59"/>
    </row>
    <row r="41" spans="1:20" x14ac:dyDescent="0.2">
      <c r="A41" s="59"/>
      <c r="B41" s="59"/>
      <c r="C41" s="59"/>
      <c r="D41" s="59">
        <f t="shared" ca="1" si="0"/>
        <v>118</v>
      </c>
      <c r="E41" s="59"/>
      <c r="F41" s="59">
        <f ca="1">IF((D41&lt;=11),VLOOKUP(E41,'11 лет'!$B$3:$D$75,3),IF((D41=12),VLOOKUP(E41,'12 лет'!$B$3:$D$75,3),IF((D41=13),VLOOKUP(E41,'13 лет'!$B$3:$E$75,4),IF((D41=14),VLOOKUP(E41,'14 лет'!$B$3:$E$75,4),IF((D41=15),VLOOKUP(E41,'15 лет'!$B$3:$D$75,3),IF((D41=16),VLOOKUP(E41,'16 лет'!$B$3:$D$75,3),VLOOKUP(E41,'17 лет'!$B$3:$D$75,3)))))))</f>
        <v>0</v>
      </c>
      <c r="G41" s="59"/>
      <c r="H41" s="59">
        <f ca="1">IF((D41&lt;=11),VLOOKUP(G41,'11 лет'!$A$3:$D$75,4),IF((D41=12),VLOOKUP(G41,'12 лет'!$A$3:$D$75,4),IF((D41=13),VLOOKUP(G41,'13 лет'!$A$3:$E$75,5),IF((D41=14),VLOOKUP(G41,'14 лет'!$A$3:$E$75,5),IF((D41=15),VLOOKUP(G41,'15 лет'!$A$3:$D$75,4),IF((D41=16),VLOOKUP(G41,'16 лет'!$A$3:$D$75,4),VLOOKUP(G41,'17 лет'!$A$3:$D$75,4)))))))</f>
        <v>0</v>
      </c>
      <c r="I41" s="59"/>
      <c r="J41" s="59">
        <f ca="1">IF((D41&lt;=11),VLOOKUP(I41,'11 лет'!$C$3:$D$75,2),IF((D41=12),VLOOKUP(I41,'12 лет'!$C$3:$D$75,2),IF((D41=13),VLOOKUP(I41,'13 лет'!$D$3:$E$75,2),IF((D41=14),VLOOKUP(I41,'14 лет'!$D$3:$E$75,2),IF((D41=15),VLOOKUP(I41,'15 лет'!$C$3:$D$75,2),IF((D41=16),VLOOKUP(I41,'16 лет'!$C$3:$D$75,2),VLOOKUP(I41,'17 лет'!$C$3:$D$75,2)))))))</f>
        <v>0</v>
      </c>
      <c r="K41" s="59"/>
      <c r="L41" s="59">
        <f ca="1">IF((D41&lt;=11),VLOOKUP(K41,'11 лет'!$G$4:$I$74,3),IF((D41=12),VLOOKUP(K41,'12 лет'!$G$4:$I$74,3),IF((D41=13),VLOOKUP(K41,'13 лет'!$H$4:$J$74,3),IF((D41=14),VLOOKUP(K41,'14 лет'!$H$4:$J$74,3),IF((D41=15),VLOOKUP(K41,'15 лет'!$G$4:$I$74,3),IF((D41=16),VLOOKUP(K41,'16 лет'!$G$4:$I$74,3),VLOOKUP(K41,'17 лет'!$G$4:$I$74,3)))))))</f>
        <v>0</v>
      </c>
      <c r="M41" s="59"/>
      <c r="N41" s="59">
        <f ca="1">IF((D41&lt;=11),VLOOKUP(M41,'11 лет'!$F$4:$I$74,4),IF((D41=12),VLOOKUP(M41,'12 лет'!$F$4:$I$74,4),IF((D41=13),VLOOKUP(M41,'13 лет'!$G$4:$J$74,4),IF((D41=14),VLOOKUP(M41,'14 лет'!$G$4:$J$74,4),IF((D41=15),VLOOKUP(M41,'15 лет'!$F$4:$I$74,4),IF((D41=16),VLOOKUP(M41,'16 лет'!$F$4:$I$74,4),VLOOKUP(M41,'17 лет'!$F$4:$I$74,4)))))))</f>
        <v>0</v>
      </c>
      <c r="O41" s="59"/>
      <c r="P41" s="59">
        <f ca="1">IF((D41&lt;=11),VLOOKUP(O41,'11 лет'!$E$4:$I$74,5),IF((D41=12),VLOOKUP(O41,'12 лет'!$E$4:$I$74,5),IF((D41=13),VLOOKUP(O41,'13 лет'!$F$4:$J$74,5),IF((D41=14),VLOOKUP(O41,'14 лет'!$F$4:$J$74,5),IF((D41=15),VLOOKUP(O41,'15 лет'!$E$4:$I$74,5),IF((D41=16),VLOOKUP(O41,'16 лет'!$E$4:$I$74,5),VLOOKUP(O41,'17 лет'!$E$4:$I$74,5)))))))</f>
        <v>0</v>
      </c>
      <c r="Q41" s="59"/>
      <c r="R41" s="59">
        <f ca="1">IF((D41&lt;=11),VLOOKUP(Q41,'11 лет'!$H$4:$I$74,2),IF((D41=12),VLOOKUP(Q41,'12 лет'!$H$4:$I$74,2),IF((D41=13),VLOOKUP(Q41,'13 лет'!$I$4:$J$74,2),IF((D41=14),VLOOKUP(Q41,'14 лет'!$I$4:$J$74,2),IF((D41=15),VLOOKUP(Q41,'15 лет'!$H$4:$I$74,2),IF((D41=16),VLOOKUP(Q41,'16 лет'!$H$4:$I$74,2),VLOOKUP(Q41,'17 лет'!$H$4:$I$74,2)))))))</f>
        <v>6</v>
      </c>
      <c r="S41" s="59">
        <f t="shared" ca="1" si="1"/>
        <v>6</v>
      </c>
      <c r="T41" s="59"/>
    </row>
    <row r="42" spans="1:20" x14ac:dyDescent="0.2">
      <c r="A42" s="59"/>
      <c r="B42" s="59"/>
      <c r="C42" s="59"/>
      <c r="D42" s="59">
        <f t="shared" ca="1" si="0"/>
        <v>118</v>
      </c>
      <c r="E42" s="59"/>
      <c r="F42" s="59">
        <f ca="1">IF((D42&lt;=11),VLOOKUP(E42,'11 лет'!$B$3:$D$75,3),IF((D42=12),VLOOKUP(E42,'12 лет'!$B$3:$D$75,3),IF((D42=13),VLOOKUP(E42,'13 лет'!$B$3:$E$75,4),IF((D42=14),VLOOKUP(E42,'14 лет'!$B$3:$E$75,4),IF((D42=15),VLOOKUP(E42,'15 лет'!$B$3:$D$75,3),IF((D42=16),VLOOKUP(E42,'16 лет'!$B$3:$D$75,3),VLOOKUP(E42,'17 лет'!$B$3:$D$75,3)))))))</f>
        <v>0</v>
      </c>
      <c r="G42" s="59"/>
      <c r="H42" s="59">
        <f ca="1">IF((D42&lt;=11),VLOOKUP(G42,'11 лет'!$A$3:$D$75,4),IF((D42=12),VLOOKUP(G42,'12 лет'!$A$3:$D$75,4),IF((D42=13),VLOOKUP(G42,'13 лет'!$A$3:$E$75,5),IF((D42=14),VLOOKUP(G42,'14 лет'!$A$3:$E$75,5),IF((D42=15),VLOOKUP(G42,'15 лет'!$A$3:$D$75,4),IF((D42=16),VLOOKUP(G42,'16 лет'!$A$3:$D$75,4),VLOOKUP(G42,'17 лет'!$A$3:$D$75,4)))))))</f>
        <v>0</v>
      </c>
      <c r="I42" s="59"/>
      <c r="J42" s="59">
        <f ca="1">IF((D42&lt;=11),VLOOKUP(I42,'11 лет'!$C$3:$D$75,2),IF((D42=12),VLOOKUP(I42,'12 лет'!$C$3:$D$75,2),IF((D42=13),VLOOKUP(I42,'13 лет'!$D$3:$E$75,2),IF((D42=14),VLOOKUP(I42,'14 лет'!$D$3:$E$75,2),IF((D42=15),VLOOKUP(I42,'15 лет'!$C$3:$D$75,2),IF((D42=16),VLOOKUP(I42,'16 лет'!$C$3:$D$75,2),VLOOKUP(I42,'17 лет'!$C$3:$D$75,2)))))))</f>
        <v>0</v>
      </c>
      <c r="K42" s="59"/>
      <c r="L42" s="59">
        <f ca="1">IF((D42&lt;=11),VLOOKUP(K42,'11 лет'!$G$4:$I$74,3),IF((D42=12),VLOOKUP(K42,'12 лет'!$G$4:$I$74,3),IF((D42=13),VLOOKUP(K42,'13 лет'!$H$4:$J$74,3),IF((D42=14),VLOOKUP(K42,'14 лет'!$H$4:$J$74,3),IF((D42=15),VLOOKUP(K42,'15 лет'!$G$4:$I$74,3),IF((D42=16),VLOOKUP(K42,'16 лет'!$G$4:$I$74,3),VLOOKUP(K42,'17 лет'!$G$4:$I$74,3)))))))</f>
        <v>0</v>
      </c>
      <c r="M42" s="59"/>
      <c r="N42" s="59">
        <f ca="1">IF((D42&lt;=11),VLOOKUP(M42,'11 лет'!$F$4:$I$74,4),IF((D42=12),VLOOKUP(M42,'12 лет'!$F$4:$I$74,4),IF((D42=13),VLOOKUP(M42,'13 лет'!$G$4:$J$74,4),IF((D42=14),VLOOKUP(M42,'14 лет'!$G$4:$J$74,4),IF((D42=15),VLOOKUP(M42,'15 лет'!$F$4:$I$74,4),IF((D42=16),VLOOKUP(M42,'16 лет'!$F$4:$I$74,4),VLOOKUP(M42,'17 лет'!$F$4:$I$74,4)))))))</f>
        <v>0</v>
      </c>
      <c r="O42" s="59"/>
      <c r="P42" s="59">
        <f ca="1">IF((D42&lt;=11),VLOOKUP(O42,'11 лет'!$E$4:$I$74,5),IF((D42=12),VLOOKUP(O42,'12 лет'!$E$4:$I$74,5),IF((D42=13),VLOOKUP(O42,'13 лет'!$F$4:$J$74,5),IF((D42=14),VLOOKUP(O42,'14 лет'!$F$4:$J$74,5),IF((D42=15),VLOOKUP(O42,'15 лет'!$E$4:$I$74,5),IF((D42=16),VLOOKUP(O42,'16 лет'!$E$4:$I$74,5),VLOOKUP(O42,'17 лет'!$E$4:$I$74,5)))))))</f>
        <v>0</v>
      </c>
      <c r="Q42" s="59"/>
      <c r="R42" s="59">
        <f ca="1">IF((D42&lt;=11),VLOOKUP(Q42,'11 лет'!$H$4:$I$74,2),IF((D42=12),VLOOKUP(Q42,'12 лет'!$H$4:$I$74,2),IF((D42=13),VLOOKUP(Q42,'13 лет'!$I$4:$J$74,2),IF((D42=14),VLOOKUP(Q42,'14 лет'!$I$4:$J$74,2),IF((D42=15),VLOOKUP(Q42,'15 лет'!$H$4:$I$74,2),IF((D42=16),VLOOKUP(Q42,'16 лет'!$H$4:$I$74,2),VLOOKUP(Q42,'17 лет'!$H$4:$I$74,2)))))))</f>
        <v>6</v>
      </c>
      <c r="S42" s="59">
        <f t="shared" ca="1" si="1"/>
        <v>6</v>
      </c>
      <c r="T42" s="59"/>
    </row>
    <row r="43" spans="1:20" x14ac:dyDescent="0.2">
      <c r="A43" s="59"/>
      <c r="B43" s="59"/>
      <c r="C43" s="59"/>
      <c r="D43" s="59">
        <f t="shared" ca="1" si="0"/>
        <v>118</v>
      </c>
      <c r="E43" s="59"/>
      <c r="F43" s="59">
        <f ca="1">IF((D43&lt;=11),VLOOKUP(E43,'11 лет'!$B$3:$D$75,3),IF((D43=12),VLOOKUP(E43,'12 лет'!$B$3:$D$75,3),IF((D43=13),VLOOKUP(E43,'13 лет'!$B$3:$E$75,4),IF((D43=14),VLOOKUP(E43,'14 лет'!$B$3:$E$75,4),IF((D43=15),VLOOKUP(E43,'15 лет'!$B$3:$D$75,3),IF((D43=16),VLOOKUP(E43,'16 лет'!$B$3:$D$75,3),VLOOKUP(E43,'17 лет'!$B$3:$D$75,3)))))))</f>
        <v>0</v>
      </c>
      <c r="G43" s="59"/>
      <c r="H43" s="59">
        <f ca="1">IF((D43&lt;=11),VLOOKUP(G43,'11 лет'!$A$3:$D$75,4),IF((D43=12),VLOOKUP(G43,'12 лет'!$A$3:$D$75,4),IF((D43=13),VLOOKUP(G43,'13 лет'!$A$3:$E$75,5),IF((D43=14),VLOOKUP(G43,'14 лет'!$A$3:$E$75,5),IF((D43=15),VLOOKUP(G43,'15 лет'!$A$3:$D$75,4),IF((D43=16),VLOOKUP(G43,'16 лет'!$A$3:$D$75,4),VLOOKUP(G43,'17 лет'!$A$3:$D$75,4)))))))</f>
        <v>0</v>
      </c>
      <c r="I43" s="59"/>
      <c r="J43" s="59">
        <f ca="1">IF((D43&lt;=11),VLOOKUP(I43,'11 лет'!$C$3:$D$75,2),IF((D43=12),VLOOKUP(I43,'12 лет'!$C$3:$D$75,2),IF((D43=13),VLOOKUP(I43,'13 лет'!$D$3:$E$75,2),IF((D43=14),VLOOKUP(I43,'14 лет'!$D$3:$E$75,2),IF((D43=15),VLOOKUP(I43,'15 лет'!$C$3:$D$75,2),IF((D43=16),VLOOKUP(I43,'16 лет'!$C$3:$D$75,2),VLOOKUP(I43,'17 лет'!$C$3:$D$75,2)))))))</f>
        <v>0</v>
      </c>
      <c r="K43" s="59"/>
      <c r="L43" s="59">
        <f ca="1">IF((D43&lt;=11),VLOOKUP(K43,'11 лет'!$G$4:$I$74,3),IF((D43=12),VLOOKUP(K43,'12 лет'!$G$4:$I$74,3),IF((D43=13),VLOOKUP(K43,'13 лет'!$H$4:$J$74,3),IF((D43=14),VLOOKUP(K43,'14 лет'!$H$4:$J$74,3),IF((D43=15),VLOOKUP(K43,'15 лет'!$G$4:$I$74,3),IF((D43=16),VLOOKUP(K43,'16 лет'!$G$4:$I$74,3),VLOOKUP(K43,'17 лет'!$G$4:$I$74,3)))))))</f>
        <v>0</v>
      </c>
      <c r="M43" s="59"/>
      <c r="N43" s="59">
        <f ca="1">IF((D43&lt;=11),VLOOKUP(M43,'11 лет'!$F$4:$I$74,4),IF((D43=12),VLOOKUP(M43,'12 лет'!$F$4:$I$74,4),IF((D43=13),VLOOKUP(M43,'13 лет'!$G$4:$J$74,4),IF((D43=14),VLOOKUP(M43,'14 лет'!$G$4:$J$74,4),IF((D43=15),VLOOKUP(M43,'15 лет'!$F$4:$I$74,4),IF((D43=16),VLOOKUP(M43,'16 лет'!$F$4:$I$74,4),VLOOKUP(M43,'17 лет'!$F$4:$I$74,4)))))))</f>
        <v>0</v>
      </c>
      <c r="O43" s="59"/>
      <c r="P43" s="59">
        <f ca="1">IF((D43&lt;=11),VLOOKUP(O43,'11 лет'!$E$4:$I$74,5),IF((D43=12),VLOOKUP(O43,'12 лет'!$E$4:$I$74,5),IF((D43=13),VLOOKUP(O43,'13 лет'!$F$4:$J$74,5),IF((D43=14),VLOOKUP(O43,'14 лет'!$F$4:$J$74,5),IF((D43=15),VLOOKUP(O43,'15 лет'!$E$4:$I$74,5),IF((D43=16),VLOOKUP(O43,'16 лет'!$E$4:$I$74,5),VLOOKUP(O43,'17 лет'!$E$4:$I$74,5)))))))</f>
        <v>0</v>
      </c>
      <c r="Q43" s="59"/>
      <c r="R43" s="59">
        <f ca="1">IF((D43&lt;=11),VLOOKUP(Q43,'11 лет'!$H$4:$I$74,2),IF((D43=12),VLOOKUP(Q43,'12 лет'!$H$4:$I$74,2),IF((D43=13),VLOOKUP(Q43,'13 лет'!$I$4:$J$74,2),IF((D43=14),VLOOKUP(Q43,'14 лет'!$I$4:$J$74,2),IF((D43=15),VLOOKUP(Q43,'15 лет'!$H$4:$I$74,2),IF((D43=16),VLOOKUP(Q43,'16 лет'!$H$4:$I$74,2),VLOOKUP(Q43,'17 лет'!$H$4:$I$74,2)))))))</f>
        <v>6</v>
      </c>
      <c r="S43" s="59">
        <f t="shared" ca="1" si="1"/>
        <v>6</v>
      </c>
      <c r="T43" s="59"/>
    </row>
    <row r="44" spans="1:20" x14ac:dyDescent="0.2">
      <c r="A44" s="59"/>
      <c r="B44" s="59"/>
      <c r="C44" s="59"/>
      <c r="D44" s="59">
        <f t="shared" ca="1" si="0"/>
        <v>118</v>
      </c>
      <c r="E44" s="59"/>
      <c r="F44" s="59">
        <f ca="1">IF((D44&lt;=11),VLOOKUP(E44,'11 лет'!$B$3:$D$75,3),IF((D44=12),VLOOKUP(E44,'12 лет'!$B$3:$D$75,3),IF((D44=13),VLOOKUP(E44,'13 лет'!$B$3:$E$75,4),IF((D44=14),VLOOKUP(E44,'14 лет'!$B$3:$E$75,4),IF((D44=15),VLOOKUP(E44,'15 лет'!$B$3:$D$75,3),IF((D44=16),VLOOKUP(E44,'16 лет'!$B$3:$D$75,3),VLOOKUP(E44,'17 лет'!$B$3:$D$75,3)))))))</f>
        <v>0</v>
      </c>
      <c r="G44" s="59"/>
      <c r="H44" s="59">
        <f ca="1">IF((D44&lt;=11),VLOOKUP(G44,'11 лет'!$A$3:$D$75,4),IF((D44=12),VLOOKUP(G44,'12 лет'!$A$3:$D$75,4),IF((D44=13),VLOOKUP(G44,'13 лет'!$A$3:$E$75,5),IF((D44=14),VLOOKUP(G44,'14 лет'!$A$3:$E$75,5),IF((D44=15),VLOOKUP(G44,'15 лет'!$A$3:$D$75,4),IF((D44=16),VLOOKUP(G44,'16 лет'!$A$3:$D$75,4),VLOOKUP(G44,'17 лет'!$A$3:$D$75,4)))))))</f>
        <v>0</v>
      </c>
      <c r="I44" s="59"/>
      <c r="J44" s="59">
        <f ca="1">IF((D44&lt;=11),VLOOKUP(I44,'11 лет'!$C$3:$D$75,2),IF((D44=12),VLOOKUP(I44,'12 лет'!$C$3:$D$75,2),IF((D44=13),VLOOKUP(I44,'13 лет'!$D$3:$E$75,2),IF((D44=14),VLOOKUP(I44,'14 лет'!$D$3:$E$75,2),IF((D44=15),VLOOKUP(I44,'15 лет'!$C$3:$D$75,2),IF((D44=16),VLOOKUP(I44,'16 лет'!$C$3:$D$75,2),VLOOKUP(I44,'17 лет'!$C$3:$D$75,2)))))))</f>
        <v>0</v>
      </c>
      <c r="K44" s="59"/>
      <c r="L44" s="59">
        <f ca="1">IF((D44&lt;=11),VLOOKUP(K44,'11 лет'!$G$4:$I$74,3),IF((D44=12),VLOOKUP(K44,'12 лет'!$G$4:$I$74,3),IF((D44=13),VLOOKUP(K44,'13 лет'!$H$4:$J$74,3),IF((D44=14),VLOOKUP(K44,'14 лет'!$H$4:$J$74,3),IF((D44=15),VLOOKUP(K44,'15 лет'!$G$4:$I$74,3),IF((D44=16),VLOOKUP(K44,'16 лет'!$G$4:$I$74,3),VLOOKUP(K44,'17 лет'!$G$4:$I$74,3)))))))</f>
        <v>0</v>
      </c>
      <c r="M44" s="59"/>
      <c r="N44" s="59">
        <f ca="1">IF((D44&lt;=11),VLOOKUP(M44,'11 лет'!$F$4:$I$74,4),IF((D44=12),VLOOKUP(M44,'12 лет'!$F$4:$I$74,4),IF((D44=13),VLOOKUP(M44,'13 лет'!$G$4:$J$74,4),IF((D44=14),VLOOKUP(M44,'14 лет'!$G$4:$J$74,4),IF((D44=15),VLOOKUP(M44,'15 лет'!$F$4:$I$74,4),IF((D44=16),VLOOKUP(M44,'16 лет'!$F$4:$I$74,4),VLOOKUP(M44,'17 лет'!$F$4:$I$74,4)))))))</f>
        <v>0</v>
      </c>
      <c r="O44" s="59"/>
      <c r="P44" s="59">
        <f ca="1">IF((D44&lt;=11),VLOOKUP(O44,'11 лет'!$E$4:$I$74,5),IF((D44=12),VLOOKUP(O44,'12 лет'!$E$4:$I$74,5),IF((D44=13),VLOOKUP(O44,'13 лет'!$F$4:$J$74,5),IF((D44=14),VLOOKUP(O44,'14 лет'!$F$4:$J$74,5),IF((D44=15),VLOOKUP(O44,'15 лет'!$E$4:$I$74,5),IF((D44=16),VLOOKUP(O44,'16 лет'!$E$4:$I$74,5),VLOOKUP(O44,'17 лет'!$E$4:$I$74,5)))))))</f>
        <v>0</v>
      </c>
      <c r="Q44" s="59"/>
      <c r="R44" s="59">
        <f ca="1">IF((D44&lt;=11),VLOOKUP(Q44,'11 лет'!$H$4:$I$74,2),IF((D44=12),VLOOKUP(Q44,'12 лет'!$H$4:$I$74,2),IF((D44=13),VLOOKUP(Q44,'13 лет'!$I$4:$J$74,2),IF((D44=14),VLOOKUP(Q44,'14 лет'!$I$4:$J$74,2),IF((D44=15),VLOOKUP(Q44,'15 лет'!$H$4:$I$74,2),IF((D44=16),VLOOKUP(Q44,'16 лет'!$H$4:$I$74,2),VLOOKUP(Q44,'17 лет'!$H$4:$I$74,2)))))))</f>
        <v>6</v>
      </c>
      <c r="S44" s="59">
        <f t="shared" ca="1" si="1"/>
        <v>6</v>
      </c>
      <c r="T44" s="59"/>
    </row>
    <row r="45" spans="1:20" x14ac:dyDescent="0.2">
      <c r="A45" s="59"/>
      <c r="B45" s="59"/>
      <c r="C45" s="59"/>
      <c r="D45" s="59">
        <f t="shared" ca="1" si="0"/>
        <v>118</v>
      </c>
      <c r="E45" s="59"/>
      <c r="F45" s="59">
        <f ca="1">IF((D45&lt;=11),VLOOKUP(E45,'11 лет'!$B$3:$D$75,3),IF((D45=12),VLOOKUP(E45,'12 лет'!$B$3:$D$75,3),IF((D45=13),VLOOKUP(E45,'13 лет'!$B$3:$E$75,4),IF((D45=14),VLOOKUP(E45,'14 лет'!$B$3:$E$75,4),IF((D45=15),VLOOKUP(E45,'15 лет'!$B$3:$D$75,3),IF((D45=16),VLOOKUP(E45,'16 лет'!$B$3:$D$75,3),VLOOKUP(E45,'17 лет'!$B$3:$D$75,3)))))))</f>
        <v>0</v>
      </c>
      <c r="G45" s="59"/>
      <c r="H45" s="59">
        <f ca="1">IF((D45&lt;=11),VLOOKUP(G45,'11 лет'!$A$3:$D$75,4),IF((D45=12),VLOOKUP(G45,'12 лет'!$A$3:$D$75,4),IF((D45=13),VLOOKUP(G45,'13 лет'!$A$3:$E$75,5),IF((D45=14),VLOOKUP(G45,'14 лет'!$A$3:$E$75,5),IF((D45=15),VLOOKUP(G45,'15 лет'!$A$3:$D$75,4),IF((D45=16),VLOOKUP(G45,'16 лет'!$A$3:$D$75,4),VLOOKUP(G45,'17 лет'!$A$3:$D$75,4)))))))</f>
        <v>0</v>
      </c>
      <c r="I45" s="59"/>
      <c r="J45" s="59">
        <f ca="1">IF((D45&lt;=11),VLOOKUP(I45,'11 лет'!$C$3:$D$75,2),IF((D45=12),VLOOKUP(I45,'12 лет'!$C$3:$D$75,2),IF((D45=13),VLOOKUP(I45,'13 лет'!$D$3:$E$75,2),IF((D45=14),VLOOKUP(I45,'14 лет'!$D$3:$E$75,2),IF((D45=15),VLOOKUP(I45,'15 лет'!$C$3:$D$75,2),IF((D45=16),VLOOKUP(I45,'16 лет'!$C$3:$D$75,2),VLOOKUP(I45,'17 лет'!$C$3:$D$75,2)))))))</f>
        <v>0</v>
      </c>
      <c r="K45" s="59"/>
      <c r="L45" s="59">
        <f ca="1">IF((D45&lt;=11),VLOOKUP(K45,'11 лет'!$G$4:$I$74,3),IF((D45=12),VLOOKUP(K45,'12 лет'!$G$4:$I$74,3),IF((D45=13),VLOOKUP(K45,'13 лет'!$H$4:$J$74,3),IF((D45=14),VLOOKUP(K45,'14 лет'!$H$4:$J$74,3),IF((D45=15),VLOOKUP(K45,'15 лет'!$G$4:$I$74,3),IF((D45=16),VLOOKUP(K45,'16 лет'!$G$4:$I$74,3),VLOOKUP(K45,'17 лет'!$G$4:$I$74,3)))))))</f>
        <v>0</v>
      </c>
      <c r="M45" s="59"/>
      <c r="N45" s="59">
        <f ca="1">IF((D45&lt;=11),VLOOKUP(M45,'11 лет'!$F$4:$I$74,4),IF((D45=12),VLOOKUP(M45,'12 лет'!$F$4:$I$74,4),IF((D45=13),VLOOKUP(M45,'13 лет'!$G$4:$J$74,4),IF((D45=14),VLOOKUP(M45,'14 лет'!$G$4:$J$74,4),IF((D45=15),VLOOKUP(M45,'15 лет'!$F$4:$I$74,4),IF((D45=16),VLOOKUP(M45,'16 лет'!$F$4:$I$74,4),VLOOKUP(M45,'17 лет'!$F$4:$I$74,4)))))))</f>
        <v>0</v>
      </c>
      <c r="O45" s="59"/>
      <c r="P45" s="59">
        <f ca="1">IF((D45&lt;=11),VLOOKUP(O45,'11 лет'!$E$4:$I$74,5),IF((D45=12),VLOOKUP(O45,'12 лет'!$E$4:$I$74,5),IF((D45=13),VLOOKUP(O45,'13 лет'!$F$4:$J$74,5),IF((D45=14),VLOOKUP(O45,'14 лет'!$F$4:$J$74,5),IF((D45=15),VLOOKUP(O45,'15 лет'!$E$4:$I$74,5),IF((D45=16),VLOOKUP(O45,'16 лет'!$E$4:$I$74,5),VLOOKUP(O45,'17 лет'!$E$4:$I$74,5)))))))</f>
        <v>0</v>
      </c>
      <c r="Q45" s="59"/>
      <c r="R45" s="59">
        <f ca="1">IF((D45&lt;=11),VLOOKUP(Q45,'11 лет'!$H$4:$I$74,2),IF((D45=12),VLOOKUP(Q45,'12 лет'!$H$4:$I$74,2),IF((D45=13),VLOOKUP(Q45,'13 лет'!$I$4:$J$74,2),IF((D45=14),VLOOKUP(Q45,'14 лет'!$I$4:$J$74,2),IF((D45=15),VLOOKUP(Q45,'15 лет'!$H$4:$I$74,2),IF((D45=16),VLOOKUP(Q45,'16 лет'!$H$4:$I$74,2),VLOOKUP(Q45,'17 лет'!$H$4:$I$74,2)))))))</f>
        <v>6</v>
      </c>
      <c r="S45" s="59">
        <f t="shared" ca="1" si="1"/>
        <v>6</v>
      </c>
      <c r="T45" s="59"/>
    </row>
    <row r="46" spans="1:20" x14ac:dyDescent="0.2">
      <c r="A46" s="59"/>
      <c r="B46" s="59"/>
      <c r="C46" s="59"/>
      <c r="D46" s="59">
        <f t="shared" ca="1" si="0"/>
        <v>118</v>
      </c>
      <c r="E46" s="59"/>
      <c r="F46" s="59">
        <f ca="1">IF((D46&lt;=11),VLOOKUP(E46,'11 лет'!$B$3:$D$75,3),IF((D46=12),VLOOKUP(E46,'12 лет'!$B$3:$D$75,3),IF((D46=13),VLOOKUP(E46,'13 лет'!$B$3:$E$75,4),IF((D46=14),VLOOKUP(E46,'14 лет'!$B$3:$E$75,4),IF((D46=15),VLOOKUP(E46,'15 лет'!$B$3:$D$75,3),IF((D46=16),VLOOKUP(E46,'16 лет'!$B$3:$D$75,3),VLOOKUP(E46,'17 лет'!$B$3:$D$75,3)))))))</f>
        <v>0</v>
      </c>
      <c r="G46" s="59"/>
      <c r="H46" s="59">
        <f ca="1">IF((D46&lt;=11),VLOOKUP(G46,'11 лет'!$A$3:$D$75,4),IF((D46=12),VLOOKUP(G46,'12 лет'!$A$3:$D$75,4),IF((D46=13),VLOOKUP(G46,'13 лет'!$A$3:$E$75,5),IF((D46=14),VLOOKUP(G46,'14 лет'!$A$3:$E$75,5),IF((D46=15),VLOOKUP(G46,'15 лет'!$A$3:$D$75,4),IF((D46=16),VLOOKUP(G46,'16 лет'!$A$3:$D$75,4),VLOOKUP(G46,'17 лет'!$A$3:$D$75,4)))))))</f>
        <v>0</v>
      </c>
      <c r="I46" s="59"/>
      <c r="J46" s="59">
        <f ca="1">IF((D46&lt;=11),VLOOKUP(I46,'11 лет'!$C$3:$D$75,2),IF((D46=12),VLOOKUP(I46,'12 лет'!$C$3:$D$75,2),IF((D46=13),VLOOKUP(I46,'13 лет'!$D$3:$E$75,2),IF((D46=14),VLOOKUP(I46,'14 лет'!$D$3:$E$75,2),IF((D46=15),VLOOKUP(I46,'15 лет'!$C$3:$D$75,2),IF((D46=16),VLOOKUP(I46,'16 лет'!$C$3:$D$75,2),VLOOKUP(I46,'17 лет'!$C$3:$D$75,2)))))))</f>
        <v>0</v>
      </c>
      <c r="K46" s="59"/>
      <c r="L46" s="59">
        <f ca="1">IF((D46&lt;=11),VLOOKUP(K46,'11 лет'!$G$4:$I$74,3),IF((D46=12),VLOOKUP(K46,'12 лет'!$G$4:$I$74,3),IF((D46=13),VLOOKUP(K46,'13 лет'!$H$4:$J$74,3),IF((D46=14),VLOOKUP(K46,'14 лет'!$H$4:$J$74,3),IF((D46=15),VLOOKUP(K46,'15 лет'!$G$4:$I$74,3),IF((D46=16),VLOOKUP(K46,'16 лет'!$G$4:$I$74,3),VLOOKUP(K46,'17 лет'!$G$4:$I$74,3)))))))</f>
        <v>0</v>
      </c>
      <c r="M46" s="59"/>
      <c r="N46" s="59">
        <f ca="1">IF((D46&lt;=11),VLOOKUP(M46,'11 лет'!$F$4:$I$74,4),IF((D46=12),VLOOKUP(M46,'12 лет'!$F$4:$I$74,4),IF((D46=13),VLOOKUP(M46,'13 лет'!$G$4:$J$74,4),IF((D46=14),VLOOKUP(M46,'14 лет'!$G$4:$J$74,4),IF((D46=15),VLOOKUP(M46,'15 лет'!$F$4:$I$74,4),IF((D46=16),VLOOKUP(M46,'16 лет'!$F$4:$I$74,4),VLOOKUP(M46,'17 лет'!$F$4:$I$74,4)))))))</f>
        <v>0</v>
      </c>
      <c r="O46" s="59"/>
      <c r="P46" s="59">
        <f ca="1">IF((D46&lt;=11),VLOOKUP(O46,'11 лет'!$E$4:$I$74,5),IF((D46=12),VLOOKUP(O46,'12 лет'!$E$4:$I$74,5),IF((D46=13),VLOOKUP(O46,'13 лет'!$F$4:$J$74,5),IF((D46=14),VLOOKUP(O46,'14 лет'!$F$4:$J$74,5),IF((D46=15),VLOOKUP(O46,'15 лет'!$E$4:$I$74,5),IF((D46=16),VLOOKUP(O46,'16 лет'!$E$4:$I$74,5),VLOOKUP(O46,'17 лет'!$E$4:$I$74,5)))))))</f>
        <v>0</v>
      </c>
      <c r="Q46" s="59"/>
      <c r="R46" s="59">
        <f ca="1">IF((D46&lt;=11),VLOOKUP(Q46,'11 лет'!$H$4:$I$74,2),IF((D46=12),VLOOKUP(Q46,'12 лет'!$H$4:$I$74,2),IF((D46=13),VLOOKUP(Q46,'13 лет'!$I$4:$J$74,2),IF((D46=14),VLOOKUP(Q46,'14 лет'!$I$4:$J$74,2),IF((D46=15),VLOOKUP(Q46,'15 лет'!$H$4:$I$74,2),IF((D46=16),VLOOKUP(Q46,'16 лет'!$H$4:$I$74,2),VLOOKUP(Q46,'17 лет'!$H$4:$I$74,2)))))))</f>
        <v>6</v>
      </c>
      <c r="S46" s="59">
        <f t="shared" ca="1" si="1"/>
        <v>6</v>
      </c>
      <c r="T46" s="59"/>
    </row>
    <row r="47" spans="1:20" x14ac:dyDescent="0.2">
      <c r="A47" s="59"/>
      <c r="B47" s="59"/>
      <c r="C47" s="59"/>
      <c r="D47" s="59">
        <f t="shared" ca="1" si="0"/>
        <v>118</v>
      </c>
      <c r="E47" s="59"/>
      <c r="F47" s="59">
        <f ca="1">IF((D47&lt;=11),VLOOKUP(E47,'11 лет'!$B$3:$D$75,3),IF((D47=12),VLOOKUP(E47,'12 лет'!$B$3:$D$75,3),IF((D47=13),VLOOKUP(E47,'13 лет'!$B$3:$E$75,4),IF((D47=14),VLOOKUP(E47,'14 лет'!$B$3:$E$75,4),IF((D47=15),VLOOKUP(E47,'15 лет'!$B$3:$D$75,3),IF((D47=16),VLOOKUP(E47,'16 лет'!$B$3:$D$75,3),VLOOKUP(E47,'17 лет'!$B$3:$D$75,3)))))))</f>
        <v>0</v>
      </c>
      <c r="G47" s="59"/>
      <c r="H47" s="59">
        <f ca="1">IF((D47&lt;=11),VLOOKUP(G47,'11 лет'!$A$3:$D$75,4),IF((D47=12),VLOOKUP(G47,'12 лет'!$A$3:$D$75,4),IF((D47=13),VLOOKUP(G47,'13 лет'!$A$3:$E$75,5),IF((D47=14),VLOOKUP(G47,'14 лет'!$A$3:$E$75,5),IF((D47=15),VLOOKUP(G47,'15 лет'!$A$3:$D$75,4),IF((D47=16),VLOOKUP(G47,'16 лет'!$A$3:$D$75,4),VLOOKUP(G47,'17 лет'!$A$3:$D$75,4)))))))</f>
        <v>0</v>
      </c>
      <c r="I47" s="59"/>
      <c r="J47" s="59">
        <f ca="1">IF((D47&lt;=11),VLOOKUP(I47,'11 лет'!$C$3:$D$75,2),IF((D47=12),VLOOKUP(I47,'12 лет'!$C$3:$D$75,2),IF((D47=13),VLOOKUP(I47,'13 лет'!$D$3:$E$75,2),IF((D47=14),VLOOKUP(I47,'14 лет'!$D$3:$E$75,2),IF((D47=15),VLOOKUP(I47,'15 лет'!$C$3:$D$75,2),IF((D47=16),VLOOKUP(I47,'16 лет'!$C$3:$D$75,2),VLOOKUP(I47,'17 лет'!$C$3:$D$75,2)))))))</f>
        <v>0</v>
      </c>
      <c r="K47" s="59"/>
      <c r="L47" s="59">
        <f ca="1">IF((D47&lt;=11),VLOOKUP(K47,'11 лет'!$G$4:$I$74,3),IF((D47=12),VLOOKUP(K47,'12 лет'!$G$4:$I$74,3),IF((D47=13),VLOOKUP(K47,'13 лет'!$H$4:$J$74,3),IF((D47=14),VLOOKUP(K47,'14 лет'!$H$4:$J$74,3),IF((D47=15),VLOOKUP(K47,'15 лет'!$G$4:$I$74,3),IF((D47=16),VLOOKUP(K47,'16 лет'!$G$4:$I$74,3),VLOOKUP(K47,'17 лет'!$G$4:$I$74,3)))))))</f>
        <v>0</v>
      </c>
      <c r="M47" s="59"/>
      <c r="N47" s="59">
        <f ca="1">IF((D47&lt;=11),VLOOKUP(M47,'11 лет'!$F$4:$I$74,4),IF((D47=12),VLOOKUP(M47,'12 лет'!$F$4:$I$74,4),IF((D47=13),VLOOKUP(M47,'13 лет'!$G$4:$J$74,4),IF((D47=14),VLOOKUP(M47,'14 лет'!$G$4:$J$74,4),IF((D47=15),VLOOKUP(M47,'15 лет'!$F$4:$I$74,4),IF((D47=16),VLOOKUP(M47,'16 лет'!$F$4:$I$74,4),VLOOKUP(M47,'17 лет'!$F$4:$I$74,4)))))))</f>
        <v>0</v>
      </c>
      <c r="O47" s="59"/>
      <c r="P47" s="59">
        <f ca="1">IF((D47&lt;=11),VLOOKUP(O47,'11 лет'!$E$4:$I$74,5),IF((D47=12),VLOOKUP(O47,'12 лет'!$E$4:$I$74,5),IF((D47=13),VLOOKUP(O47,'13 лет'!$F$4:$J$74,5),IF((D47=14),VLOOKUP(O47,'14 лет'!$F$4:$J$74,5),IF((D47=15),VLOOKUP(O47,'15 лет'!$E$4:$I$74,5),IF((D47=16),VLOOKUP(O47,'16 лет'!$E$4:$I$74,5),VLOOKUP(O47,'17 лет'!$E$4:$I$74,5)))))))</f>
        <v>0</v>
      </c>
      <c r="Q47" s="59"/>
      <c r="R47" s="59">
        <f ca="1">IF((D47&lt;=11),VLOOKUP(Q47,'11 лет'!$H$4:$I$74,2),IF((D47=12),VLOOKUP(Q47,'12 лет'!$H$4:$I$74,2),IF((D47=13),VLOOKUP(Q47,'13 лет'!$I$4:$J$74,2),IF((D47=14),VLOOKUP(Q47,'14 лет'!$I$4:$J$74,2),IF((D47=15),VLOOKUP(Q47,'15 лет'!$H$4:$I$74,2),IF((D47=16),VLOOKUP(Q47,'16 лет'!$H$4:$I$74,2),VLOOKUP(Q47,'17 лет'!$H$4:$I$74,2)))))))</f>
        <v>6</v>
      </c>
      <c r="S47" s="59">
        <f t="shared" ca="1" si="1"/>
        <v>6</v>
      </c>
      <c r="T47" s="59"/>
    </row>
    <row r="48" spans="1:20" x14ac:dyDescent="0.2">
      <c r="A48" s="59"/>
      <c r="B48" s="59"/>
      <c r="C48" s="59"/>
      <c r="D48" s="59">
        <f t="shared" ca="1" si="0"/>
        <v>118</v>
      </c>
      <c r="E48" s="59"/>
      <c r="F48" s="59">
        <f ca="1">IF((D48&lt;=11),VLOOKUP(E48,'11 лет'!$B$3:$D$75,3),IF((D48=12),VLOOKUP(E48,'12 лет'!$B$3:$D$75,3),IF((D48=13),VLOOKUP(E48,'13 лет'!$B$3:$E$75,4),IF((D48=14),VLOOKUP(E48,'14 лет'!$B$3:$E$75,4),IF((D48=15),VLOOKUP(E48,'15 лет'!$B$3:$D$75,3),IF((D48=16),VLOOKUP(E48,'16 лет'!$B$3:$D$75,3),VLOOKUP(E48,'17 лет'!$B$3:$D$75,3)))))))</f>
        <v>0</v>
      </c>
      <c r="G48" s="59"/>
      <c r="H48" s="59">
        <f ca="1">IF((D48&lt;=11),VLOOKUP(G48,'11 лет'!$A$3:$D$75,4),IF((D48=12),VLOOKUP(G48,'12 лет'!$A$3:$D$75,4),IF((D48=13),VLOOKUP(G48,'13 лет'!$A$3:$E$75,5),IF((D48=14),VLOOKUP(G48,'14 лет'!$A$3:$E$75,5),IF((D48=15),VLOOKUP(G48,'15 лет'!$A$3:$D$75,4),IF((D48=16),VLOOKUP(G48,'16 лет'!$A$3:$D$75,4),VLOOKUP(G48,'17 лет'!$A$3:$D$75,4)))))))</f>
        <v>0</v>
      </c>
      <c r="I48" s="59"/>
      <c r="J48" s="59">
        <f ca="1">IF((D48&lt;=11),VLOOKUP(I48,'11 лет'!$C$3:$D$75,2),IF((D48=12),VLOOKUP(I48,'12 лет'!$C$3:$D$75,2),IF((D48=13),VLOOKUP(I48,'13 лет'!$D$3:$E$75,2),IF((D48=14),VLOOKUP(I48,'14 лет'!$D$3:$E$75,2),IF((D48=15),VLOOKUP(I48,'15 лет'!$C$3:$D$75,2),IF((D48=16),VLOOKUP(I48,'16 лет'!$C$3:$D$75,2),VLOOKUP(I48,'17 лет'!$C$3:$D$75,2)))))))</f>
        <v>0</v>
      </c>
      <c r="K48" s="59"/>
      <c r="L48" s="59">
        <f ca="1">IF((D48&lt;=11),VLOOKUP(K48,'11 лет'!$G$4:$I$74,3),IF((D48=12),VLOOKUP(K48,'12 лет'!$G$4:$I$74,3),IF((D48=13),VLOOKUP(K48,'13 лет'!$H$4:$J$74,3),IF((D48=14),VLOOKUP(K48,'14 лет'!$H$4:$J$74,3),IF((D48=15),VLOOKUP(K48,'15 лет'!$G$4:$I$74,3),IF((D48=16),VLOOKUP(K48,'16 лет'!$G$4:$I$74,3),VLOOKUP(K48,'17 лет'!$G$4:$I$74,3)))))))</f>
        <v>0</v>
      </c>
      <c r="M48" s="59"/>
      <c r="N48" s="59">
        <f ca="1">IF((D48&lt;=11),VLOOKUP(M48,'11 лет'!$F$4:$I$74,4),IF((D48=12),VLOOKUP(M48,'12 лет'!$F$4:$I$74,4),IF((D48=13),VLOOKUP(M48,'13 лет'!$G$4:$J$74,4),IF((D48=14),VLOOKUP(M48,'14 лет'!$G$4:$J$74,4),IF((D48=15),VLOOKUP(M48,'15 лет'!$F$4:$I$74,4),IF((D48=16),VLOOKUP(M48,'16 лет'!$F$4:$I$74,4),VLOOKUP(M48,'17 лет'!$F$4:$I$74,4)))))))</f>
        <v>0</v>
      </c>
      <c r="O48" s="59"/>
      <c r="P48" s="59">
        <f ca="1">IF((D48&lt;=11),VLOOKUP(O48,'11 лет'!$E$4:$I$74,5),IF((D48=12),VLOOKUP(O48,'12 лет'!$E$4:$I$74,5),IF((D48=13),VLOOKUP(O48,'13 лет'!$F$4:$J$74,5),IF((D48=14),VLOOKUP(O48,'14 лет'!$F$4:$J$74,5),IF((D48=15),VLOOKUP(O48,'15 лет'!$E$4:$I$74,5),IF((D48=16),VLOOKUP(O48,'16 лет'!$E$4:$I$74,5),VLOOKUP(O48,'17 лет'!$E$4:$I$74,5)))))))</f>
        <v>0</v>
      </c>
      <c r="Q48" s="59"/>
      <c r="R48" s="59">
        <f ca="1">IF((D48&lt;=11),VLOOKUP(Q48,'11 лет'!$H$4:$I$74,2),IF((D48=12),VLOOKUP(Q48,'12 лет'!$H$4:$I$74,2),IF((D48=13),VLOOKUP(Q48,'13 лет'!$I$4:$J$74,2),IF((D48=14),VLOOKUP(Q48,'14 лет'!$I$4:$J$74,2),IF((D48=15),VLOOKUP(Q48,'15 лет'!$H$4:$I$74,2),IF((D48=16),VLOOKUP(Q48,'16 лет'!$H$4:$I$74,2),VLOOKUP(Q48,'17 лет'!$H$4:$I$74,2)))))))</f>
        <v>6</v>
      </c>
      <c r="S48" s="59">
        <f t="shared" ca="1" si="1"/>
        <v>6</v>
      </c>
      <c r="T48" s="59"/>
    </row>
    <row r="49" spans="1:20" x14ac:dyDescent="0.2">
      <c r="A49" s="59"/>
      <c r="B49" s="59"/>
      <c r="C49" s="59"/>
      <c r="D49" s="59">
        <f t="shared" ca="1" si="0"/>
        <v>118</v>
      </c>
      <c r="E49" s="59"/>
      <c r="F49" s="59">
        <f ca="1">IF((D49&lt;=11),VLOOKUP(E49,'11 лет'!$B$3:$D$75,3),IF((D49=12),VLOOKUP(E49,'12 лет'!$B$3:$D$75,3),IF((D49=13),VLOOKUP(E49,'13 лет'!$B$3:$E$75,4),IF((D49=14),VLOOKUP(E49,'14 лет'!$B$3:$E$75,4),IF((D49=15),VLOOKUP(E49,'15 лет'!$B$3:$D$75,3),IF((D49=16),VLOOKUP(E49,'16 лет'!$B$3:$D$75,3),VLOOKUP(E49,'17 лет'!$B$3:$D$75,3)))))))</f>
        <v>0</v>
      </c>
      <c r="G49" s="59"/>
      <c r="H49" s="59">
        <f ca="1">IF((D49&lt;=11),VLOOKUP(G49,'11 лет'!$A$3:$D$75,4),IF((D49=12),VLOOKUP(G49,'12 лет'!$A$3:$D$75,4),IF((D49=13),VLOOKUP(G49,'13 лет'!$A$3:$E$75,5),IF((D49=14),VLOOKUP(G49,'14 лет'!$A$3:$E$75,5),IF((D49=15),VLOOKUP(G49,'15 лет'!$A$3:$D$75,4),IF((D49=16),VLOOKUP(G49,'16 лет'!$A$3:$D$75,4),VLOOKUP(G49,'17 лет'!$A$3:$D$75,4)))))))</f>
        <v>0</v>
      </c>
      <c r="I49" s="59"/>
      <c r="J49" s="59">
        <f ca="1">IF((D49&lt;=11),VLOOKUP(I49,'11 лет'!$C$3:$D$75,2),IF((D49=12),VLOOKUP(I49,'12 лет'!$C$3:$D$75,2),IF((D49=13),VLOOKUP(I49,'13 лет'!$D$3:$E$75,2),IF((D49=14),VLOOKUP(I49,'14 лет'!$D$3:$E$75,2),IF((D49=15),VLOOKUP(I49,'15 лет'!$C$3:$D$75,2),IF((D49=16),VLOOKUP(I49,'16 лет'!$C$3:$D$75,2),VLOOKUP(I49,'17 лет'!$C$3:$D$75,2)))))))</f>
        <v>0</v>
      </c>
      <c r="K49" s="59"/>
      <c r="L49" s="59">
        <f ca="1">IF((D49&lt;=11),VLOOKUP(K49,'11 лет'!$G$4:$I$74,3),IF((D49=12),VLOOKUP(K49,'12 лет'!$G$4:$I$74,3),IF((D49=13),VLOOKUP(K49,'13 лет'!$H$4:$J$74,3),IF((D49=14),VLOOKUP(K49,'14 лет'!$H$4:$J$74,3),IF((D49=15),VLOOKUP(K49,'15 лет'!$G$4:$I$74,3),IF((D49=16),VLOOKUP(K49,'16 лет'!$G$4:$I$74,3),VLOOKUP(K49,'17 лет'!$G$4:$I$74,3)))))))</f>
        <v>0</v>
      </c>
      <c r="M49" s="59"/>
      <c r="N49" s="59">
        <f ca="1">IF((D49&lt;=11),VLOOKUP(M49,'11 лет'!$F$4:$I$74,4),IF((D49=12),VLOOKUP(M49,'12 лет'!$F$4:$I$74,4),IF((D49=13),VLOOKUP(M49,'13 лет'!$G$4:$J$74,4),IF((D49=14),VLOOKUP(M49,'14 лет'!$G$4:$J$74,4),IF((D49=15),VLOOKUP(M49,'15 лет'!$F$4:$I$74,4),IF((D49=16),VLOOKUP(M49,'16 лет'!$F$4:$I$74,4),VLOOKUP(M49,'17 лет'!$F$4:$I$74,4)))))))</f>
        <v>0</v>
      </c>
      <c r="O49" s="59"/>
      <c r="P49" s="59">
        <f ca="1">IF((D49&lt;=11),VLOOKUP(O49,'11 лет'!$E$4:$I$74,5),IF((D49=12),VLOOKUP(O49,'12 лет'!$E$4:$I$74,5),IF((D49=13),VLOOKUP(O49,'13 лет'!$F$4:$J$74,5),IF((D49=14),VLOOKUP(O49,'14 лет'!$F$4:$J$74,5),IF((D49=15),VLOOKUP(O49,'15 лет'!$E$4:$I$74,5),IF((D49=16),VLOOKUP(O49,'16 лет'!$E$4:$I$74,5),VLOOKUP(O49,'17 лет'!$E$4:$I$74,5)))))))</f>
        <v>0</v>
      </c>
      <c r="Q49" s="59"/>
      <c r="R49" s="59">
        <f ca="1">IF((D49&lt;=11),VLOOKUP(Q49,'11 лет'!$H$4:$I$74,2),IF((D49=12),VLOOKUP(Q49,'12 лет'!$H$4:$I$74,2),IF((D49=13),VLOOKUP(Q49,'13 лет'!$I$4:$J$74,2),IF((D49=14),VLOOKUP(Q49,'14 лет'!$I$4:$J$74,2),IF((D49=15),VLOOKUP(Q49,'15 лет'!$H$4:$I$74,2),IF((D49=16),VLOOKUP(Q49,'16 лет'!$H$4:$I$74,2),VLOOKUP(Q49,'17 лет'!$H$4:$I$74,2)))))))</f>
        <v>6</v>
      </c>
      <c r="S49" s="59">
        <f t="shared" ca="1" si="1"/>
        <v>6</v>
      </c>
      <c r="T49" s="59"/>
    </row>
    <row r="50" spans="1:20" x14ac:dyDescent="0.2">
      <c r="A50" s="59"/>
      <c r="B50" s="59"/>
      <c r="C50" s="59"/>
      <c r="D50" s="59">
        <f t="shared" ca="1" si="0"/>
        <v>118</v>
      </c>
      <c r="E50" s="59"/>
      <c r="F50" s="59">
        <f ca="1">IF((D50&lt;=11),VLOOKUP(E50,'11 лет'!$B$3:$D$75,3),IF((D50=12),VLOOKUP(E50,'12 лет'!$B$3:$D$75,3),IF((D50=13),VLOOKUP(E50,'13 лет'!$B$3:$E$75,4),IF((D50=14),VLOOKUP(E50,'14 лет'!$B$3:$E$75,4),IF((D50=15),VLOOKUP(E50,'15 лет'!$B$3:$D$75,3),IF((D50=16),VLOOKUP(E50,'16 лет'!$B$3:$D$75,3),VLOOKUP(E50,'17 лет'!$B$3:$D$75,3)))))))</f>
        <v>0</v>
      </c>
      <c r="G50" s="59"/>
      <c r="H50" s="59">
        <f ca="1">IF((D50&lt;=11),VLOOKUP(G50,'11 лет'!$A$3:$D$75,4),IF((D50=12),VLOOKUP(G50,'12 лет'!$A$3:$D$75,4),IF((D50=13),VLOOKUP(G50,'13 лет'!$A$3:$E$75,5),IF((D50=14),VLOOKUP(G50,'14 лет'!$A$3:$E$75,5),IF((D50=15),VLOOKUP(G50,'15 лет'!$A$3:$D$75,4),IF((D50=16),VLOOKUP(G50,'16 лет'!$A$3:$D$75,4),VLOOKUP(G50,'17 лет'!$A$3:$D$75,4)))))))</f>
        <v>0</v>
      </c>
      <c r="I50" s="59"/>
      <c r="J50" s="59">
        <f ca="1">IF((D50&lt;=11),VLOOKUP(I50,'11 лет'!$C$3:$D$75,2),IF((D50=12),VLOOKUP(I50,'12 лет'!$C$3:$D$75,2),IF((D50=13),VLOOKUP(I50,'13 лет'!$D$3:$E$75,2),IF((D50=14),VLOOKUP(I50,'14 лет'!$D$3:$E$75,2),IF((D50=15),VLOOKUP(I50,'15 лет'!$C$3:$D$75,2),IF((D50=16),VLOOKUP(I50,'16 лет'!$C$3:$D$75,2),VLOOKUP(I50,'17 лет'!$C$3:$D$75,2)))))))</f>
        <v>0</v>
      </c>
      <c r="K50" s="59"/>
      <c r="L50" s="59">
        <f ca="1">IF((D50&lt;=11),VLOOKUP(K50,'11 лет'!$G$4:$I$74,3),IF((D50=12),VLOOKUP(K50,'12 лет'!$G$4:$I$74,3),IF((D50=13),VLOOKUP(K50,'13 лет'!$H$4:$J$74,3),IF((D50=14),VLOOKUP(K50,'14 лет'!$H$4:$J$74,3),IF((D50=15),VLOOKUP(K50,'15 лет'!$G$4:$I$74,3),IF((D50=16),VLOOKUP(K50,'16 лет'!$G$4:$I$74,3),VLOOKUP(K50,'17 лет'!$G$4:$I$74,3)))))))</f>
        <v>0</v>
      </c>
      <c r="M50" s="59"/>
      <c r="N50" s="59">
        <f ca="1">IF((D50&lt;=11),VLOOKUP(M50,'11 лет'!$F$4:$I$74,4),IF((D50=12),VLOOKUP(M50,'12 лет'!$F$4:$I$74,4),IF((D50=13),VLOOKUP(M50,'13 лет'!$G$4:$J$74,4),IF((D50=14),VLOOKUP(M50,'14 лет'!$G$4:$J$74,4),IF((D50=15),VLOOKUP(M50,'15 лет'!$F$4:$I$74,4),IF((D50=16),VLOOKUP(M50,'16 лет'!$F$4:$I$74,4),VLOOKUP(M50,'17 лет'!$F$4:$I$74,4)))))))</f>
        <v>0</v>
      </c>
      <c r="O50" s="59"/>
      <c r="P50" s="59">
        <f ca="1">IF((D50&lt;=11),VLOOKUP(O50,'11 лет'!$E$4:$I$74,5),IF((D50=12),VLOOKUP(O50,'12 лет'!$E$4:$I$74,5),IF((D50=13),VLOOKUP(O50,'13 лет'!$F$4:$J$74,5),IF((D50=14),VLOOKUP(O50,'14 лет'!$F$4:$J$74,5),IF((D50=15),VLOOKUP(O50,'15 лет'!$E$4:$I$74,5),IF((D50=16),VLOOKUP(O50,'16 лет'!$E$4:$I$74,5),VLOOKUP(O50,'17 лет'!$E$4:$I$74,5)))))))</f>
        <v>0</v>
      </c>
      <c r="Q50" s="59"/>
      <c r="R50" s="59">
        <f ca="1">IF((D50&lt;=11),VLOOKUP(Q50,'11 лет'!$H$4:$I$74,2),IF((D50=12),VLOOKUP(Q50,'12 лет'!$H$4:$I$74,2),IF((D50=13),VLOOKUP(Q50,'13 лет'!$I$4:$J$74,2),IF((D50=14),VLOOKUP(Q50,'14 лет'!$I$4:$J$74,2),IF((D50=15),VLOOKUP(Q50,'15 лет'!$H$4:$I$74,2),IF((D50=16),VLOOKUP(Q50,'16 лет'!$H$4:$I$74,2),VLOOKUP(Q50,'17 лет'!$H$4:$I$74,2)))))))</f>
        <v>6</v>
      </c>
      <c r="S50" s="59">
        <f t="shared" ca="1" si="1"/>
        <v>6</v>
      </c>
      <c r="T50" s="59"/>
    </row>
    <row r="51" spans="1:20" x14ac:dyDescent="0.2">
      <c r="A51" s="59"/>
      <c r="B51" s="59"/>
      <c r="C51" s="59"/>
      <c r="D51" s="59">
        <f t="shared" ca="1" si="0"/>
        <v>118</v>
      </c>
      <c r="E51" s="59"/>
      <c r="F51" s="59">
        <f ca="1">IF((D51&lt;=11),VLOOKUP(E51,'11 лет'!$B$3:$D$75,3),IF((D51=12),VLOOKUP(E51,'12 лет'!$B$3:$D$75,3),IF((D51=13),VLOOKUP(E51,'13 лет'!$B$3:$E$75,4),IF((D51=14),VLOOKUP(E51,'14 лет'!$B$3:$E$75,4),IF((D51=15),VLOOKUP(E51,'15 лет'!$B$3:$D$75,3),IF((D51=16),VLOOKUP(E51,'16 лет'!$B$3:$D$75,3),VLOOKUP(E51,'17 лет'!$B$3:$D$75,3)))))))</f>
        <v>0</v>
      </c>
      <c r="G51" s="59"/>
      <c r="H51" s="59">
        <f ca="1">IF((D51&lt;=11),VLOOKUP(G51,'11 лет'!$A$3:$D$75,4),IF((D51=12),VLOOKUP(G51,'12 лет'!$A$3:$D$75,4),IF((D51=13),VLOOKUP(G51,'13 лет'!$A$3:$E$75,5),IF((D51=14),VLOOKUP(G51,'14 лет'!$A$3:$E$75,5),IF((D51=15),VLOOKUP(G51,'15 лет'!$A$3:$D$75,4),IF((D51=16),VLOOKUP(G51,'16 лет'!$A$3:$D$75,4),VLOOKUP(G51,'17 лет'!$A$3:$D$75,4)))))))</f>
        <v>0</v>
      </c>
      <c r="I51" s="59"/>
      <c r="J51" s="59">
        <f ca="1">IF((D51&lt;=11),VLOOKUP(I51,'11 лет'!$C$3:$D$75,2),IF((D51=12),VLOOKUP(I51,'12 лет'!$C$3:$D$75,2),IF((D51=13),VLOOKUP(I51,'13 лет'!$D$3:$E$75,2),IF((D51=14),VLOOKUP(I51,'14 лет'!$D$3:$E$75,2),IF((D51=15),VLOOKUP(I51,'15 лет'!$C$3:$D$75,2),IF((D51=16),VLOOKUP(I51,'16 лет'!$C$3:$D$75,2),VLOOKUP(I51,'17 лет'!$C$3:$D$75,2)))))))</f>
        <v>0</v>
      </c>
      <c r="K51" s="59"/>
      <c r="L51" s="59">
        <f ca="1">IF((D51&lt;=11),VLOOKUP(K51,'11 лет'!$G$4:$I$74,3),IF((D51=12),VLOOKUP(K51,'12 лет'!$G$4:$I$74,3),IF((D51=13),VLOOKUP(K51,'13 лет'!$H$4:$J$74,3),IF((D51=14),VLOOKUP(K51,'14 лет'!$H$4:$J$74,3),IF((D51=15),VLOOKUP(K51,'15 лет'!$G$4:$I$74,3),IF((D51=16),VLOOKUP(K51,'16 лет'!$G$4:$I$74,3),VLOOKUP(K51,'17 лет'!$G$4:$I$74,3)))))))</f>
        <v>0</v>
      </c>
      <c r="M51" s="59"/>
      <c r="N51" s="59">
        <f ca="1">IF((D51&lt;=11),VLOOKUP(M51,'11 лет'!$F$4:$I$74,4),IF((D51=12),VLOOKUP(M51,'12 лет'!$F$4:$I$74,4),IF((D51=13),VLOOKUP(M51,'13 лет'!$G$4:$J$74,4),IF((D51=14),VLOOKUP(M51,'14 лет'!$G$4:$J$74,4),IF((D51=15),VLOOKUP(M51,'15 лет'!$F$4:$I$74,4),IF((D51=16),VLOOKUP(M51,'16 лет'!$F$4:$I$74,4),VLOOKUP(M51,'17 лет'!$F$4:$I$74,4)))))))</f>
        <v>0</v>
      </c>
      <c r="O51" s="59"/>
      <c r="P51" s="59">
        <f ca="1">IF((D51&lt;=11),VLOOKUP(O51,'11 лет'!$E$4:$I$74,5),IF((D51=12),VLOOKUP(O51,'12 лет'!$E$4:$I$74,5),IF((D51=13),VLOOKUP(O51,'13 лет'!$F$4:$J$74,5),IF((D51=14),VLOOKUP(O51,'14 лет'!$F$4:$J$74,5),IF((D51=15),VLOOKUP(O51,'15 лет'!$E$4:$I$74,5),IF((D51=16),VLOOKUP(O51,'16 лет'!$E$4:$I$74,5),VLOOKUP(O51,'17 лет'!$E$4:$I$74,5)))))))</f>
        <v>0</v>
      </c>
      <c r="Q51" s="59"/>
      <c r="R51" s="59">
        <f ca="1">IF((D51&lt;=11),VLOOKUP(Q51,'11 лет'!$H$4:$I$74,2),IF((D51=12),VLOOKUP(Q51,'12 лет'!$H$4:$I$74,2),IF((D51=13),VLOOKUP(Q51,'13 лет'!$I$4:$J$74,2),IF((D51=14),VLOOKUP(Q51,'14 лет'!$I$4:$J$74,2),IF((D51=15),VLOOKUP(Q51,'15 лет'!$H$4:$I$74,2),IF((D51=16),VLOOKUP(Q51,'16 лет'!$H$4:$I$74,2),VLOOKUP(Q51,'17 лет'!$H$4:$I$74,2)))))))</f>
        <v>6</v>
      </c>
      <c r="S51" s="59">
        <f t="shared" ca="1" si="1"/>
        <v>6</v>
      </c>
      <c r="T51" s="59"/>
    </row>
    <row r="52" spans="1:20" x14ac:dyDescent="0.2">
      <c r="A52" s="59"/>
      <c r="B52" s="59"/>
      <c r="C52" s="59"/>
      <c r="D52" s="59">
        <f t="shared" ca="1" si="0"/>
        <v>118</v>
      </c>
      <c r="E52" s="59"/>
      <c r="F52" s="59">
        <f ca="1">IF((D52&lt;=11),VLOOKUP(E52,'11 лет'!$B$3:$D$75,3),IF((D52=12),VLOOKUP(E52,'12 лет'!$B$3:$D$75,3),IF((D52=13),VLOOKUP(E52,'13 лет'!$B$3:$E$75,4),IF((D52=14),VLOOKUP(E52,'14 лет'!$B$3:$E$75,4),IF((D52=15),VLOOKUP(E52,'15 лет'!$B$3:$D$75,3),IF((D52=16),VLOOKUP(E52,'16 лет'!$B$3:$D$75,3),VLOOKUP(E52,'17 лет'!$B$3:$D$75,3)))))))</f>
        <v>0</v>
      </c>
      <c r="G52" s="59"/>
      <c r="H52" s="59">
        <f ca="1">IF((D52&lt;=11),VLOOKUP(G52,'11 лет'!$A$3:$D$75,4),IF((D52=12),VLOOKUP(G52,'12 лет'!$A$3:$D$75,4),IF((D52=13),VLOOKUP(G52,'13 лет'!$A$3:$E$75,5),IF((D52=14),VLOOKUP(G52,'14 лет'!$A$3:$E$75,5),IF((D52=15),VLOOKUP(G52,'15 лет'!$A$3:$D$75,4),IF((D52=16),VLOOKUP(G52,'16 лет'!$A$3:$D$75,4),VLOOKUP(G52,'17 лет'!$A$3:$D$75,4)))))))</f>
        <v>0</v>
      </c>
      <c r="I52" s="59"/>
      <c r="J52" s="59">
        <f ca="1">IF((D52&lt;=11),VLOOKUP(I52,'11 лет'!$C$3:$D$75,2),IF((D52=12),VLOOKUP(I52,'12 лет'!$C$3:$D$75,2),IF((D52=13),VLOOKUP(I52,'13 лет'!$D$3:$E$75,2),IF((D52=14),VLOOKUP(I52,'14 лет'!$D$3:$E$75,2),IF((D52=15),VLOOKUP(I52,'15 лет'!$C$3:$D$75,2),IF((D52=16),VLOOKUP(I52,'16 лет'!$C$3:$D$75,2),VLOOKUP(I52,'17 лет'!$C$3:$D$75,2)))))))</f>
        <v>0</v>
      </c>
      <c r="K52" s="59"/>
      <c r="L52" s="59">
        <f ca="1">IF((D52&lt;=11),VLOOKUP(K52,'11 лет'!$G$4:$I$74,3),IF((D52=12),VLOOKUP(K52,'12 лет'!$G$4:$I$74,3),IF((D52=13),VLOOKUP(K52,'13 лет'!$H$4:$J$74,3),IF((D52=14),VLOOKUP(K52,'14 лет'!$H$4:$J$74,3),IF((D52=15),VLOOKUP(K52,'15 лет'!$G$4:$I$74,3),IF((D52=16),VLOOKUP(K52,'16 лет'!$G$4:$I$74,3),VLOOKUP(K52,'17 лет'!$G$4:$I$74,3)))))))</f>
        <v>0</v>
      </c>
      <c r="M52" s="59"/>
      <c r="N52" s="59">
        <f ca="1">IF((D52&lt;=11),VLOOKUP(M52,'11 лет'!$F$4:$I$74,4),IF((D52=12),VLOOKUP(M52,'12 лет'!$F$4:$I$74,4),IF((D52=13),VLOOKUP(M52,'13 лет'!$G$4:$J$74,4),IF((D52=14),VLOOKUP(M52,'14 лет'!$G$4:$J$74,4),IF((D52=15),VLOOKUP(M52,'15 лет'!$F$4:$I$74,4),IF((D52=16),VLOOKUP(M52,'16 лет'!$F$4:$I$74,4),VLOOKUP(M52,'17 лет'!$F$4:$I$74,4)))))))</f>
        <v>0</v>
      </c>
      <c r="O52" s="59"/>
      <c r="P52" s="59">
        <f ca="1">IF((D52&lt;=11),VLOOKUP(O52,'11 лет'!$E$4:$I$74,5),IF((D52=12),VLOOKUP(O52,'12 лет'!$E$4:$I$74,5),IF((D52=13),VLOOKUP(O52,'13 лет'!$F$4:$J$74,5),IF((D52=14),VLOOKUP(O52,'14 лет'!$F$4:$J$74,5),IF((D52=15),VLOOKUP(O52,'15 лет'!$E$4:$I$74,5),IF((D52=16),VLOOKUP(O52,'16 лет'!$E$4:$I$74,5),VLOOKUP(O52,'17 лет'!$E$4:$I$74,5)))))))</f>
        <v>0</v>
      </c>
      <c r="Q52" s="59"/>
      <c r="R52" s="59">
        <f ca="1">IF((D52&lt;=11),VLOOKUP(Q52,'11 лет'!$H$4:$I$74,2),IF((D52=12),VLOOKUP(Q52,'12 лет'!$H$4:$I$74,2),IF((D52=13),VLOOKUP(Q52,'13 лет'!$I$4:$J$74,2),IF((D52=14),VLOOKUP(Q52,'14 лет'!$I$4:$J$74,2),IF((D52=15),VLOOKUP(Q52,'15 лет'!$H$4:$I$74,2),IF((D52=16),VLOOKUP(Q52,'16 лет'!$H$4:$I$74,2),VLOOKUP(Q52,'17 лет'!$H$4:$I$74,2)))))))</f>
        <v>6</v>
      </c>
      <c r="S52" s="59">
        <f t="shared" ca="1" si="1"/>
        <v>6</v>
      </c>
      <c r="T52" s="59"/>
    </row>
    <row r="53" spans="1:20" x14ac:dyDescent="0.2">
      <c r="A53" s="59"/>
      <c r="B53" s="59"/>
      <c r="C53" s="59"/>
      <c r="D53" s="59">
        <f t="shared" ca="1" si="0"/>
        <v>118</v>
      </c>
      <c r="E53" s="59"/>
      <c r="F53" s="59">
        <f ca="1">IF((D53&lt;=11),VLOOKUP(E53,'11 лет'!$B$3:$D$75,3),IF((D53=12),VLOOKUP(E53,'12 лет'!$B$3:$D$75,3),IF((D53=13),VLOOKUP(E53,'13 лет'!$B$3:$E$75,4),IF((D53=14),VLOOKUP(E53,'14 лет'!$B$3:$E$75,4),IF((D53=15),VLOOKUP(E53,'15 лет'!$B$3:$D$75,3),IF((D53=16),VLOOKUP(E53,'16 лет'!$B$3:$D$75,3),VLOOKUP(E53,'17 лет'!$B$3:$D$75,3)))))))</f>
        <v>0</v>
      </c>
      <c r="G53" s="59"/>
      <c r="H53" s="59">
        <f ca="1">IF((D53&lt;=11),VLOOKUP(G53,'11 лет'!$A$3:$D$75,4),IF((D53=12),VLOOKUP(G53,'12 лет'!$A$3:$D$75,4),IF((D53=13),VLOOKUP(G53,'13 лет'!$A$3:$E$75,5),IF((D53=14),VLOOKUP(G53,'14 лет'!$A$3:$E$75,5),IF((D53=15),VLOOKUP(G53,'15 лет'!$A$3:$D$75,4),IF((D53=16),VLOOKUP(G53,'16 лет'!$A$3:$D$75,4),VLOOKUP(G53,'17 лет'!$A$3:$D$75,4)))))))</f>
        <v>0</v>
      </c>
      <c r="I53" s="59"/>
      <c r="J53" s="59">
        <f ca="1">IF((D53&lt;=11),VLOOKUP(I53,'11 лет'!$C$3:$D$75,2),IF((D53=12),VLOOKUP(I53,'12 лет'!$C$3:$D$75,2),IF((D53=13),VLOOKUP(I53,'13 лет'!$D$3:$E$75,2),IF((D53=14),VLOOKUP(I53,'14 лет'!$D$3:$E$75,2),IF((D53=15),VLOOKUP(I53,'15 лет'!$C$3:$D$75,2),IF((D53=16),VLOOKUP(I53,'16 лет'!$C$3:$D$75,2),VLOOKUP(I53,'17 лет'!$C$3:$D$75,2)))))))</f>
        <v>0</v>
      </c>
      <c r="K53" s="59"/>
      <c r="L53" s="59">
        <f ca="1">IF((D53&lt;=11),VLOOKUP(K53,'11 лет'!$G$4:$I$74,3),IF((D53=12),VLOOKUP(K53,'12 лет'!$G$4:$I$74,3),IF((D53=13),VLOOKUP(K53,'13 лет'!$H$4:$J$74,3),IF((D53=14),VLOOKUP(K53,'14 лет'!$H$4:$J$74,3),IF((D53=15),VLOOKUP(K53,'15 лет'!$G$4:$I$74,3),IF((D53=16),VLOOKUP(K53,'16 лет'!$G$4:$I$74,3),VLOOKUP(K53,'17 лет'!$G$4:$I$74,3)))))))</f>
        <v>0</v>
      </c>
      <c r="M53" s="59"/>
      <c r="N53" s="59">
        <f ca="1">IF((D53&lt;=11),VLOOKUP(M53,'11 лет'!$F$4:$I$74,4),IF((D53=12),VLOOKUP(M53,'12 лет'!$F$4:$I$74,4),IF((D53=13),VLOOKUP(M53,'13 лет'!$G$4:$J$74,4),IF((D53=14),VLOOKUP(M53,'14 лет'!$G$4:$J$74,4),IF((D53=15),VLOOKUP(M53,'15 лет'!$F$4:$I$74,4),IF((D53=16),VLOOKUP(M53,'16 лет'!$F$4:$I$74,4),VLOOKUP(M53,'17 лет'!$F$4:$I$74,4)))))))</f>
        <v>0</v>
      </c>
      <c r="O53" s="59"/>
      <c r="P53" s="59">
        <f ca="1">IF((D53&lt;=11),VLOOKUP(O53,'11 лет'!$E$4:$I$74,5),IF((D53=12),VLOOKUP(O53,'12 лет'!$E$4:$I$74,5),IF((D53=13),VLOOKUP(O53,'13 лет'!$F$4:$J$74,5),IF((D53=14),VLOOKUP(O53,'14 лет'!$F$4:$J$74,5),IF((D53=15),VLOOKUP(O53,'15 лет'!$E$4:$I$74,5),IF((D53=16),VLOOKUP(O53,'16 лет'!$E$4:$I$74,5),VLOOKUP(O53,'17 лет'!$E$4:$I$74,5)))))))</f>
        <v>0</v>
      </c>
      <c r="Q53" s="59"/>
      <c r="R53" s="59">
        <f ca="1">IF((D53&lt;=11),VLOOKUP(Q53,'11 лет'!$H$4:$I$74,2),IF((D53=12),VLOOKUP(Q53,'12 лет'!$H$4:$I$74,2),IF((D53=13),VLOOKUP(Q53,'13 лет'!$I$4:$J$74,2),IF((D53=14),VLOOKUP(Q53,'14 лет'!$I$4:$J$74,2),IF((D53=15),VLOOKUP(Q53,'15 лет'!$H$4:$I$74,2),IF((D53=16),VLOOKUP(Q53,'16 лет'!$H$4:$I$74,2),VLOOKUP(Q53,'17 лет'!$H$4:$I$74,2)))))))</f>
        <v>6</v>
      </c>
      <c r="S53" s="59">
        <f t="shared" ca="1" si="1"/>
        <v>6</v>
      </c>
      <c r="T53" s="59"/>
    </row>
    <row r="54" spans="1:20" x14ac:dyDescent="0.2">
      <c r="A54" s="59"/>
      <c r="B54" s="59"/>
      <c r="C54" s="59"/>
      <c r="D54" s="59">
        <f t="shared" ca="1" si="0"/>
        <v>118</v>
      </c>
      <c r="E54" s="59"/>
      <c r="F54" s="59">
        <f ca="1">IF((D54&lt;=11),VLOOKUP(E54,'11 лет'!$B$3:$D$75,3),IF((D54=12),VLOOKUP(E54,'12 лет'!$B$3:$D$75,3),IF((D54=13),VLOOKUP(E54,'13 лет'!$B$3:$E$75,4),IF((D54=14),VLOOKUP(E54,'14 лет'!$B$3:$E$75,4),IF((D54=15),VLOOKUP(E54,'15 лет'!$B$3:$D$75,3),IF((D54=16),VLOOKUP(E54,'16 лет'!$B$3:$D$75,3),VLOOKUP(E54,'17 лет'!$B$3:$D$75,3)))))))</f>
        <v>0</v>
      </c>
      <c r="G54" s="59"/>
      <c r="H54" s="59">
        <f ca="1">IF((D54&lt;=11),VLOOKUP(G54,'11 лет'!$A$3:$D$75,4),IF((D54=12),VLOOKUP(G54,'12 лет'!$A$3:$D$75,4),IF((D54=13),VLOOKUP(G54,'13 лет'!$A$3:$E$75,5),IF((D54=14),VLOOKUP(G54,'14 лет'!$A$3:$E$75,5),IF((D54=15),VLOOKUP(G54,'15 лет'!$A$3:$D$75,4),IF((D54=16),VLOOKUP(G54,'16 лет'!$A$3:$D$75,4),VLOOKUP(G54,'17 лет'!$A$3:$D$75,4)))))))</f>
        <v>0</v>
      </c>
      <c r="I54" s="59"/>
      <c r="J54" s="59">
        <f ca="1">IF((D54&lt;=11),VLOOKUP(I54,'11 лет'!$C$3:$D$75,2),IF((D54=12),VLOOKUP(I54,'12 лет'!$C$3:$D$75,2),IF((D54=13),VLOOKUP(I54,'13 лет'!$D$3:$E$75,2),IF((D54=14),VLOOKUP(I54,'14 лет'!$D$3:$E$75,2),IF((D54=15),VLOOKUP(I54,'15 лет'!$C$3:$D$75,2),IF((D54=16),VLOOKUP(I54,'16 лет'!$C$3:$D$75,2),VLOOKUP(I54,'17 лет'!$C$3:$D$75,2)))))))</f>
        <v>0</v>
      </c>
      <c r="K54" s="59"/>
      <c r="L54" s="59">
        <f ca="1">IF((D54&lt;=11),VLOOKUP(K54,'11 лет'!$G$4:$I$74,3),IF((D54=12),VLOOKUP(K54,'12 лет'!$G$4:$I$74,3),IF((D54=13),VLOOKUP(K54,'13 лет'!$H$4:$J$74,3),IF((D54=14),VLOOKUP(K54,'14 лет'!$H$4:$J$74,3),IF((D54=15),VLOOKUP(K54,'15 лет'!$G$4:$I$74,3),IF((D54=16),VLOOKUP(K54,'16 лет'!$G$4:$I$74,3),VLOOKUP(K54,'17 лет'!$G$4:$I$74,3)))))))</f>
        <v>0</v>
      </c>
      <c r="M54" s="59"/>
      <c r="N54" s="59">
        <f ca="1">IF((D54&lt;=11),VLOOKUP(M54,'11 лет'!$F$4:$I$74,4),IF((D54=12),VLOOKUP(M54,'12 лет'!$F$4:$I$74,4),IF((D54=13),VLOOKUP(M54,'13 лет'!$G$4:$J$74,4),IF((D54=14),VLOOKUP(M54,'14 лет'!$G$4:$J$74,4),IF((D54=15),VLOOKUP(M54,'15 лет'!$F$4:$I$74,4),IF((D54=16),VLOOKUP(M54,'16 лет'!$F$4:$I$74,4),VLOOKUP(M54,'17 лет'!$F$4:$I$74,4)))))))</f>
        <v>0</v>
      </c>
      <c r="O54" s="59"/>
      <c r="P54" s="59">
        <f ca="1">IF((D54&lt;=11),VLOOKUP(O54,'11 лет'!$E$4:$I$74,5),IF((D54=12),VLOOKUP(O54,'12 лет'!$E$4:$I$74,5),IF((D54=13),VLOOKUP(O54,'13 лет'!$F$4:$J$74,5),IF((D54=14),VLOOKUP(O54,'14 лет'!$F$4:$J$74,5),IF((D54=15),VLOOKUP(O54,'15 лет'!$E$4:$I$74,5),IF((D54=16),VLOOKUP(O54,'16 лет'!$E$4:$I$74,5),VLOOKUP(O54,'17 лет'!$E$4:$I$74,5)))))))</f>
        <v>0</v>
      </c>
      <c r="Q54" s="59"/>
      <c r="R54" s="59">
        <f ca="1">IF((D54&lt;=11),VLOOKUP(Q54,'11 лет'!$H$4:$I$74,2),IF((D54=12),VLOOKUP(Q54,'12 лет'!$H$4:$I$74,2),IF((D54=13),VLOOKUP(Q54,'13 лет'!$I$4:$J$74,2),IF((D54=14),VLOOKUP(Q54,'14 лет'!$I$4:$J$74,2),IF((D54=15),VLOOKUP(Q54,'15 лет'!$H$4:$I$74,2),IF((D54=16),VLOOKUP(Q54,'16 лет'!$H$4:$I$74,2),VLOOKUP(Q54,'17 лет'!$H$4:$I$74,2)))))))</f>
        <v>6</v>
      </c>
      <c r="S54" s="59">
        <f t="shared" ca="1" si="1"/>
        <v>6</v>
      </c>
      <c r="T54" s="59"/>
    </row>
    <row r="55" spans="1:20" x14ac:dyDescent="0.2">
      <c r="A55" s="59"/>
      <c r="B55" s="59"/>
      <c r="C55" s="59"/>
      <c r="D55" s="59">
        <f t="shared" ca="1" si="0"/>
        <v>118</v>
      </c>
      <c r="E55" s="59"/>
      <c r="F55" s="59">
        <f ca="1">IF((D55&lt;=11),VLOOKUP(E55,'11 лет'!$B$3:$D$75,3),IF((D55=12),VLOOKUP(E55,'12 лет'!$B$3:$D$75,3),IF((D55=13),VLOOKUP(E55,'13 лет'!$B$3:$E$75,4),IF((D55=14),VLOOKUP(E55,'14 лет'!$B$3:$E$75,4),IF((D55=15),VLOOKUP(E55,'15 лет'!$B$3:$D$75,3),IF((D55=16),VLOOKUP(E55,'16 лет'!$B$3:$D$75,3),VLOOKUP(E55,'17 лет'!$B$3:$D$75,3)))))))</f>
        <v>0</v>
      </c>
      <c r="G55" s="59"/>
      <c r="H55" s="59">
        <f ca="1">IF((D55&lt;=11),VLOOKUP(G55,'11 лет'!$A$3:$D$75,4),IF((D55=12),VLOOKUP(G55,'12 лет'!$A$3:$D$75,4),IF((D55=13),VLOOKUP(G55,'13 лет'!$A$3:$E$75,5),IF((D55=14),VLOOKUP(G55,'14 лет'!$A$3:$E$75,5),IF((D55=15),VLOOKUP(G55,'15 лет'!$A$3:$D$75,4),IF((D55=16),VLOOKUP(G55,'16 лет'!$A$3:$D$75,4),VLOOKUP(G55,'17 лет'!$A$3:$D$75,4)))))))</f>
        <v>0</v>
      </c>
      <c r="I55" s="59"/>
      <c r="J55" s="59">
        <f ca="1">IF((D55&lt;=11),VLOOKUP(I55,'11 лет'!$C$3:$D$75,2),IF((D55=12),VLOOKUP(I55,'12 лет'!$C$3:$D$75,2),IF((D55=13),VLOOKUP(I55,'13 лет'!$D$3:$E$75,2),IF((D55=14),VLOOKUP(I55,'14 лет'!$D$3:$E$75,2),IF((D55=15),VLOOKUP(I55,'15 лет'!$C$3:$D$75,2),IF((D55=16),VLOOKUP(I55,'16 лет'!$C$3:$D$75,2),VLOOKUP(I55,'17 лет'!$C$3:$D$75,2)))))))</f>
        <v>0</v>
      </c>
      <c r="K55" s="59"/>
      <c r="L55" s="59">
        <f ca="1">IF((D55&lt;=11),VLOOKUP(K55,'11 лет'!$G$4:$I$74,3),IF((D55=12),VLOOKUP(K55,'12 лет'!$G$4:$I$74,3),IF((D55=13),VLOOKUP(K55,'13 лет'!$H$4:$J$74,3),IF((D55=14),VLOOKUP(K55,'14 лет'!$H$4:$J$74,3),IF((D55=15),VLOOKUP(K55,'15 лет'!$G$4:$I$74,3),IF((D55=16),VLOOKUP(K55,'16 лет'!$G$4:$I$74,3),VLOOKUP(K55,'17 лет'!$G$4:$I$74,3)))))))</f>
        <v>0</v>
      </c>
      <c r="M55" s="59"/>
      <c r="N55" s="59">
        <f ca="1">IF((D55&lt;=11),VLOOKUP(M55,'11 лет'!$F$4:$I$74,4),IF((D55=12),VLOOKUP(M55,'12 лет'!$F$4:$I$74,4),IF((D55=13),VLOOKUP(M55,'13 лет'!$G$4:$J$74,4),IF((D55=14),VLOOKUP(M55,'14 лет'!$G$4:$J$74,4),IF((D55=15),VLOOKUP(M55,'15 лет'!$F$4:$I$74,4),IF((D55=16),VLOOKUP(M55,'16 лет'!$F$4:$I$74,4),VLOOKUP(M55,'17 лет'!$F$4:$I$74,4)))))))</f>
        <v>0</v>
      </c>
      <c r="O55" s="59"/>
      <c r="P55" s="59">
        <f ca="1">IF((D55&lt;=11),VLOOKUP(O55,'11 лет'!$E$4:$I$74,5),IF((D55=12),VLOOKUP(O55,'12 лет'!$E$4:$I$74,5),IF((D55=13),VLOOKUP(O55,'13 лет'!$F$4:$J$74,5),IF((D55=14),VLOOKUP(O55,'14 лет'!$F$4:$J$74,5),IF((D55=15),VLOOKUP(O55,'15 лет'!$E$4:$I$74,5),IF((D55=16),VLOOKUP(O55,'16 лет'!$E$4:$I$74,5),VLOOKUP(O55,'17 лет'!$E$4:$I$74,5)))))))</f>
        <v>0</v>
      </c>
      <c r="Q55" s="59"/>
      <c r="R55" s="59">
        <f ca="1">IF((D55&lt;=11),VLOOKUP(Q55,'11 лет'!$H$4:$I$74,2),IF((D55=12),VLOOKUP(Q55,'12 лет'!$H$4:$I$74,2),IF((D55=13),VLOOKUP(Q55,'13 лет'!$I$4:$J$74,2),IF((D55=14),VLOOKUP(Q55,'14 лет'!$I$4:$J$74,2),IF((D55=15),VLOOKUP(Q55,'15 лет'!$H$4:$I$74,2),IF((D55=16),VLOOKUP(Q55,'16 лет'!$H$4:$I$74,2),VLOOKUP(Q55,'17 лет'!$H$4:$I$74,2)))))))</f>
        <v>6</v>
      </c>
      <c r="S55" s="59">
        <f t="shared" ca="1" si="1"/>
        <v>6</v>
      </c>
      <c r="T55" s="59"/>
    </row>
    <row r="56" spans="1:20" x14ac:dyDescent="0.2">
      <c r="A56" s="59"/>
      <c r="B56" s="59"/>
      <c r="C56" s="59"/>
      <c r="D56" s="59">
        <f t="shared" ca="1" si="0"/>
        <v>118</v>
      </c>
      <c r="E56" s="59"/>
      <c r="F56" s="59">
        <f ca="1">IF((D56&lt;=11),VLOOKUP(E56,'11 лет'!$B$3:$D$75,3),IF((D56=12),VLOOKUP(E56,'12 лет'!$B$3:$D$75,3),IF((D56=13),VLOOKUP(E56,'13 лет'!$B$3:$E$75,4),IF((D56=14),VLOOKUP(E56,'14 лет'!$B$3:$E$75,4),IF((D56=15),VLOOKUP(E56,'15 лет'!$B$3:$D$75,3),IF((D56=16),VLOOKUP(E56,'16 лет'!$B$3:$D$75,3),VLOOKUP(E56,'17 лет'!$B$3:$D$75,3)))))))</f>
        <v>0</v>
      </c>
      <c r="G56" s="59"/>
      <c r="H56" s="59">
        <f ca="1">IF((D56&lt;=11),VLOOKUP(G56,'11 лет'!$A$3:$D$75,4),IF((D56=12),VLOOKUP(G56,'12 лет'!$A$3:$D$75,4),IF((D56=13),VLOOKUP(G56,'13 лет'!$A$3:$E$75,5),IF((D56=14),VLOOKUP(G56,'14 лет'!$A$3:$E$75,5),IF((D56=15),VLOOKUP(G56,'15 лет'!$A$3:$D$75,4),IF((D56=16),VLOOKUP(G56,'16 лет'!$A$3:$D$75,4),VLOOKUP(G56,'17 лет'!$A$3:$D$75,4)))))))</f>
        <v>0</v>
      </c>
      <c r="I56" s="59"/>
      <c r="J56" s="59">
        <f ca="1">IF((D56&lt;=11),VLOOKUP(I56,'11 лет'!$C$3:$D$75,2),IF((D56=12),VLOOKUP(I56,'12 лет'!$C$3:$D$75,2),IF((D56=13),VLOOKUP(I56,'13 лет'!$D$3:$E$75,2),IF((D56=14),VLOOKUP(I56,'14 лет'!$D$3:$E$75,2),IF((D56=15),VLOOKUP(I56,'15 лет'!$C$3:$D$75,2),IF((D56=16),VLOOKUP(I56,'16 лет'!$C$3:$D$75,2),VLOOKUP(I56,'17 лет'!$C$3:$D$75,2)))))))</f>
        <v>0</v>
      </c>
      <c r="K56" s="59"/>
      <c r="L56" s="59">
        <f ca="1">IF((D56&lt;=11),VLOOKUP(K56,'11 лет'!$G$4:$I$74,3),IF((D56=12),VLOOKUP(K56,'12 лет'!$G$4:$I$74,3),IF((D56=13),VLOOKUP(K56,'13 лет'!$H$4:$J$74,3),IF((D56=14),VLOOKUP(K56,'14 лет'!$H$4:$J$74,3),IF((D56=15),VLOOKUP(K56,'15 лет'!$G$4:$I$74,3),IF((D56=16),VLOOKUP(K56,'16 лет'!$G$4:$I$74,3),VLOOKUP(K56,'17 лет'!$G$4:$I$74,3)))))))</f>
        <v>0</v>
      </c>
      <c r="M56" s="59"/>
      <c r="N56" s="59">
        <f ca="1">IF((D56&lt;=11),VLOOKUP(M56,'11 лет'!$F$4:$I$74,4),IF((D56=12),VLOOKUP(M56,'12 лет'!$F$4:$I$74,4),IF((D56=13),VLOOKUP(M56,'13 лет'!$G$4:$J$74,4),IF((D56=14),VLOOKUP(M56,'14 лет'!$G$4:$J$74,4),IF((D56=15),VLOOKUP(M56,'15 лет'!$F$4:$I$74,4),IF((D56=16),VLOOKUP(M56,'16 лет'!$F$4:$I$74,4),VLOOKUP(M56,'17 лет'!$F$4:$I$74,4)))))))</f>
        <v>0</v>
      </c>
      <c r="O56" s="59"/>
      <c r="P56" s="59">
        <f ca="1">IF((D56&lt;=11),VLOOKUP(O56,'11 лет'!$E$4:$I$74,5),IF((D56=12),VLOOKUP(O56,'12 лет'!$E$4:$I$74,5),IF((D56=13),VLOOKUP(O56,'13 лет'!$F$4:$J$74,5),IF((D56=14),VLOOKUP(O56,'14 лет'!$F$4:$J$74,5),IF((D56=15),VLOOKUP(O56,'15 лет'!$E$4:$I$74,5),IF((D56=16),VLOOKUP(O56,'16 лет'!$E$4:$I$74,5),VLOOKUP(O56,'17 лет'!$E$4:$I$74,5)))))))</f>
        <v>0</v>
      </c>
      <c r="Q56" s="59"/>
      <c r="R56" s="59">
        <f ca="1">IF((D56&lt;=11),VLOOKUP(Q56,'11 лет'!$H$4:$I$74,2),IF((D56=12),VLOOKUP(Q56,'12 лет'!$H$4:$I$74,2),IF((D56=13),VLOOKUP(Q56,'13 лет'!$I$4:$J$74,2),IF((D56=14),VLOOKUP(Q56,'14 лет'!$I$4:$J$74,2),IF((D56=15),VLOOKUP(Q56,'15 лет'!$H$4:$I$74,2),IF((D56=16),VLOOKUP(Q56,'16 лет'!$H$4:$I$74,2),VLOOKUP(Q56,'17 лет'!$H$4:$I$74,2)))))))</f>
        <v>6</v>
      </c>
      <c r="S56" s="59">
        <f t="shared" ca="1" si="1"/>
        <v>6</v>
      </c>
      <c r="T56" s="59"/>
    </row>
    <row r="57" spans="1:20" x14ac:dyDescent="0.2">
      <c r="A57" s="59"/>
      <c r="B57" s="59"/>
      <c r="C57" s="59"/>
      <c r="D57" s="59">
        <f t="shared" ca="1" si="0"/>
        <v>118</v>
      </c>
      <c r="E57" s="59"/>
      <c r="F57" s="59">
        <f ca="1">IF((D57&lt;=11),VLOOKUP(E57,'11 лет'!$B$3:$D$75,3),IF((D57=12),VLOOKUP(E57,'12 лет'!$B$3:$D$75,3),IF((D57=13),VLOOKUP(E57,'13 лет'!$B$3:$E$75,4),IF((D57=14),VLOOKUP(E57,'14 лет'!$B$3:$E$75,4),IF((D57=15),VLOOKUP(E57,'15 лет'!$B$3:$D$75,3),IF((D57=16),VLOOKUP(E57,'16 лет'!$B$3:$D$75,3),VLOOKUP(E57,'17 лет'!$B$3:$D$75,3)))))))</f>
        <v>0</v>
      </c>
      <c r="G57" s="59"/>
      <c r="H57" s="59">
        <f ca="1">IF((D57&lt;=11),VLOOKUP(G57,'11 лет'!$A$3:$D$75,4),IF((D57=12),VLOOKUP(G57,'12 лет'!$A$3:$D$75,4),IF((D57=13),VLOOKUP(G57,'13 лет'!$A$3:$E$75,5),IF((D57=14),VLOOKUP(G57,'14 лет'!$A$3:$E$75,5),IF((D57=15),VLOOKUP(G57,'15 лет'!$A$3:$D$75,4),IF((D57=16),VLOOKUP(G57,'16 лет'!$A$3:$D$75,4),VLOOKUP(G57,'17 лет'!$A$3:$D$75,4)))))))</f>
        <v>0</v>
      </c>
      <c r="I57" s="59"/>
      <c r="J57" s="59">
        <f ca="1">IF((D57&lt;=11),VLOOKUP(I57,'11 лет'!$C$3:$D$75,2),IF((D57=12),VLOOKUP(I57,'12 лет'!$C$3:$D$75,2),IF((D57=13),VLOOKUP(I57,'13 лет'!$D$3:$E$75,2),IF((D57=14),VLOOKUP(I57,'14 лет'!$D$3:$E$75,2),IF((D57=15),VLOOKUP(I57,'15 лет'!$C$3:$D$75,2),IF((D57=16),VLOOKUP(I57,'16 лет'!$C$3:$D$75,2),VLOOKUP(I57,'17 лет'!$C$3:$D$75,2)))))))</f>
        <v>0</v>
      </c>
      <c r="K57" s="59"/>
      <c r="L57" s="59">
        <f ca="1">IF((D57&lt;=11),VLOOKUP(K57,'11 лет'!$G$4:$I$74,3),IF((D57=12),VLOOKUP(K57,'12 лет'!$G$4:$I$74,3),IF((D57=13),VLOOKUP(K57,'13 лет'!$H$4:$J$74,3),IF((D57=14),VLOOKUP(K57,'14 лет'!$H$4:$J$74,3),IF((D57=15),VLOOKUP(K57,'15 лет'!$G$4:$I$74,3),IF((D57=16),VLOOKUP(K57,'16 лет'!$G$4:$I$74,3),VLOOKUP(K57,'17 лет'!$G$4:$I$74,3)))))))</f>
        <v>0</v>
      </c>
      <c r="M57" s="59"/>
      <c r="N57" s="59">
        <f ca="1">IF((D57&lt;=11),VLOOKUP(M57,'11 лет'!$F$4:$I$74,4),IF((D57=12),VLOOKUP(M57,'12 лет'!$F$4:$I$74,4),IF((D57=13),VLOOKUP(M57,'13 лет'!$G$4:$J$74,4),IF((D57=14),VLOOKUP(M57,'14 лет'!$G$4:$J$74,4),IF((D57=15),VLOOKUP(M57,'15 лет'!$F$4:$I$74,4),IF((D57=16),VLOOKUP(M57,'16 лет'!$F$4:$I$74,4),VLOOKUP(M57,'17 лет'!$F$4:$I$74,4)))))))</f>
        <v>0</v>
      </c>
      <c r="O57" s="59"/>
      <c r="P57" s="59">
        <f ca="1">IF((D57&lt;=11),VLOOKUP(O57,'11 лет'!$E$4:$I$74,5),IF((D57=12),VLOOKUP(O57,'12 лет'!$E$4:$I$74,5),IF((D57=13),VLOOKUP(O57,'13 лет'!$F$4:$J$74,5),IF((D57=14),VLOOKUP(O57,'14 лет'!$F$4:$J$74,5),IF((D57=15),VLOOKUP(O57,'15 лет'!$E$4:$I$74,5),IF((D57=16),VLOOKUP(O57,'16 лет'!$E$4:$I$74,5),VLOOKUP(O57,'17 лет'!$E$4:$I$74,5)))))))</f>
        <v>0</v>
      </c>
      <c r="Q57" s="59"/>
      <c r="R57" s="59">
        <f ca="1">IF((D57&lt;=11),VLOOKUP(Q57,'11 лет'!$H$4:$I$74,2),IF((D57=12),VLOOKUP(Q57,'12 лет'!$H$4:$I$74,2),IF((D57=13),VLOOKUP(Q57,'13 лет'!$I$4:$J$74,2),IF((D57=14),VLOOKUP(Q57,'14 лет'!$I$4:$J$74,2),IF((D57=15),VLOOKUP(Q57,'15 лет'!$H$4:$I$74,2),IF((D57=16),VLOOKUP(Q57,'16 лет'!$H$4:$I$74,2),VLOOKUP(Q57,'17 лет'!$H$4:$I$74,2)))))))</f>
        <v>6</v>
      </c>
      <c r="S57" s="59">
        <f t="shared" ca="1" si="1"/>
        <v>6</v>
      </c>
      <c r="T57" s="59"/>
    </row>
    <row r="58" spans="1:20" x14ac:dyDescent="0.2">
      <c r="A58" s="59"/>
      <c r="B58" s="59"/>
      <c r="C58" s="59"/>
      <c r="D58" s="59">
        <f t="shared" ca="1" si="0"/>
        <v>118</v>
      </c>
      <c r="E58" s="59"/>
      <c r="F58" s="59">
        <f ca="1">IF((D58&lt;=11),VLOOKUP(E58,'11 лет'!$B$3:$D$75,3),IF((D58=12),VLOOKUP(E58,'12 лет'!$B$3:$D$75,3),IF((D58=13),VLOOKUP(E58,'13 лет'!$B$3:$E$75,4),IF((D58=14),VLOOKUP(E58,'14 лет'!$B$3:$E$75,4),IF((D58=15),VLOOKUP(E58,'15 лет'!$B$3:$D$75,3),IF((D58=16),VLOOKUP(E58,'16 лет'!$B$3:$D$75,3),VLOOKUP(E58,'17 лет'!$B$3:$D$75,3)))))))</f>
        <v>0</v>
      </c>
      <c r="G58" s="59"/>
      <c r="H58" s="59">
        <f ca="1">IF((D58&lt;=11),VLOOKUP(G58,'11 лет'!$A$3:$D$75,4),IF((D58=12),VLOOKUP(G58,'12 лет'!$A$3:$D$75,4),IF((D58=13),VLOOKUP(G58,'13 лет'!$A$3:$E$75,5),IF((D58=14),VLOOKUP(G58,'14 лет'!$A$3:$E$75,5),IF((D58=15),VLOOKUP(G58,'15 лет'!$A$3:$D$75,4),IF((D58=16),VLOOKUP(G58,'16 лет'!$A$3:$D$75,4),VLOOKUP(G58,'17 лет'!$A$3:$D$75,4)))))))</f>
        <v>0</v>
      </c>
      <c r="I58" s="59"/>
      <c r="J58" s="59">
        <f ca="1">IF((D58&lt;=11),VLOOKUP(I58,'11 лет'!$C$3:$D$75,2),IF((D58=12),VLOOKUP(I58,'12 лет'!$C$3:$D$75,2),IF((D58=13),VLOOKUP(I58,'13 лет'!$D$3:$E$75,2),IF((D58=14),VLOOKUP(I58,'14 лет'!$D$3:$E$75,2),IF((D58=15),VLOOKUP(I58,'15 лет'!$C$3:$D$75,2),IF((D58=16),VLOOKUP(I58,'16 лет'!$C$3:$D$75,2),VLOOKUP(I58,'17 лет'!$C$3:$D$75,2)))))))</f>
        <v>0</v>
      </c>
      <c r="K58" s="59"/>
      <c r="L58" s="59">
        <f ca="1">IF((D58&lt;=11),VLOOKUP(K58,'11 лет'!$G$4:$I$74,3),IF((D58=12),VLOOKUP(K58,'12 лет'!$G$4:$I$74,3),IF((D58=13),VLOOKUP(K58,'13 лет'!$H$4:$J$74,3),IF((D58=14),VLOOKUP(K58,'14 лет'!$H$4:$J$74,3),IF((D58=15),VLOOKUP(K58,'15 лет'!$G$4:$I$74,3),IF((D58=16),VLOOKUP(K58,'16 лет'!$G$4:$I$74,3),VLOOKUP(K58,'17 лет'!$G$4:$I$74,3)))))))</f>
        <v>0</v>
      </c>
      <c r="M58" s="59"/>
      <c r="N58" s="59">
        <f ca="1">IF((D58&lt;=11),VLOOKUP(M58,'11 лет'!$F$4:$I$74,4),IF((D58=12),VLOOKUP(M58,'12 лет'!$F$4:$I$74,4),IF((D58=13),VLOOKUP(M58,'13 лет'!$G$4:$J$74,4),IF((D58=14),VLOOKUP(M58,'14 лет'!$G$4:$J$74,4),IF((D58=15),VLOOKUP(M58,'15 лет'!$F$4:$I$74,4),IF((D58=16),VLOOKUP(M58,'16 лет'!$F$4:$I$74,4),VLOOKUP(M58,'17 лет'!$F$4:$I$74,4)))))))</f>
        <v>0</v>
      </c>
      <c r="O58" s="59"/>
      <c r="P58" s="59">
        <f ca="1">IF((D58&lt;=11),VLOOKUP(O58,'11 лет'!$E$4:$I$74,5),IF((D58=12),VLOOKUP(O58,'12 лет'!$E$4:$I$74,5),IF((D58=13),VLOOKUP(O58,'13 лет'!$F$4:$J$74,5),IF((D58=14),VLOOKUP(O58,'14 лет'!$F$4:$J$74,5),IF((D58=15),VLOOKUP(O58,'15 лет'!$E$4:$I$74,5),IF((D58=16),VLOOKUP(O58,'16 лет'!$E$4:$I$74,5),VLOOKUP(O58,'17 лет'!$E$4:$I$74,5)))))))</f>
        <v>0</v>
      </c>
      <c r="Q58" s="59"/>
      <c r="R58" s="59">
        <f ca="1">IF((D58&lt;=11),VLOOKUP(Q58,'11 лет'!$H$4:$I$74,2),IF((D58=12),VLOOKUP(Q58,'12 лет'!$H$4:$I$74,2),IF((D58=13),VLOOKUP(Q58,'13 лет'!$I$4:$J$74,2),IF((D58=14),VLOOKUP(Q58,'14 лет'!$I$4:$J$74,2),IF((D58=15),VLOOKUP(Q58,'15 лет'!$H$4:$I$74,2),IF((D58=16),VLOOKUP(Q58,'16 лет'!$H$4:$I$74,2),VLOOKUP(Q58,'17 лет'!$H$4:$I$74,2)))))))</f>
        <v>6</v>
      </c>
      <c r="S58" s="59">
        <f t="shared" ca="1" si="1"/>
        <v>6</v>
      </c>
      <c r="T58" s="59"/>
    </row>
    <row r="59" spans="1:20" x14ac:dyDescent="0.2">
      <c r="A59" s="59"/>
      <c r="B59" s="59"/>
      <c r="C59" s="59"/>
      <c r="D59" s="59">
        <f t="shared" ca="1" si="0"/>
        <v>118</v>
      </c>
      <c r="E59" s="59"/>
      <c r="F59" s="59">
        <f ca="1">IF((D59&lt;=11),VLOOKUP(E59,'11 лет'!$B$3:$D$75,3),IF((D59=12),VLOOKUP(E59,'12 лет'!$B$3:$D$75,3),IF((D59=13),VLOOKUP(E59,'13 лет'!$B$3:$E$75,4),IF((D59=14),VLOOKUP(E59,'14 лет'!$B$3:$E$75,4),IF((D59=15),VLOOKUP(E59,'15 лет'!$B$3:$D$75,3),IF((D59=16),VLOOKUP(E59,'16 лет'!$B$3:$D$75,3),VLOOKUP(E59,'17 лет'!$B$3:$D$75,3)))))))</f>
        <v>0</v>
      </c>
      <c r="G59" s="59"/>
      <c r="H59" s="59">
        <f ca="1">IF((D59&lt;=11),VLOOKUP(G59,'11 лет'!$A$3:$D$75,4),IF((D59=12),VLOOKUP(G59,'12 лет'!$A$3:$D$75,4),IF((D59=13),VLOOKUP(G59,'13 лет'!$A$3:$E$75,5),IF((D59=14),VLOOKUP(G59,'14 лет'!$A$3:$E$75,5),IF((D59=15),VLOOKUP(G59,'15 лет'!$A$3:$D$75,4),IF((D59=16),VLOOKUP(G59,'16 лет'!$A$3:$D$75,4),VLOOKUP(G59,'17 лет'!$A$3:$D$75,4)))))))</f>
        <v>0</v>
      </c>
      <c r="I59" s="59"/>
      <c r="J59" s="59">
        <f ca="1">IF((D59&lt;=11),VLOOKUP(I59,'11 лет'!$C$3:$D$75,2),IF((D59=12),VLOOKUP(I59,'12 лет'!$C$3:$D$75,2),IF((D59=13),VLOOKUP(I59,'13 лет'!$D$3:$E$75,2),IF((D59=14),VLOOKUP(I59,'14 лет'!$D$3:$E$75,2),IF((D59=15),VLOOKUP(I59,'15 лет'!$C$3:$D$75,2),IF((D59=16),VLOOKUP(I59,'16 лет'!$C$3:$D$75,2),VLOOKUP(I59,'17 лет'!$C$3:$D$75,2)))))))</f>
        <v>0</v>
      </c>
      <c r="K59" s="59"/>
      <c r="L59" s="59">
        <f ca="1">IF((D59&lt;=11),VLOOKUP(K59,'11 лет'!$G$4:$I$74,3),IF((D59=12),VLOOKUP(K59,'12 лет'!$G$4:$I$74,3),IF((D59=13),VLOOKUP(K59,'13 лет'!$H$4:$J$74,3),IF((D59=14),VLOOKUP(K59,'14 лет'!$H$4:$J$74,3),IF((D59=15),VLOOKUP(K59,'15 лет'!$G$4:$I$74,3),IF((D59=16),VLOOKUP(K59,'16 лет'!$G$4:$I$74,3),VLOOKUP(K59,'17 лет'!$G$4:$I$74,3)))))))</f>
        <v>0</v>
      </c>
      <c r="M59" s="59"/>
      <c r="N59" s="59">
        <f ca="1">IF((D59&lt;=11),VLOOKUP(M59,'11 лет'!$F$4:$I$74,4),IF((D59=12),VLOOKUP(M59,'12 лет'!$F$4:$I$74,4),IF((D59=13),VLOOKUP(M59,'13 лет'!$G$4:$J$74,4),IF((D59=14),VLOOKUP(M59,'14 лет'!$G$4:$J$74,4),IF((D59=15),VLOOKUP(M59,'15 лет'!$F$4:$I$74,4),IF((D59=16),VLOOKUP(M59,'16 лет'!$F$4:$I$74,4),VLOOKUP(M59,'17 лет'!$F$4:$I$74,4)))))))</f>
        <v>0</v>
      </c>
      <c r="O59" s="59"/>
      <c r="P59" s="59">
        <f ca="1">IF((D59&lt;=11),VLOOKUP(O59,'11 лет'!$E$4:$I$74,5),IF((D59=12),VLOOKUP(O59,'12 лет'!$E$4:$I$74,5),IF((D59=13),VLOOKUP(O59,'13 лет'!$F$4:$J$74,5),IF((D59=14),VLOOKUP(O59,'14 лет'!$F$4:$J$74,5),IF((D59=15),VLOOKUP(O59,'15 лет'!$E$4:$I$74,5),IF((D59=16),VLOOKUP(O59,'16 лет'!$E$4:$I$74,5),VLOOKUP(O59,'17 лет'!$E$4:$I$74,5)))))))</f>
        <v>0</v>
      </c>
      <c r="Q59" s="59"/>
      <c r="R59" s="59">
        <f ca="1">IF((D59&lt;=11),VLOOKUP(Q59,'11 лет'!$H$4:$I$74,2),IF((D59=12),VLOOKUP(Q59,'12 лет'!$H$4:$I$74,2),IF((D59=13),VLOOKUP(Q59,'13 лет'!$I$4:$J$74,2),IF((D59=14),VLOOKUP(Q59,'14 лет'!$I$4:$J$74,2),IF((D59=15),VLOOKUP(Q59,'15 лет'!$H$4:$I$74,2),IF((D59=16),VLOOKUP(Q59,'16 лет'!$H$4:$I$74,2),VLOOKUP(Q59,'17 лет'!$H$4:$I$74,2)))))))</f>
        <v>6</v>
      </c>
      <c r="S59" s="59">
        <f t="shared" ca="1" si="1"/>
        <v>6</v>
      </c>
      <c r="T59" s="59"/>
    </row>
    <row r="60" spans="1:20" x14ac:dyDescent="0.2">
      <c r="A60" s="59"/>
      <c r="B60" s="59"/>
      <c r="C60" s="59"/>
      <c r="D60" s="59">
        <f t="shared" ca="1" si="0"/>
        <v>118</v>
      </c>
      <c r="E60" s="59"/>
      <c r="F60" s="59">
        <f ca="1">IF((D60&lt;=11),VLOOKUP(E60,'11 лет'!$B$3:$D$75,3),IF((D60=12),VLOOKUP(E60,'12 лет'!$B$3:$D$75,3),IF((D60=13),VLOOKUP(E60,'13 лет'!$B$3:$E$75,4),IF((D60=14),VLOOKUP(E60,'14 лет'!$B$3:$E$75,4),IF((D60=15),VLOOKUP(E60,'15 лет'!$B$3:$D$75,3),IF((D60=16),VLOOKUP(E60,'16 лет'!$B$3:$D$75,3),VLOOKUP(E60,'17 лет'!$B$3:$D$75,3)))))))</f>
        <v>0</v>
      </c>
      <c r="G60" s="59"/>
      <c r="H60" s="59">
        <f ca="1">IF((D60&lt;=11),VLOOKUP(G60,'11 лет'!$A$3:$D$75,4),IF((D60=12),VLOOKUP(G60,'12 лет'!$A$3:$D$75,4),IF((D60=13),VLOOKUP(G60,'13 лет'!$A$3:$E$75,5),IF((D60=14),VLOOKUP(G60,'14 лет'!$A$3:$E$75,5),IF((D60=15),VLOOKUP(G60,'15 лет'!$A$3:$D$75,4),IF((D60=16),VLOOKUP(G60,'16 лет'!$A$3:$D$75,4),VLOOKUP(G60,'17 лет'!$A$3:$D$75,4)))))))</f>
        <v>0</v>
      </c>
      <c r="I60" s="59"/>
      <c r="J60" s="59">
        <f ca="1">IF((D60&lt;=11),VLOOKUP(I60,'11 лет'!$C$3:$D$75,2),IF((D60=12),VLOOKUP(I60,'12 лет'!$C$3:$D$75,2),IF((D60=13),VLOOKUP(I60,'13 лет'!$D$3:$E$75,2),IF((D60=14),VLOOKUP(I60,'14 лет'!$D$3:$E$75,2),IF((D60=15),VLOOKUP(I60,'15 лет'!$C$3:$D$75,2),IF((D60=16),VLOOKUP(I60,'16 лет'!$C$3:$D$75,2),VLOOKUP(I60,'17 лет'!$C$3:$D$75,2)))))))</f>
        <v>0</v>
      </c>
      <c r="K60" s="59"/>
      <c r="L60" s="59">
        <f ca="1">IF((D60&lt;=11),VLOOKUP(K60,'11 лет'!$G$4:$I$74,3),IF((D60=12),VLOOKUP(K60,'12 лет'!$G$4:$I$74,3),IF((D60=13),VLOOKUP(K60,'13 лет'!$H$4:$J$74,3),IF((D60=14),VLOOKUP(K60,'14 лет'!$H$4:$J$74,3),IF((D60=15),VLOOKUP(K60,'15 лет'!$G$4:$I$74,3),IF((D60=16),VLOOKUP(K60,'16 лет'!$G$4:$I$74,3),VLOOKUP(K60,'17 лет'!$G$4:$I$74,3)))))))</f>
        <v>0</v>
      </c>
      <c r="M60" s="59"/>
      <c r="N60" s="59">
        <f ca="1">IF((D60&lt;=11),VLOOKUP(M60,'11 лет'!$F$4:$I$74,4),IF((D60=12),VLOOKUP(M60,'12 лет'!$F$4:$I$74,4),IF((D60=13),VLOOKUP(M60,'13 лет'!$G$4:$J$74,4),IF((D60=14),VLOOKUP(M60,'14 лет'!$G$4:$J$74,4),IF((D60=15),VLOOKUP(M60,'15 лет'!$F$4:$I$74,4),IF((D60=16),VLOOKUP(M60,'16 лет'!$F$4:$I$74,4),VLOOKUP(M60,'17 лет'!$F$4:$I$74,4)))))))</f>
        <v>0</v>
      </c>
      <c r="O60" s="59"/>
      <c r="P60" s="59">
        <f ca="1">IF((D60&lt;=11),VLOOKUP(O60,'11 лет'!$E$4:$I$74,5),IF((D60=12),VLOOKUP(O60,'12 лет'!$E$4:$I$74,5),IF((D60=13),VLOOKUP(O60,'13 лет'!$F$4:$J$74,5),IF((D60=14),VLOOKUP(O60,'14 лет'!$F$4:$J$74,5),IF((D60=15),VLOOKUP(O60,'15 лет'!$E$4:$I$74,5),IF((D60=16),VLOOKUP(O60,'16 лет'!$E$4:$I$74,5),VLOOKUP(O60,'17 лет'!$E$4:$I$74,5)))))))</f>
        <v>0</v>
      </c>
      <c r="Q60" s="59"/>
      <c r="R60" s="59">
        <f ca="1">IF((D60&lt;=11),VLOOKUP(Q60,'11 лет'!$H$4:$I$74,2),IF((D60=12),VLOOKUP(Q60,'12 лет'!$H$4:$I$74,2),IF((D60=13),VLOOKUP(Q60,'13 лет'!$I$4:$J$74,2),IF((D60=14),VLOOKUP(Q60,'14 лет'!$I$4:$J$74,2),IF((D60=15),VLOOKUP(Q60,'15 лет'!$H$4:$I$74,2),IF((D60=16),VLOOKUP(Q60,'16 лет'!$H$4:$I$74,2),VLOOKUP(Q60,'17 лет'!$H$4:$I$74,2)))))))</f>
        <v>6</v>
      </c>
      <c r="S60" s="59">
        <f t="shared" ca="1" si="1"/>
        <v>6</v>
      </c>
      <c r="T60" s="59"/>
    </row>
    <row r="61" spans="1:20" x14ac:dyDescent="0.2">
      <c r="A61" s="59"/>
      <c r="B61" s="59"/>
      <c r="C61" s="59"/>
      <c r="D61" s="59">
        <f t="shared" ca="1" si="0"/>
        <v>118</v>
      </c>
      <c r="E61" s="59"/>
      <c r="F61" s="59">
        <f ca="1">IF((D61&lt;=11),VLOOKUP(E61,'11 лет'!$B$3:$D$75,3),IF((D61=12),VLOOKUP(E61,'12 лет'!$B$3:$D$75,3),IF((D61=13),VLOOKUP(E61,'13 лет'!$B$3:$E$75,4),IF((D61=14),VLOOKUP(E61,'14 лет'!$B$3:$E$75,4),IF((D61=15),VLOOKUP(E61,'15 лет'!$B$3:$D$75,3),IF((D61=16),VLOOKUP(E61,'16 лет'!$B$3:$D$75,3),VLOOKUP(E61,'17 лет'!$B$3:$D$75,3)))))))</f>
        <v>0</v>
      </c>
      <c r="G61" s="59"/>
      <c r="H61" s="59">
        <f ca="1">IF((D61&lt;=11),VLOOKUP(G61,'11 лет'!$A$3:$D$75,4),IF((D61=12),VLOOKUP(G61,'12 лет'!$A$3:$D$75,4),IF((D61=13),VLOOKUP(G61,'13 лет'!$A$3:$E$75,5),IF((D61=14),VLOOKUP(G61,'14 лет'!$A$3:$E$75,5),IF((D61=15),VLOOKUP(G61,'15 лет'!$A$3:$D$75,4),IF((D61=16),VLOOKUP(G61,'16 лет'!$A$3:$D$75,4),VLOOKUP(G61,'17 лет'!$A$3:$D$75,4)))))))</f>
        <v>0</v>
      </c>
      <c r="I61" s="59"/>
      <c r="J61" s="59">
        <f ca="1">IF((D61&lt;=11),VLOOKUP(I61,'11 лет'!$C$3:$D$75,2),IF((D61=12),VLOOKUP(I61,'12 лет'!$C$3:$D$75,2),IF((D61=13),VLOOKUP(I61,'13 лет'!$D$3:$E$75,2),IF((D61=14),VLOOKUP(I61,'14 лет'!$D$3:$E$75,2),IF((D61=15),VLOOKUP(I61,'15 лет'!$C$3:$D$75,2),IF((D61=16),VLOOKUP(I61,'16 лет'!$C$3:$D$75,2),VLOOKUP(I61,'17 лет'!$C$3:$D$75,2)))))))</f>
        <v>0</v>
      </c>
      <c r="K61" s="59"/>
      <c r="L61" s="59">
        <f ca="1">IF((D61&lt;=11),VLOOKUP(K61,'11 лет'!$G$4:$I$74,3),IF((D61=12),VLOOKUP(K61,'12 лет'!$G$4:$I$74,3),IF((D61=13),VLOOKUP(K61,'13 лет'!$H$4:$J$74,3),IF((D61=14),VLOOKUP(K61,'14 лет'!$H$4:$J$74,3),IF((D61=15),VLOOKUP(K61,'15 лет'!$G$4:$I$74,3),IF((D61=16),VLOOKUP(K61,'16 лет'!$G$4:$I$74,3),VLOOKUP(K61,'17 лет'!$G$4:$I$74,3)))))))</f>
        <v>0</v>
      </c>
      <c r="M61" s="59"/>
      <c r="N61" s="59">
        <f ca="1">IF((D61&lt;=11),VLOOKUP(M61,'11 лет'!$F$4:$I$74,4),IF((D61=12),VLOOKUP(M61,'12 лет'!$F$4:$I$74,4),IF((D61=13),VLOOKUP(M61,'13 лет'!$G$4:$J$74,4),IF((D61=14),VLOOKUP(M61,'14 лет'!$G$4:$J$74,4),IF((D61=15),VLOOKUP(M61,'15 лет'!$F$4:$I$74,4),IF((D61=16),VLOOKUP(M61,'16 лет'!$F$4:$I$74,4),VLOOKUP(M61,'17 лет'!$F$4:$I$74,4)))))))</f>
        <v>0</v>
      </c>
      <c r="O61" s="59"/>
      <c r="P61" s="59">
        <f ca="1">IF((D61&lt;=11),VLOOKUP(O61,'11 лет'!$E$4:$I$74,5),IF((D61=12),VLOOKUP(O61,'12 лет'!$E$4:$I$74,5),IF((D61=13),VLOOKUP(O61,'13 лет'!$F$4:$J$74,5),IF((D61=14),VLOOKUP(O61,'14 лет'!$F$4:$J$74,5),IF((D61=15),VLOOKUP(O61,'15 лет'!$E$4:$I$74,5),IF((D61=16),VLOOKUP(O61,'16 лет'!$E$4:$I$74,5),VLOOKUP(O61,'17 лет'!$E$4:$I$74,5)))))))</f>
        <v>0</v>
      </c>
      <c r="Q61" s="59"/>
      <c r="R61" s="59">
        <f ca="1">IF((D61&lt;=11),VLOOKUP(Q61,'11 лет'!$H$4:$I$74,2),IF((D61=12),VLOOKUP(Q61,'12 лет'!$H$4:$I$74,2),IF((D61=13),VLOOKUP(Q61,'13 лет'!$I$4:$J$74,2),IF((D61=14),VLOOKUP(Q61,'14 лет'!$I$4:$J$74,2),IF((D61=15),VLOOKUP(Q61,'15 лет'!$H$4:$I$74,2),IF((D61=16),VLOOKUP(Q61,'16 лет'!$H$4:$I$74,2),VLOOKUP(Q61,'17 лет'!$H$4:$I$74,2)))))))</f>
        <v>6</v>
      </c>
      <c r="S61" s="59">
        <f t="shared" ca="1" si="1"/>
        <v>6</v>
      </c>
      <c r="T61" s="59"/>
    </row>
    <row r="62" spans="1:20" x14ac:dyDescent="0.2">
      <c r="A62" s="59"/>
      <c r="B62" s="59"/>
      <c r="C62" s="59"/>
      <c r="D62" s="59">
        <f t="shared" ca="1" si="0"/>
        <v>118</v>
      </c>
      <c r="E62" s="59"/>
      <c r="F62" s="59">
        <f ca="1">IF((D62&lt;=11),VLOOKUP(E62,'11 лет'!$B$3:$D$75,3),IF((D62=12),VLOOKUP(E62,'12 лет'!$B$3:$D$75,3),IF((D62=13),VLOOKUP(E62,'13 лет'!$B$3:$E$75,4),IF((D62=14),VLOOKUP(E62,'14 лет'!$B$3:$E$75,4),IF((D62=15),VLOOKUP(E62,'15 лет'!$B$3:$D$75,3),IF((D62=16),VLOOKUP(E62,'16 лет'!$B$3:$D$75,3),VLOOKUP(E62,'17 лет'!$B$3:$D$75,3)))))))</f>
        <v>0</v>
      </c>
      <c r="G62" s="59"/>
      <c r="H62" s="59">
        <f ca="1">IF((D62&lt;=11),VLOOKUP(G62,'11 лет'!$A$3:$D$75,4),IF((D62=12),VLOOKUP(G62,'12 лет'!$A$3:$D$75,4),IF((D62=13),VLOOKUP(G62,'13 лет'!$A$3:$E$75,5),IF((D62=14),VLOOKUP(G62,'14 лет'!$A$3:$E$75,5),IF((D62=15),VLOOKUP(G62,'15 лет'!$A$3:$D$75,4),IF((D62=16),VLOOKUP(G62,'16 лет'!$A$3:$D$75,4),VLOOKUP(G62,'17 лет'!$A$3:$D$75,4)))))))</f>
        <v>0</v>
      </c>
      <c r="I62" s="59"/>
      <c r="J62" s="59">
        <f ca="1">IF((D62&lt;=11),VLOOKUP(I62,'11 лет'!$C$3:$D$75,2),IF((D62=12),VLOOKUP(I62,'12 лет'!$C$3:$D$75,2),IF((D62=13),VLOOKUP(I62,'13 лет'!$D$3:$E$75,2),IF((D62=14),VLOOKUP(I62,'14 лет'!$D$3:$E$75,2),IF((D62=15),VLOOKUP(I62,'15 лет'!$C$3:$D$75,2),IF((D62=16),VLOOKUP(I62,'16 лет'!$C$3:$D$75,2),VLOOKUP(I62,'17 лет'!$C$3:$D$75,2)))))))</f>
        <v>0</v>
      </c>
      <c r="K62" s="59"/>
      <c r="L62" s="59">
        <f ca="1">IF((D62&lt;=11),VLOOKUP(K62,'11 лет'!$G$4:$I$74,3),IF((D62=12),VLOOKUP(K62,'12 лет'!$G$4:$I$74,3),IF((D62=13),VLOOKUP(K62,'13 лет'!$H$4:$J$74,3),IF((D62=14),VLOOKUP(K62,'14 лет'!$H$4:$J$74,3),IF((D62=15),VLOOKUP(K62,'15 лет'!$G$4:$I$74,3),IF((D62=16),VLOOKUP(K62,'16 лет'!$G$4:$I$74,3),VLOOKUP(K62,'17 лет'!$G$4:$I$74,3)))))))</f>
        <v>0</v>
      </c>
      <c r="M62" s="59"/>
      <c r="N62" s="59">
        <f ca="1">IF((D62&lt;=11),VLOOKUP(M62,'11 лет'!$F$4:$I$74,4),IF((D62=12),VLOOKUP(M62,'12 лет'!$F$4:$I$74,4),IF((D62=13),VLOOKUP(M62,'13 лет'!$G$4:$J$74,4),IF((D62=14),VLOOKUP(M62,'14 лет'!$G$4:$J$74,4),IF((D62=15),VLOOKUP(M62,'15 лет'!$F$4:$I$74,4),IF((D62=16),VLOOKUP(M62,'16 лет'!$F$4:$I$74,4),VLOOKUP(M62,'17 лет'!$F$4:$I$74,4)))))))</f>
        <v>0</v>
      </c>
      <c r="O62" s="59"/>
      <c r="P62" s="59">
        <f ca="1">IF((D62&lt;=11),VLOOKUP(O62,'11 лет'!$E$4:$I$74,5),IF((D62=12),VLOOKUP(O62,'12 лет'!$E$4:$I$74,5),IF((D62=13),VLOOKUP(O62,'13 лет'!$F$4:$J$74,5),IF((D62=14),VLOOKUP(O62,'14 лет'!$F$4:$J$74,5),IF((D62=15),VLOOKUP(O62,'15 лет'!$E$4:$I$74,5),IF((D62=16),VLOOKUP(O62,'16 лет'!$E$4:$I$74,5),VLOOKUP(O62,'17 лет'!$E$4:$I$74,5)))))))</f>
        <v>0</v>
      </c>
      <c r="Q62" s="59"/>
      <c r="R62" s="59">
        <f ca="1">IF((D62&lt;=11),VLOOKUP(Q62,'11 лет'!$H$4:$I$74,2),IF((D62=12),VLOOKUP(Q62,'12 лет'!$H$4:$I$74,2),IF((D62=13),VLOOKUP(Q62,'13 лет'!$I$4:$J$74,2),IF((D62=14),VLOOKUP(Q62,'14 лет'!$I$4:$J$74,2),IF((D62=15),VLOOKUP(Q62,'15 лет'!$H$4:$I$74,2),IF((D62=16),VLOOKUP(Q62,'16 лет'!$H$4:$I$74,2),VLOOKUP(Q62,'17 лет'!$H$4:$I$74,2)))))))</f>
        <v>6</v>
      </c>
      <c r="S62" s="59">
        <f t="shared" ca="1" si="1"/>
        <v>6</v>
      </c>
      <c r="T62" s="59"/>
    </row>
    <row r="63" spans="1:20" x14ac:dyDescent="0.2">
      <c r="A63" s="59"/>
      <c r="B63" s="59"/>
      <c r="C63" s="59"/>
      <c r="D63" s="59">
        <f t="shared" ca="1" si="0"/>
        <v>118</v>
      </c>
      <c r="E63" s="59"/>
      <c r="F63" s="59">
        <f ca="1">IF((D63&lt;=11),VLOOKUP(E63,'11 лет'!$B$3:$D$75,3),IF((D63=12),VLOOKUP(E63,'12 лет'!$B$3:$D$75,3),IF((D63=13),VLOOKUP(E63,'13 лет'!$B$3:$E$75,4),IF((D63=14),VLOOKUP(E63,'14 лет'!$B$3:$E$75,4),IF((D63=15),VLOOKUP(E63,'15 лет'!$B$3:$D$75,3),IF((D63=16),VLOOKUP(E63,'16 лет'!$B$3:$D$75,3),VLOOKUP(E63,'17 лет'!$B$3:$D$75,3)))))))</f>
        <v>0</v>
      </c>
      <c r="G63" s="59"/>
      <c r="H63" s="59">
        <f ca="1">IF((D63&lt;=11),VLOOKUP(G63,'11 лет'!$A$3:$D$75,4),IF((D63=12),VLOOKUP(G63,'12 лет'!$A$3:$D$75,4),IF((D63=13),VLOOKUP(G63,'13 лет'!$A$3:$E$75,5),IF((D63=14),VLOOKUP(G63,'14 лет'!$A$3:$E$75,5),IF((D63=15),VLOOKUP(G63,'15 лет'!$A$3:$D$75,4),IF((D63=16),VLOOKUP(G63,'16 лет'!$A$3:$D$75,4),VLOOKUP(G63,'17 лет'!$A$3:$D$75,4)))))))</f>
        <v>0</v>
      </c>
      <c r="I63" s="59"/>
      <c r="J63" s="59">
        <f ca="1">IF((D63&lt;=11),VLOOKUP(I63,'11 лет'!$C$3:$D$75,2),IF((D63=12),VLOOKUP(I63,'12 лет'!$C$3:$D$75,2),IF((D63=13),VLOOKUP(I63,'13 лет'!$D$3:$E$75,2),IF((D63=14),VLOOKUP(I63,'14 лет'!$D$3:$E$75,2),IF((D63=15),VLOOKUP(I63,'15 лет'!$C$3:$D$75,2),IF((D63=16),VLOOKUP(I63,'16 лет'!$C$3:$D$75,2),VLOOKUP(I63,'17 лет'!$C$3:$D$75,2)))))))</f>
        <v>0</v>
      </c>
      <c r="K63" s="59"/>
      <c r="L63" s="59">
        <f ca="1">IF((D63&lt;=11),VLOOKUP(K63,'11 лет'!$G$4:$I$74,3),IF((D63=12),VLOOKUP(K63,'12 лет'!$G$4:$I$74,3),IF((D63=13),VLOOKUP(K63,'13 лет'!$H$4:$J$74,3),IF((D63=14),VLOOKUP(K63,'14 лет'!$H$4:$J$74,3),IF((D63=15),VLOOKUP(K63,'15 лет'!$G$4:$I$74,3),IF((D63=16),VLOOKUP(K63,'16 лет'!$G$4:$I$74,3),VLOOKUP(K63,'17 лет'!$G$4:$I$74,3)))))))</f>
        <v>0</v>
      </c>
      <c r="M63" s="59"/>
      <c r="N63" s="59">
        <f ca="1">IF((D63&lt;=11),VLOOKUP(M63,'11 лет'!$F$4:$I$74,4),IF((D63=12),VLOOKUP(M63,'12 лет'!$F$4:$I$74,4),IF((D63=13),VLOOKUP(M63,'13 лет'!$G$4:$J$74,4),IF((D63=14),VLOOKUP(M63,'14 лет'!$G$4:$J$74,4),IF((D63=15),VLOOKUP(M63,'15 лет'!$F$4:$I$74,4),IF((D63=16),VLOOKUP(M63,'16 лет'!$F$4:$I$74,4),VLOOKUP(M63,'17 лет'!$F$4:$I$74,4)))))))</f>
        <v>0</v>
      </c>
      <c r="O63" s="59"/>
      <c r="P63" s="59">
        <f ca="1">IF((D63&lt;=11),VLOOKUP(O63,'11 лет'!$E$4:$I$74,5),IF((D63=12),VLOOKUP(O63,'12 лет'!$E$4:$I$74,5),IF((D63=13),VLOOKUP(O63,'13 лет'!$F$4:$J$74,5),IF((D63=14),VLOOKUP(O63,'14 лет'!$F$4:$J$74,5),IF((D63=15),VLOOKUP(O63,'15 лет'!$E$4:$I$74,5),IF((D63=16),VLOOKUP(O63,'16 лет'!$E$4:$I$74,5),VLOOKUP(O63,'17 лет'!$E$4:$I$74,5)))))))</f>
        <v>0</v>
      </c>
      <c r="Q63" s="59"/>
      <c r="R63" s="59">
        <f ca="1">IF((D63&lt;=11),VLOOKUP(Q63,'11 лет'!$H$4:$I$74,2),IF((D63=12),VLOOKUP(Q63,'12 лет'!$H$4:$I$74,2),IF((D63=13),VLOOKUP(Q63,'13 лет'!$I$4:$J$74,2),IF((D63=14),VLOOKUP(Q63,'14 лет'!$I$4:$J$74,2),IF((D63=15),VLOOKUP(Q63,'15 лет'!$H$4:$I$74,2),IF((D63=16),VLOOKUP(Q63,'16 лет'!$H$4:$I$74,2),VLOOKUP(Q63,'17 лет'!$H$4:$I$74,2)))))))</f>
        <v>6</v>
      </c>
      <c r="S63" s="59">
        <f t="shared" ca="1" si="1"/>
        <v>6</v>
      </c>
      <c r="T63" s="59"/>
    </row>
    <row r="64" spans="1:20" x14ac:dyDescent="0.2">
      <c r="A64" s="59"/>
      <c r="B64" s="59"/>
      <c r="C64" s="59"/>
      <c r="D64" s="59">
        <f t="shared" ca="1" si="0"/>
        <v>118</v>
      </c>
      <c r="E64" s="59"/>
      <c r="F64" s="59">
        <f ca="1">IF((D64&lt;=11),VLOOKUP(E64,'11 лет'!$B$3:$D$75,3),IF((D64=12),VLOOKUP(E64,'12 лет'!$B$3:$D$75,3),IF((D64=13),VLOOKUP(E64,'13 лет'!$B$3:$E$75,4),IF((D64=14),VLOOKUP(E64,'14 лет'!$B$3:$E$75,4),IF((D64=15),VLOOKUP(E64,'15 лет'!$B$3:$D$75,3),IF((D64=16),VLOOKUP(E64,'16 лет'!$B$3:$D$75,3),VLOOKUP(E64,'17 лет'!$B$3:$D$75,3)))))))</f>
        <v>0</v>
      </c>
      <c r="G64" s="59"/>
      <c r="H64" s="59">
        <f ca="1">IF((D64&lt;=11),VLOOKUP(G64,'11 лет'!$A$3:$D$75,4),IF((D64=12),VLOOKUP(G64,'12 лет'!$A$3:$D$75,4),IF((D64=13),VLOOKUP(G64,'13 лет'!$A$3:$E$75,5),IF((D64=14),VLOOKUP(G64,'14 лет'!$A$3:$E$75,5),IF((D64=15),VLOOKUP(G64,'15 лет'!$A$3:$D$75,4),IF((D64=16),VLOOKUP(G64,'16 лет'!$A$3:$D$75,4),VLOOKUP(G64,'17 лет'!$A$3:$D$75,4)))))))</f>
        <v>0</v>
      </c>
      <c r="I64" s="59"/>
      <c r="J64" s="59">
        <f ca="1">IF((D64&lt;=11),VLOOKUP(I64,'11 лет'!$C$3:$D$75,2),IF((D64=12),VLOOKUP(I64,'12 лет'!$C$3:$D$75,2),IF((D64=13),VLOOKUP(I64,'13 лет'!$D$3:$E$75,2),IF((D64=14),VLOOKUP(I64,'14 лет'!$D$3:$E$75,2),IF((D64=15),VLOOKUP(I64,'15 лет'!$C$3:$D$75,2),IF((D64=16),VLOOKUP(I64,'16 лет'!$C$3:$D$75,2),VLOOKUP(I64,'17 лет'!$C$3:$D$75,2)))))))</f>
        <v>0</v>
      </c>
      <c r="K64" s="59"/>
      <c r="L64" s="59">
        <f ca="1">IF((D64&lt;=11),VLOOKUP(K64,'11 лет'!$G$4:$I$74,3),IF((D64=12),VLOOKUP(K64,'12 лет'!$G$4:$I$74,3),IF((D64=13),VLOOKUP(K64,'13 лет'!$H$4:$J$74,3),IF((D64=14),VLOOKUP(K64,'14 лет'!$H$4:$J$74,3),IF((D64=15),VLOOKUP(K64,'15 лет'!$G$4:$I$74,3),IF((D64=16),VLOOKUP(K64,'16 лет'!$G$4:$I$74,3),VLOOKUP(K64,'17 лет'!$G$4:$I$74,3)))))))</f>
        <v>0</v>
      </c>
      <c r="M64" s="59"/>
      <c r="N64" s="59">
        <f ca="1">IF((D64&lt;=11),VLOOKUP(M64,'11 лет'!$F$4:$I$74,4),IF((D64=12),VLOOKUP(M64,'12 лет'!$F$4:$I$74,4),IF((D64=13),VLOOKUP(M64,'13 лет'!$G$4:$J$74,4),IF((D64=14),VLOOKUP(M64,'14 лет'!$G$4:$J$74,4),IF((D64=15),VLOOKUP(M64,'15 лет'!$F$4:$I$74,4),IF((D64=16),VLOOKUP(M64,'16 лет'!$F$4:$I$74,4),VLOOKUP(M64,'17 лет'!$F$4:$I$74,4)))))))</f>
        <v>0</v>
      </c>
      <c r="O64" s="59"/>
      <c r="P64" s="59">
        <f ca="1">IF((D64&lt;=11),VLOOKUP(O64,'11 лет'!$E$4:$I$74,5),IF((D64=12),VLOOKUP(O64,'12 лет'!$E$4:$I$74,5),IF((D64=13),VLOOKUP(O64,'13 лет'!$F$4:$J$74,5),IF((D64=14),VLOOKUP(O64,'14 лет'!$F$4:$J$74,5),IF((D64=15),VLOOKUP(O64,'15 лет'!$E$4:$I$74,5),IF((D64=16),VLOOKUP(O64,'16 лет'!$E$4:$I$74,5),VLOOKUP(O64,'17 лет'!$E$4:$I$74,5)))))))</f>
        <v>0</v>
      </c>
      <c r="Q64" s="59"/>
      <c r="R64" s="59">
        <f ca="1">IF((D64&lt;=11),VLOOKUP(Q64,'11 лет'!$H$4:$I$74,2),IF((D64=12),VLOOKUP(Q64,'12 лет'!$H$4:$I$74,2),IF((D64=13),VLOOKUP(Q64,'13 лет'!$I$4:$J$74,2),IF((D64=14),VLOOKUP(Q64,'14 лет'!$I$4:$J$74,2),IF((D64=15),VLOOKUP(Q64,'15 лет'!$H$4:$I$74,2),IF((D64=16),VLOOKUP(Q64,'16 лет'!$H$4:$I$74,2),VLOOKUP(Q64,'17 лет'!$H$4:$I$74,2)))))))</f>
        <v>6</v>
      </c>
      <c r="S64" s="59">
        <f t="shared" ca="1" si="1"/>
        <v>6</v>
      </c>
      <c r="T64" s="59"/>
    </row>
    <row r="65" spans="1:20" x14ac:dyDescent="0.2">
      <c r="A65" s="59"/>
      <c r="B65" s="59"/>
      <c r="C65" s="59"/>
      <c r="D65" s="59">
        <f t="shared" ca="1" si="0"/>
        <v>118</v>
      </c>
      <c r="E65" s="59"/>
      <c r="F65" s="59">
        <f ca="1">IF((D65&lt;=11),VLOOKUP(E65,'11 лет'!$B$3:$D$75,3),IF((D65=12),VLOOKUP(E65,'12 лет'!$B$3:$D$75,3),IF((D65=13),VLOOKUP(E65,'13 лет'!$B$3:$E$75,4),IF((D65=14),VLOOKUP(E65,'14 лет'!$B$3:$E$75,4),IF((D65=15),VLOOKUP(E65,'15 лет'!$B$3:$D$75,3),IF((D65=16),VLOOKUP(E65,'16 лет'!$B$3:$D$75,3),VLOOKUP(E65,'17 лет'!$B$3:$D$75,3)))))))</f>
        <v>0</v>
      </c>
      <c r="G65" s="59"/>
      <c r="H65" s="59">
        <f ca="1">IF((D65&lt;=11),VLOOKUP(G65,'11 лет'!$A$3:$D$75,4),IF((D65=12),VLOOKUP(G65,'12 лет'!$A$3:$D$75,4),IF((D65=13),VLOOKUP(G65,'13 лет'!$A$3:$E$75,5),IF((D65=14),VLOOKUP(G65,'14 лет'!$A$3:$E$75,5),IF((D65=15),VLOOKUP(G65,'15 лет'!$A$3:$D$75,4),IF((D65=16),VLOOKUP(G65,'16 лет'!$A$3:$D$75,4),VLOOKUP(G65,'17 лет'!$A$3:$D$75,4)))))))</f>
        <v>0</v>
      </c>
      <c r="I65" s="59"/>
      <c r="J65" s="59">
        <f ca="1">IF((D65&lt;=11),VLOOKUP(I65,'11 лет'!$C$3:$D$75,2),IF((D65=12),VLOOKUP(I65,'12 лет'!$C$3:$D$75,2),IF((D65=13),VLOOKUP(I65,'13 лет'!$D$3:$E$75,2),IF((D65=14),VLOOKUP(I65,'14 лет'!$D$3:$E$75,2),IF((D65=15),VLOOKUP(I65,'15 лет'!$C$3:$D$75,2),IF((D65=16),VLOOKUP(I65,'16 лет'!$C$3:$D$75,2),VLOOKUP(I65,'17 лет'!$C$3:$D$75,2)))))))</f>
        <v>0</v>
      </c>
      <c r="K65" s="59"/>
      <c r="L65" s="59">
        <f ca="1">IF((D65&lt;=11),VLOOKUP(K65,'11 лет'!$G$4:$I$74,3),IF((D65=12),VLOOKUP(K65,'12 лет'!$G$4:$I$74,3),IF((D65=13),VLOOKUP(K65,'13 лет'!$H$4:$J$74,3),IF((D65=14),VLOOKUP(K65,'14 лет'!$H$4:$J$74,3),IF((D65=15),VLOOKUP(K65,'15 лет'!$G$4:$I$74,3),IF((D65=16),VLOOKUP(K65,'16 лет'!$G$4:$I$74,3),VLOOKUP(K65,'17 лет'!$G$4:$I$74,3)))))))</f>
        <v>0</v>
      </c>
      <c r="M65" s="59"/>
      <c r="N65" s="59">
        <f ca="1">IF((D65&lt;=11),VLOOKUP(M65,'11 лет'!$F$4:$I$74,4),IF((D65=12),VLOOKUP(M65,'12 лет'!$F$4:$I$74,4),IF((D65=13),VLOOKUP(M65,'13 лет'!$G$4:$J$74,4),IF((D65=14),VLOOKUP(M65,'14 лет'!$G$4:$J$74,4),IF((D65=15),VLOOKUP(M65,'15 лет'!$F$4:$I$74,4),IF((D65=16),VLOOKUP(M65,'16 лет'!$F$4:$I$74,4),VLOOKUP(M65,'17 лет'!$F$4:$I$74,4)))))))</f>
        <v>0</v>
      </c>
      <c r="O65" s="59"/>
      <c r="P65" s="59">
        <f ca="1">IF((D65&lt;=11),VLOOKUP(O65,'11 лет'!$E$4:$I$74,5),IF((D65=12),VLOOKUP(O65,'12 лет'!$E$4:$I$74,5),IF((D65=13),VLOOKUP(O65,'13 лет'!$F$4:$J$74,5),IF((D65=14),VLOOKUP(O65,'14 лет'!$F$4:$J$74,5),IF((D65=15),VLOOKUP(O65,'15 лет'!$E$4:$I$74,5),IF((D65=16),VLOOKUP(O65,'16 лет'!$E$4:$I$74,5),VLOOKUP(O65,'17 лет'!$E$4:$I$74,5)))))))</f>
        <v>0</v>
      </c>
      <c r="Q65" s="59"/>
      <c r="R65" s="59">
        <f ca="1">IF((D65&lt;=11),VLOOKUP(Q65,'11 лет'!$H$4:$I$74,2),IF((D65=12),VLOOKUP(Q65,'12 лет'!$H$4:$I$74,2),IF((D65=13),VLOOKUP(Q65,'13 лет'!$I$4:$J$74,2),IF((D65=14),VLOOKUP(Q65,'14 лет'!$I$4:$J$74,2),IF((D65=15),VLOOKUP(Q65,'15 лет'!$H$4:$I$74,2),IF((D65=16),VLOOKUP(Q65,'16 лет'!$H$4:$I$74,2),VLOOKUP(Q65,'17 лет'!$H$4:$I$74,2)))))))</f>
        <v>6</v>
      </c>
      <c r="S65" s="59">
        <f t="shared" ca="1" si="1"/>
        <v>6</v>
      </c>
      <c r="T65" s="59"/>
    </row>
    <row r="66" spans="1:20" x14ac:dyDescent="0.2">
      <c r="A66" s="59"/>
      <c r="B66" s="59"/>
      <c r="C66" s="59"/>
      <c r="D66" s="59">
        <f t="shared" ca="1" si="0"/>
        <v>118</v>
      </c>
      <c r="E66" s="59"/>
      <c r="F66" s="59">
        <f ca="1">IF((D66&lt;=11),VLOOKUP(E66,'11 лет'!$B$3:$D$75,3),IF((D66=12),VLOOKUP(E66,'12 лет'!$B$3:$D$75,3),IF((D66=13),VLOOKUP(E66,'13 лет'!$B$3:$E$75,4),IF((D66=14),VLOOKUP(E66,'14 лет'!$B$3:$E$75,4),IF((D66=15),VLOOKUP(E66,'15 лет'!$B$3:$D$75,3),IF((D66=16),VLOOKUP(E66,'16 лет'!$B$3:$D$75,3),VLOOKUP(E66,'17 лет'!$B$3:$D$75,3)))))))</f>
        <v>0</v>
      </c>
      <c r="G66" s="59"/>
      <c r="H66" s="59">
        <f ca="1">IF((D66&lt;=11),VLOOKUP(G66,'11 лет'!$A$3:$D$75,4),IF((D66=12),VLOOKUP(G66,'12 лет'!$A$3:$D$75,4),IF((D66=13),VLOOKUP(G66,'13 лет'!$A$3:$E$75,5),IF((D66=14),VLOOKUP(G66,'14 лет'!$A$3:$E$75,5),IF((D66=15),VLOOKUP(G66,'15 лет'!$A$3:$D$75,4),IF((D66=16),VLOOKUP(G66,'16 лет'!$A$3:$D$75,4),VLOOKUP(G66,'17 лет'!$A$3:$D$75,4)))))))</f>
        <v>0</v>
      </c>
      <c r="I66" s="59"/>
      <c r="J66" s="59">
        <f ca="1">IF((D66&lt;=11),VLOOKUP(I66,'11 лет'!$C$3:$D$75,2),IF((D66=12),VLOOKUP(I66,'12 лет'!$C$3:$D$75,2),IF((D66=13),VLOOKUP(I66,'13 лет'!$D$3:$E$75,2),IF((D66=14),VLOOKUP(I66,'14 лет'!$D$3:$E$75,2),IF((D66=15),VLOOKUP(I66,'15 лет'!$C$3:$D$75,2),IF((D66=16),VLOOKUP(I66,'16 лет'!$C$3:$D$75,2),VLOOKUP(I66,'17 лет'!$C$3:$D$75,2)))))))</f>
        <v>0</v>
      </c>
      <c r="K66" s="59"/>
      <c r="L66" s="59">
        <f ca="1">IF((D66&lt;=11),VLOOKUP(K66,'11 лет'!$G$4:$I$74,3),IF((D66=12),VLOOKUP(K66,'12 лет'!$G$4:$I$74,3),IF((D66=13),VLOOKUP(K66,'13 лет'!$H$4:$J$74,3),IF((D66=14),VLOOKUP(K66,'14 лет'!$H$4:$J$74,3),IF((D66=15),VLOOKUP(K66,'15 лет'!$G$4:$I$74,3),IF((D66=16),VLOOKUP(K66,'16 лет'!$G$4:$I$74,3),VLOOKUP(K66,'17 лет'!$G$4:$I$74,3)))))))</f>
        <v>0</v>
      </c>
      <c r="M66" s="59"/>
      <c r="N66" s="59">
        <f ca="1">IF((D66&lt;=11),VLOOKUP(M66,'11 лет'!$F$4:$I$74,4),IF((D66=12),VLOOKUP(M66,'12 лет'!$F$4:$I$74,4),IF((D66=13),VLOOKUP(M66,'13 лет'!$G$4:$J$74,4),IF((D66=14),VLOOKUP(M66,'14 лет'!$G$4:$J$74,4),IF((D66=15),VLOOKUP(M66,'15 лет'!$F$4:$I$74,4),IF((D66=16),VLOOKUP(M66,'16 лет'!$F$4:$I$74,4),VLOOKUP(M66,'17 лет'!$F$4:$I$74,4)))))))</f>
        <v>0</v>
      </c>
      <c r="O66" s="59"/>
      <c r="P66" s="59">
        <f ca="1">IF((D66&lt;=11),VLOOKUP(O66,'11 лет'!$E$4:$I$74,5),IF((D66=12),VLOOKUP(O66,'12 лет'!$E$4:$I$74,5),IF((D66=13),VLOOKUP(O66,'13 лет'!$F$4:$J$74,5),IF((D66=14),VLOOKUP(O66,'14 лет'!$F$4:$J$74,5),IF((D66=15),VLOOKUP(O66,'15 лет'!$E$4:$I$74,5),IF((D66=16),VLOOKUP(O66,'16 лет'!$E$4:$I$74,5),VLOOKUP(O66,'17 лет'!$E$4:$I$74,5)))))))</f>
        <v>0</v>
      </c>
      <c r="Q66" s="59"/>
      <c r="R66" s="59">
        <f ca="1">IF((D66&lt;=11),VLOOKUP(Q66,'11 лет'!$H$4:$I$74,2),IF((D66=12),VLOOKUP(Q66,'12 лет'!$H$4:$I$74,2),IF((D66=13),VLOOKUP(Q66,'13 лет'!$I$4:$J$74,2),IF((D66=14),VLOOKUP(Q66,'14 лет'!$I$4:$J$74,2),IF((D66=15),VLOOKUP(Q66,'15 лет'!$H$4:$I$74,2),IF((D66=16),VLOOKUP(Q66,'16 лет'!$H$4:$I$74,2),VLOOKUP(Q66,'17 лет'!$H$4:$I$74,2)))))))</f>
        <v>6</v>
      </c>
      <c r="S66" s="59">
        <f t="shared" ca="1" si="1"/>
        <v>6</v>
      </c>
      <c r="T66" s="59"/>
    </row>
    <row r="67" spans="1:20" x14ac:dyDescent="0.2">
      <c r="A67" s="59"/>
      <c r="B67" s="59"/>
      <c r="C67" s="59"/>
      <c r="D67" s="59">
        <f t="shared" ca="1" si="0"/>
        <v>118</v>
      </c>
      <c r="E67" s="59"/>
      <c r="F67" s="59">
        <f ca="1">IF((D67&lt;=11),VLOOKUP(E67,'11 лет'!$B$3:$D$75,3),IF((D67=12),VLOOKUP(E67,'12 лет'!$B$3:$D$75,3),IF((D67=13),VLOOKUP(E67,'13 лет'!$B$3:$E$75,4),IF((D67=14),VLOOKUP(E67,'14 лет'!$B$3:$E$75,4),IF((D67=15),VLOOKUP(E67,'15 лет'!$B$3:$D$75,3),IF((D67=16),VLOOKUP(E67,'16 лет'!$B$3:$D$75,3),VLOOKUP(E67,'17 лет'!$B$3:$D$75,3)))))))</f>
        <v>0</v>
      </c>
      <c r="G67" s="59"/>
      <c r="H67" s="59">
        <f ca="1">IF((D67&lt;=11),VLOOKUP(G67,'11 лет'!$A$3:$D$75,4),IF((D67=12),VLOOKUP(G67,'12 лет'!$A$3:$D$75,4),IF((D67=13),VLOOKUP(G67,'13 лет'!$A$3:$E$75,5),IF((D67=14),VLOOKUP(G67,'14 лет'!$A$3:$E$75,5),IF((D67=15),VLOOKUP(G67,'15 лет'!$A$3:$D$75,4),IF((D67=16),VLOOKUP(G67,'16 лет'!$A$3:$D$75,4),VLOOKUP(G67,'17 лет'!$A$3:$D$75,4)))))))</f>
        <v>0</v>
      </c>
      <c r="I67" s="59"/>
      <c r="J67" s="59">
        <f ca="1">IF((D67&lt;=11),VLOOKUP(I67,'11 лет'!$C$3:$D$75,2),IF((D67=12),VLOOKUP(I67,'12 лет'!$C$3:$D$75,2),IF((D67=13),VLOOKUP(I67,'13 лет'!$D$3:$E$75,2),IF((D67=14),VLOOKUP(I67,'14 лет'!$D$3:$E$75,2),IF((D67=15),VLOOKUP(I67,'15 лет'!$C$3:$D$75,2),IF((D67=16),VLOOKUP(I67,'16 лет'!$C$3:$D$75,2),VLOOKUP(I67,'17 лет'!$C$3:$D$75,2)))))))</f>
        <v>0</v>
      </c>
      <c r="K67" s="59"/>
      <c r="L67" s="59">
        <f ca="1">IF((D67&lt;=11),VLOOKUP(K67,'11 лет'!$G$4:$I$74,3),IF((D67=12),VLOOKUP(K67,'12 лет'!$G$4:$I$74,3),IF((D67=13),VLOOKUP(K67,'13 лет'!$H$4:$J$74,3),IF((D67=14),VLOOKUP(K67,'14 лет'!$H$4:$J$74,3),IF((D67=15),VLOOKUP(K67,'15 лет'!$G$4:$I$74,3),IF((D67=16),VLOOKUP(K67,'16 лет'!$G$4:$I$74,3),VLOOKUP(K67,'17 лет'!$G$4:$I$74,3)))))))</f>
        <v>0</v>
      </c>
      <c r="M67" s="59"/>
      <c r="N67" s="59">
        <f ca="1">IF((D67&lt;=11),VLOOKUP(M67,'11 лет'!$F$4:$I$74,4),IF((D67=12),VLOOKUP(M67,'12 лет'!$F$4:$I$74,4),IF((D67=13),VLOOKUP(M67,'13 лет'!$G$4:$J$74,4),IF((D67=14),VLOOKUP(M67,'14 лет'!$G$4:$J$74,4),IF((D67=15),VLOOKUP(M67,'15 лет'!$F$4:$I$74,4),IF((D67=16),VLOOKUP(M67,'16 лет'!$F$4:$I$74,4),VLOOKUP(M67,'17 лет'!$F$4:$I$74,4)))))))</f>
        <v>0</v>
      </c>
      <c r="O67" s="59"/>
      <c r="P67" s="59">
        <f ca="1">IF((D67&lt;=11),VLOOKUP(O67,'11 лет'!$E$4:$I$74,5),IF((D67=12),VLOOKUP(O67,'12 лет'!$E$4:$I$74,5),IF((D67=13),VLOOKUP(O67,'13 лет'!$F$4:$J$74,5),IF((D67=14),VLOOKUP(O67,'14 лет'!$F$4:$J$74,5),IF((D67=15),VLOOKUP(O67,'15 лет'!$E$4:$I$74,5),IF((D67=16),VLOOKUP(O67,'16 лет'!$E$4:$I$74,5),VLOOKUP(O67,'17 лет'!$E$4:$I$74,5)))))))</f>
        <v>0</v>
      </c>
      <c r="Q67" s="59"/>
      <c r="R67" s="59">
        <f ca="1">IF((D67&lt;=11),VLOOKUP(Q67,'11 лет'!$H$4:$I$74,2),IF((D67=12),VLOOKUP(Q67,'12 лет'!$H$4:$I$74,2),IF((D67=13),VLOOKUP(Q67,'13 лет'!$I$4:$J$74,2),IF((D67=14),VLOOKUP(Q67,'14 лет'!$I$4:$J$74,2),IF((D67=15),VLOOKUP(Q67,'15 лет'!$H$4:$I$74,2),IF((D67=16),VLOOKUP(Q67,'16 лет'!$H$4:$I$74,2),VLOOKUP(Q67,'17 лет'!$H$4:$I$74,2)))))))</f>
        <v>6</v>
      </c>
      <c r="S67" s="59">
        <f t="shared" ca="1" si="1"/>
        <v>6</v>
      </c>
      <c r="T67" s="59"/>
    </row>
    <row r="68" spans="1:20" x14ac:dyDescent="0.2">
      <c r="A68" s="59"/>
      <c r="B68" s="59"/>
      <c r="C68" s="59"/>
      <c r="D68" s="59">
        <f t="shared" ca="1" si="0"/>
        <v>118</v>
      </c>
      <c r="E68" s="59"/>
      <c r="F68" s="59">
        <f ca="1">IF((D68&lt;=11),VLOOKUP(E68,'11 лет'!$B$3:$D$75,3),IF((D68=12),VLOOKUP(E68,'12 лет'!$B$3:$D$75,3),IF((D68=13),VLOOKUP(E68,'13 лет'!$B$3:$E$75,4),IF((D68=14),VLOOKUP(E68,'14 лет'!$B$3:$E$75,4),IF((D68=15),VLOOKUP(E68,'15 лет'!$B$3:$D$75,3),IF((D68=16),VLOOKUP(E68,'16 лет'!$B$3:$D$75,3),VLOOKUP(E68,'17 лет'!$B$3:$D$75,3)))))))</f>
        <v>0</v>
      </c>
      <c r="G68" s="59"/>
      <c r="H68" s="59">
        <f ca="1">IF((D68&lt;=11),VLOOKUP(G68,'11 лет'!$A$3:$D$75,4),IF((D68=12),VLOOKUP(G68,'12 лет'!$A$3:$D$75,4),IF((D68=13),VLOOKUP(G68,'13 лет'!$A$3:$E$75,5),IF((D68=14),VLOOKUP(G68,'14 лет'!$A$3:$E$75,5),IF((D68=15),VLOOKUP(G68,'15 лет'!$A$3:$D$75,4),IF((D68=16),VLOOKUP(G68,'16 лет'!$A$3:$D$75,4),VLOOKUP(G68,'17 лет'!$A$3:$D$75,4)))))))</f>
        <v>0</v>
      </c>
      <c r="I68" s="59"/>
      <c r="J68" s="59">
        <f ca="1">IF((D68&lt;=11),VLOOKUP(I68,'11 лет'!$C$3:$D$75,2),IF((D68=12),VLOOKUP(I68,'12 лет'!$C$3:$D$75,2),IF((D68=13),VLOOKUP(I68,'13 лет'!$D$3:$E$75,2),IF((D68=14),VLOOKUP(I68,'14 лет'!$D$3:$E$75,2),IF((D68=15),VLOOKUP(I68,'15 лет'!$C$3:$D$75,2),IF((D68=16),VLOOKUP(I68,'16 лет'!$C$3:$D$75,2),VLOOKUP(I68,'17 лет'!$C$3:$D$75,2)))))))</f>
        <v>0</v>
      </c>
      <c r="K68" s="59"/>
      <c r="L68" s="59">
        <f ca="1">IF((D68&lt;=11),VLOOKUP(K68,'11 лет'!$G$4:$I$74,3),IF((D68=12),VLOOKUP(K68,'12 лет'!$G$4:$I$74,3),IF((D68=13),VLOOKUP(K68,'13 лет'!$H$4:$J$74,3),IF((D68=14),VLOOKUP(K68,'14 лет'!$H$4:$J$74,3),IF((D68=15),VLOOKUP(K68,'15 лет'!$G$4:$I$74,3),IF((D68=16),VLOOKUP(K68,'16 лет'!$G$4:$I$74,3),VLOOKUP(K68,'17 лет'!$G$4:$I$74,3)))))))</f>
        <v>0</v>
      </c>
      <c r="M68" s="59"/>
      <c r="N68" s="59">
        <f ca="1">IF((D68&lt;=11),VLOOKUP(M68,'11 лет'!$F$4:$I$74,4),IF((D68=12),VLOOKUP(M68,'12 лет'!$F$4:$I$74,4),IF((D68=13),VLOOKUP(M68,'13 лет'!$G$4:$J$74,4),IF((D68=14),VLOOKUP(M68,'14 лет'!$G$4:$J$74,4),IF((D68=15),VLOOKUP(M68,'15 лет'!$F$4:$I$74,4),IF((D68=16),VLOOKUP(M68,'16 лет'!$F$4:$I$74,4),VLOOKUP(M68,'17 лет'!$F$4:$I$74,4)))))))</f>
        <v>0</v>
      </c>
      <c r="O68" s="59"/>
      <c r="P68" s="59">
        <f ca="1">IF((D68&lt;=11),VLOOKUP(O68,'11 лет'!$E$4:$I$74,5),IF((D68=12),VLOOKUP(O68,'12 лет'!$E$4:$I$74,5),IF((D68=13),VLOOKUP(O68,'13 лет'!$F$4:$J$74,5),IF((D68=14),VLOOKUP(O68,'14 лет'!$F$4:$J$74,5),IF((D68=15),VLOOKUP(O68,'15 лет'!$E$4:$I$74,5),IF((D68=16),VLOOKUP(O68,'16 лет'!$E$4:$I$74,5),VLOOKUP(O68,'17 лет'!$E$4:$I$74,5)))))))</f>
        <v>0</v>
      </c>
      <c r="Q68" s="59"/>
      <c r="R68" s="59">
        <f ca="1">IF((D68&lt;=11),VLOOKUP(Q68,'11 лет'!$H$4:$I$74,2),IF((D68=12),VLOOKUP(Q68,'12 лет'!$H$4:$I$74,2),IF((D68=13),VLOOKUP(Q68,'13 лет'!$I$4:$J$74,2),IF((D68=14),VLOOKUP(Q68,'14 лет'!$I$4:$J$74,2),IF((D68=15),VLOOKUP(Q68,'15 лет'!$H$4:$I$74,2),IF((D68=16),VLOOKUP(Q68,'16 лет'!$H$4:$I$74,2),VLOOKUP(Q68,'17 лет'!$H$4:$I$74,2)))))))</f>
        <v>6</v>
      </c>
      <c r="S68" s="59">
        <f t="shared" ca="1" si="1"/>
        <v>6</v>
      </c>
      <c r="T68" s="59"/>
    </row>
    <row r="69" spans="1:20" x14ac:dyDescent="0.2">
      <c r="A69" s="59"/>
      <c r="B69" s="59"/>
      <c r="C69" s="59"/>
      <c r="D69" s="59">
        <f t="shared" ca="1" si="0"/>
        <v>118</v>
      </c>
      <c r="E69" s="59"/>
      <c r="F69" s="59">
        <f ca="1">IF((D69&lt;=11),VLOOKUP(E69,'11 лет'!$B$3:$D$75,3),IF((D69=12),VLOOKUP(E69,'12 лет'!$B$3:$D$75,3),IF((D69=13),VLOOKUP(E69,'13 лет'!$B$3:$E$75,4),IF((D69=14),VLOOKUP(E69,'14 лет'!$B$3:$E$75,4),IF((D69=15),VLOOKUP(E69,'15 лет'!$B$3:$D$75,3),IF((D69=16),VLOOKUP(E69,'16 лет'!$B$3:$D$75,3),VLOOKUP(E69,'17 лет'!$B$3:$D$75,3)))))))</f>
        <v>0</v>
      </c>
      <c r="G69" s="59"/>
      <c r="H69" s="59">
        <f ca="1">IF((D69&lt;=11),VLOOKUP(G69,'11 лет'!$A$3:$D$75,4),IF((D69=12),VLOOKUP(G69,'12 лет'!$A$3:$D$75,4),IF((D69=13),VLOOKUP(G69,'13 лет'!$A$3:$E$75,5),IF((D69=14),VLOOKUP(G69,'14 лет'!$A$3:$E$75,5),IF((D69=15),VLOOKUP(G69,'15 лет'!$A$3:$D$75,4),IF((D69=16),VLOOKUP(G69,'16 лет'!$A$3:$D$75,4),VLOOKUP(G69,'17 лет'!$A$3:$D$75,4)))))))</f>
        <v>0</v>
      </c>
      <c r="I69" s="59"/>
      <c r="J69" s="59">
        <f ca="1">IF((D69&lt;=11),VLOOKUP(I69,'11 лет'!$C$3:$D$75,2),IF((D69=12),VLOOKUP(I69,'12 лет'!$C$3:$D$75,2),IF((D69=13),VLOOKUP(I69,'13 лет'!$D$3:$E$75,2),IF((D69=14),VLOOKUP(I69,'14 лет'!$D$3:$E$75,2),IF((D69=15),VLOOKUP(I69,'15 лет'!$C$3:$D$75,2),IF((D69=16),VLOOKUP(I69,'16 лет'!$C$3:$D$75,2),VLOOKUP(I69,'17 лет'!$C$3:$D$75,2)))))))</f>
        <v>0</v>
      </c>
      <c r="K69" s="59"/>
      <c r="L69" s="59">
        <f ca="1">IF((D69&lt;=11),VLOOKUP(K69,'11 лет'!$G$4:$I$74,3),IF((D69=12),VLOOKUP(K69,'12 лет'!$G$4:$I$74,3),IF((D69=13),VLOOKUP(K69,'13 лет'!$H$4:$J$74,3),IF((D69=14),VLOOKUP(K69,'14 лет'!$H$4:$J$74,3),IF((D69=15),VLOOKUP(K69,'15 лет'!$G$4:$I$74,3),IF((D69=16),VLOOKUP(K69,'16 лет'!$G$4:$I$74,3),VLOOKUP(K69,'17 лет'!$G$4:$I$74,3)))))))</f>
        <v>0</v>
      </c>
      <c r="M69" s="59"/>
      <c r="N69" s="59">
        <f ca="1">IF((D69&lt;=11),VLOOKUP(M69,'11 лет'!$F$4:$I$74,4),IF((D69=12),VLOOKUP(M69,'12 лет'!$F$4:$I$74,4),IF((D69=13),VLOOKUP(M69,'13 лет'!$G$4:$J$74,4),IF((D69=14),VLOOKUP(M69,'14 лет'!$G$4:$J$74,4),IF((D69=15),VLOOKUP(M69,'15 лет'!$F$4:$I$74,4),IF((D69=16),VLOOKUP(M69,'16 лет'!$F$4:$I$74,4),VLOOKUP(M69,'17 лет'!$F$4:$I$74,4)))))))</f>
        <v>0</v>
      </c>
      <c r="O69" s="59"/>
      <c r="P69" s="59">
        <f ca="1">IF((D69&lt;=11),VLOOKUP(O69,'11 лет'!$E$4:$I$74,5),IF((D69=12),VLOOKUP(O69,'12 лет'!$E$4:$I$74,5),IF((D69=13),VLOOKUP(O69,'13 лет'!$F$4:$J$74,5),IF((D69=14),VLOOKUP(O69,'14 лет'!$F$4:$J$74,5),IF((D69=15),VLOOKUP(O69,'15 лет'!$E$4:$I$74,5),IF((D69=16),VLOOKUP(O69,'16 лет'!$E$4:$I$74,5),VLOOKUP(O69,'17 лет'!$E$4:$I$74,5)))))))</f>
        <v>0</v>
      </c>
      <c r="Q69" s="59"/>
      <c r="R69" s="59">
        <f ca="1">IF((D69&lt;=11),VLOOKUP(Q69,'11 лет'!$H$4:$I$74,2),IF((D69=12),VLOOKUP(Q69,'12 лет'!$H$4:$I$74,2),IF((D69=13),VLOOKUP(Q69,'13 лет'!$I$4:$J$74,2),IF((D69=14),VLOOKUP(Q69,'14 лет'!$I$4:$J$74,2),IF((D69=15),VLOOKUP(Q69,'15 лет'!$H$4:$I$74,2),IF((D69=16),VLOOKUP(Q69,'16 лет'!$H$4:$I$74,2),VLOOKUP(Q69,'17 лет'!$H$4:$I$74,2)))))))</f>
        <v>6</v>
      </c>
      <c r="S69" s="59">
        <f t="shared" ca="1" si="1"/>
        <v>6</v>
      </c>
      <c r="T69" s="59"/>
    </row>
    <row r="70" spans="1:20" x14ac:dyDescent="0.2">
      <c r="A70" s="59"/>
      <c r="B70" s="59"/>
      <c r="C70" s="59"/>
      <c r="D70" s="59">
        <f t="shared" ca="1" si="0"/>
        <v>118</v>
      </c>
      <c r="E70" s="59"/>
      <c r="F70" s="59">
        <f ca="1">IF((D70&lt;=11),VLOOKUP(E70,'11 лет'!$B$3:$D$75,3),IF((D70=12),VLOOKUP(E70,'12 лет'!$B$3:$D$75,3),IF((D70=13),VLOOKUP(E70,'13 лет'!$B$3:$E$75,4),IF((D70=14),VLOOKUP(E70,'14 лет'!$B$3:$E$75,4),IF((D70=15),VLOOKUP(E70,'15 лет'!$B$3:$D$75,3),IF((D70=16),VLOOKUP(E70,'16 лет'!$B$3:$D$75,3),VLOOKUP(E70,'17 лет'!$B$3:$D$75,3)))))))</f>
        <v>0</v>
      </c>
      <c r="G70" s="59"/>
      <c r="H70" s="59">
        <f ca="1">IF((D70&lt;=11),VLOOKUP(G70,'11 лет'!$A$3:$D$75,4),IF((D70=12),VLOOKUP(G70,'12 лет'!$A$3:$D$75,4),IF((D70=13),VLOOKUP(G70,'13 лет'!$A$3:$E$75,5),IF((D70=14),VLOOKUP(G70,'14 лет'!$A$3:$E$75,5),IF((D70=15),VLOOKUP(G70,'15 лет'!$A$3:$D$75,4),IF((D70=16),VLOOKUP(G70,'16 лет'!$A$3:$D$75,4),VLOOKUP(G70,'17 лет'!$A$3:$D$75,4)))))))</f>
        <v>0</v>
      </c>
      <c r="I70" s="59"/>
      <c r="J70" s="59">
        <f ca="1">IF((D70&lt;=11),VLOOKUP(I70,'11 лет'!$C$3:$D$75,2),IF((D70=12),VLOOKUP(I70,'12 лет'!$C$3:$D$75,2),IF((D70=13),VLOOKUP(I70,'13 лет'!$D$3:$E$75,2),IF((D70=14),VLOOKUP(I70,'14 лет'!$D$3:$E$75,2),IF((D70=15),VLOOKUP(I70,'15 лет'!$C$3:$D$75,2),IF((D70=16),VLOOKUP(I70,'16 лет'!$C$3:$D$75,2),VLOOKUP(I70,'17 лет'!$C$3:$D$75,2)))))))</f>
        <v>0</v>
      </c>
      <c r="K70" s="59"/>
      <c r="L70" s="59">
        <f ca="1">IF((D70&lt;=11),VLOOKUP(K70,'11 лет'!$G$4:$I$74,3),IF((D70=12),VLOOKUP(K70,'12 лет'!$G$4:$I$74,3),IF((D70=13),VLOOKUP(K70,'13 лет'!$H$4:$J$74,3),IF((D70=14),VLOOKUP(K70,'14 лет'!$H$4:$J$74,3),IF((D70=15),VLOOKUP(K70,'15 лет'!$G$4:$I$74,3),IF((D70=16),VLOOKUP(K70,'16 лет'!$G$4:$I$74,3),VLOOKUP(K70,'17 лет'!$G$4:$I$74,3)))))))</f>
        <v>0</v>
      </c>
      <c r="M70" s="59"/>
      <c r="N70" s="59">
        <f ca="1">IF((D70&lt;=11),VLOOKUP(M70,'11 лет'!$F$4:$I$74,4),IF((D70=12),VLOOKUP(M70,'12 лет'!$F$4:$I$74,4),IF((D70=13),VLOOKUP(M70,'13 лет'!$G$4:$J$74,4),IF((D70=14),VLOOKUP(M70,'14 лет'!$G$4:$J$74,4),IF((D70=15),VLOOKUP(M70,'15 лет'!$F$4:$I$74,4),IF((D70=16),VLOOKUP(M70,'16 лет'!$F$4:$I$74,4),VLOOKUP(M70,'17 лет'!$F$4:$I$74,4)))))))</f>
        <v>0</v>
      </c>
      <c r="O70" s="59"/>
      <c r="P70" s="59">
        <f ca="1">IF((D70&lt;=11),VLOOKUP(O70,'11 лет'!$E$4:$I$74,5),IF((D70=12),VLOOKUP(O70,'12 лет'!$E$4:$I$74,5),IF((D70=13),VLOOKUP(O70,'13 лет'!$F$4:$J$74,5),IF((D70=14),VLOOKUP(O70,'14 лет'!$F$4:$J$74,5),IF((D70=15),VLOOKUP(O70,'15 лет'!$E$4:$I$74,5),IF((D70=16),VLOOKUP(O70,'16 лет'!$E$4:$I$74,5),VLOOKUP(O70,'17 лет'!$E$4:$I$74,5)))))))</f>
        <v>0</v>
      </c>
      <c r="Q70" s="59"/>
      <c r="R70" s="59">
        <f ca="1">IF((D70&lt;=11),VLOOKUP(Q70,'11 лет'!$H$4:$I$74,2),IF((D70=12),VLOOKUP(Q70,'12 лет'!$H$4:$I$74,2),IF((D70=13),VLOOKUP(Q70,'13 лет'!$I$4:$J$74,2),IF((D70=14),VLOOKUP(Q70,'14 лет'!$I$4:$J$74,2),IF((D70=15),VLOOKUP(Q70,'15 лет'!$H$4:$I$74,2),IF((D70=16),VLOOKUP(Q70,'16 лет'!$H$4:$I$74,2),VLOOKUP(Q70,'17 лет'!$H$4:$I$74,2)))))))</f>
        <v>6</v>
      </c>
      <c r="S70" s="59">
        <f t="shared" ca="1" si="1"/>
        <v>6</v>
      </c>
      <c r="T70" s="59"/>
    </row>
    <row r="71" spans="1:20" x14ac:dyDescent="0.2">
      <c r="A71" s="59"/>
      <c r="B71" s="59"/>
      <c r="C71" s="59"/>
      <c r="D71" s="59">
        <f t="shared" ca="1" si="0"/>
        <v>118</v>
      </c>
      <c r="E71" s="59"/>
      <c r="F71" s="59">
        <f ca="1">IF((D71&lt;=11),VLOOKUP(E71,'11 лет'!$B$3:$D$75,3),IF((D71=12),VLOOKUP(E71,'12 лет'!$B$3:$D$75,3),IF((D71=13),VLOOKUP(E71,'13 лет'!$B$3:$E$75,4),IF((D71=14),VLOOKUP(E71,'14 лет'!$B$3:$E$75,4),IF((D71=15),VLOOKUP(E71,'15 лет'!$B$3:$D$75,3),IF((D71=16),VLOOKUP(E71,'16 лет'!$B$3:$D$75,3),VLOOKUP(E71,'17 лет'!$B$3:$D$75,3)))))))</f>
        <v>0</v>
      </c>
      <c r="G71" s="59"/>
      <c r="H71" s="59">
        <f ca="1">IF((D71&lt;=11),VLOOKUP(G71,'11 лет'!$A$3:$D$75,4),IF((D71=12),VLOOKUP(G71,'12 лет'!$A$3:$D$75,4),IF((D71=13),VLOOKUP(G71,'13 лет'!$A$3:$E$75,5),IF((D71=14),VLOOKUP(G71,'14 лет'!$A$3:$E$75,5),IF((D71=15),VLOOKUP(G71,'15 лет'!$A$3:$D$75,4),IF((D71=16),VLOOKUP(G71,'16 лет'!$A$3:$D$75,4),VLOOKUP(G71,'17 лет'!$A$3:$D$75,4)))))))</f>
        <v>0</v>
      </c>
      <c r="I71" s="59"/>
      <c r="J71" s="59">
        <f ca="1">IF((D71&lt;=11),VLOOKUP(I71,'11 лет'!$C$3:$D$75,2),IF((D71=12),VLOOKUP(I71,'12 лет'!$C$3:$D$75,2),IF((D71=13),VLOOKUP(I71,'13 лет'!$D$3:$E$75,2),IF((D71=14),VLOOKUP(I71,'14 лет'!$D$3:$E$75,2),IF((D71=15),VLOOKUP(I71,'15 лет'!$C$3:$D$75,2),IF((D71=16),VLOOKUP(I71,'16 лет'!$C$3:$D$75,2),VLOOKUP(I71,'17 лет'!$C$3:$D$75,2)))))))</f>
        <v>0</v>
      </c>
      <c r="K71" s="59"/>
      <c r="L71" s="59">
        <f ca="1">IF((D71&lt;=11),VLOOKUP(K71,'11 лет'!$G$4:$I$74,3),IF((D71=12),VLOOKUP(K71,'12 лет'!$G$4:$I$74,3),IF((D71=13),VLOOKUP(K71,'13 лет'!$H$4:$J$74,3),IF((D71=14),VLOOKUP(K71,'14 лет'!$H$4:$J$74,3),IF((D71=15),VLOOKUP(K71,'15 лет'!$G$4:$I$74,3),IF((D71=16),VLOOKUP(K71,'16 лет'!$G$4:$I$74,3),VLOOKUP(K71,'17 лет'!$G$4:$I$74,3)))))))</f>
        <v>0</v>
      </c>
      <c r="M71" s="59"/>
      <c r="N71" s="59">
        <f ca="1">IF((D71&lt;=11),VLOOKUP(M71,'11 лет'!$F$4:$I$74,4),IF((D71=12),VLOOKUP(M71,'12 лет'!$F$4:$I$74,4),IF((D71=13),VLOOKUP(M71,'13 лет'!$G$4:$J$74,4),IF((D71=14),VLOOKUP(M71,'14 лет'!$G$4:$J$74,4),IF((D71=15),VLOOKUP(M71,'15 лет'!$F$4:$I$74,4),IF((D71=16),VLOOKUP(M71,'16 лет'!$F$4:$I$74,4),VLOOKUP(M71,'17 лет'!$F$4:$I$74,4)))))))</f>
        <v>0</v>
      </c>
      <c r="O71" s="59"/>
      <c r="P71" s="59">
        <f ca="1">IF((D71&lt;=11),VLOOKUP(O71,'11 лет'!$E$4:$I$74,5),IF((D71=12),VLOOKUP(O71,'12 лет'!$E$4:$I$74,5),IF((D71=13),VLOOKUP(O71,'13 лет'!$F$4:$J$74,5),IF((D71=14),VLOOKUP(O71,'14 лет'!$F$4:$J$74,5),IF((D71=15),VLOOKUP(O71,'15 лет'!$E$4:$I$74,5),IF((D71=16),VLOOKUP(O71,'16 лет'!$E$4:$I$74,5),VLOOKUP(O71,'17 лет'!$E$4:$I$74,5)))))))</f>
        <v>0</v>
      </c>
      <c r="Q71" s="59"/>
      <c r="R71" s="59">
        <f ca="1">IF((D71&lt;=11),VLOOKUP(Q71,'11 лет'!$H$4:$I$74,2),IF((D71=12),VLOOKUP(Q71,'12 лет'!$H$4:$I$74,2),IF((D71=13),VLOOKUP(Q71,'13 лет'!$I$4:$J$74,2),IF((D71=14),VLOOKUP(Q71,'14 лет'!$I$4:$J$74,2),IF((D71=15),VLOOKUP(Q71,'15 лет'!$H$4:$I$74,2),IF((D71=16),VLOOKUP(Q71,'16 лет'!$H$4:$I$74,2),VLOOKUP(Q71,'17 лет'!$H$4:$I$74,2)))))))</f>
        <v>6</v>
      </c>
      <c r="S71" s="59">
        <f t="shared" ca="1" si="1"/>
        <v>6</v>
      </c>
      <c r="T71" s="59"/>
    </row>
    <row r="72" spans="1:20" x14ac:dyDescent="0.2">
      <c r="A72" s="59"/>
      <c r="B72" s="59"/>
      <c r="C72" s="59"/>
      <c r="D72" s="59">
        <f t="shared" ca="1" si="0"/>
        <v>118</v>
      </c>
      <c r="E72" s="59"/>
      <c r="F72" s="59">
        <f ca="1">IF((D72&lt;=11),VLOOKUP(E72,'11 лет'!$B$3:$D$75,3),IF((D72=12),VLOOKUP(E72,'12 лет'!$B$3:$D$75,3),IF((D72=13),VLOOKUP(E72,'13 лет'!$B$3:$E$75,4),IF((D72=14),VLOOKUP(E72,'14 лет'!$B$3:$E$75,4),IF((D72=15),VLOOKUP(E72,'15 лет'!$B$3:$D$75,3),IF((D72=16),VLOOKUP(E72,'16 лет'!$B$3:$D$75,3),VLOOKUP(E72,'17 лет'!$B$3:$D$75,3)))))))</f>
        <v>0</v>
      </c>
      <c r="G72" s="59"/>
      <c r="H72" s="59">
        <f ca="1">IF((D72&lt;=11),VLOOKUP(G72,'11 лет'!$A$3:$D$75,4),IF((D72=12),VLOOKUP(G72,'12 лет'!$A$3:$D$75,4),IF((D72=13),VLOOKUP(G72,'13 лет'!$A$3:$E$75,5),IF((D72=14),VLOOKUP(G72,'14 лет'!$A$3:$E$75,5),IF((D72=15),VLOOKUP(G72,'15 лет'!$A$3:$D$75,4),IF((D72=16),VLOOKUP(G72,'16 лет'!$A$3:$D$75,4),VLOOKUP(G72,'17 лет'!$A$3:$D$75,4)))))))</f>
        <v>0</v>
      </c>
      <c r="I72" s="59"/>
      <c r="J72" s="59">
        <f ca="1">IF((D72&lt;=11),VLOOKUP(I72,'11 лет'!$C$3:$D$75,2),IF((D72=12),VLOOKUP(I72,'12 лет'!$C$3:$D$75,2),IF((D72=13),VLOOKUP(I72,'13 лет'!$D$3:$E$75,2),IF((D72=14),VLOOKUP(I72,'14 лет'!$D$3:$E$75,2),IF((D72=15),VLOOKUP(I72,'15 лет'!$C$3:$D$75,2),IF((D72=16),VLOOKUP(I72,'16 лет'!$C$3:$D$75,2),VLOOKUP(I72,'17 лет'!$C$3:$D$75,2)))))))</f>
        <v>0</v>
      </c>
      <c r="K72" s="59"/>
      <c r="L72" s="59">
        <f ca="1">IF((D72&lt;=11),VLOOKUP(K72,'11 лет'!$G$4:$I$74,3),IF((D72=12),VLOOKUP(K72,'12 лет'!$G$4:$I$74,3),IF((D72=13),VLOOKUP(K72,'13 лет'!$H$4:$J$74,3),IF((D72=14),VLOOKUP(K72,'14 лет'!$H$4:$J$74,3),IF((D72=15),VLOOKUP(K72,'15 лет'!$G$4:$I$74,3),IF((D72=16),VLOOKUP(K72,'16 лет'!$G$4:$I$74,3),VLOOKUP(K72,'17 лет'!$G$4:$I$74,3)))))))</f>
        <v>0</v>
      </c>
      <c r="M72" s="59"/>
      <c r="N72" s="59">
        <f ca="1">IF((D72&lt;=11),VLOOKUP(M72,'11 лет'!$F$4:$I$74,4),IF((D72=12),VLOOKUP(M72,'12 лет'!$F$4:$I$74,4),IF((D72=13),VLOOKUP(M72,'13 лет'!$G$4:$J$74,4),IF((D72=14),VLOOKUP(M72,'14 лет'!$G$4:$J$74,4),IF((D72=15),VLOOKUP(M72,'15 лет'!$F$4:$I$74,4),IF((D72=16),VLOOKUP(M72,'16 лет'!$F$4:$I$74,4),VLOOKUP(M72,'17 лет'!$F$4:$I$74,4)))))))</f>
        <v>0</v>
      </c>
      <c r="O72" s="59"/>
      <c r="P72" s="59">
        <f ca="1">IF((D72&lt;=11),VLOOKUP(O72,'11 лет'!$E$4:$I$74,5),IF((D72=12),VLOOKUP(O72,'12 лет'!$E$4:$I$74,5),IF((D72=13),VLOOKUP(O72,'13 лет'!$F$4:$J$74,5),IF((D72=14),VLOOKUP(O72,'14 лет'!$F$4:$J$74,5),IF((D72=15),VLOOKUP(O72,'15 лет'!$E$4:$I$74,5),IF((D72=16),VLOOKUP(O72,'16 лет'!$E$4:$I$74,5),VLOOKUP(O72,'17 лет'!$E$4:$I$74,5)))))))</f>
        <v>0</v>
      </c>
      <c r="Q72" s="59"/>
      <c r="R72" s="59">
        <f ca="1">IF((D72&lt;=11),VLOOKUP(Q72,'11 лет'!$H$4:$I$74,2),IF((D72=12),VLOOKUP(Q72,'12 лет'!$H$4:$I$74,2),IF((D72=13),VLOOKUP(Q72,'13 лет'!$I$4:$J$74,2),IF((D72=14),VLOOKUP(Q72,'14 лет'!$I$4:$J$74,2),IF((D72=15),VLOOKUP(Q72,'15 лет'!$H$4:$I$74,2),IF((D72=16),VLOOKUP(Q72,'16 лет'!$H$4:$I$74,2),VLOOKUP(Q72,'17 лет'!$H$4:$I$74,2)))))))</f>
        <v>6</v>
      </c>
      <c r="S72" s="59">
        <f t="shared" ca="1" si="1"/>
        <v>6</v>
      </c>
      <c r="T72" s="59"/>
    </row>
    <row r="73" spans="1:20" x14ac:dyDescent="0.2">
      <c r="A73" s="59"/>
      <c r="B73" s="59"/>
      <c r="C73" s="59"/>
      <c r="D73" s="59">
        <f t="shared" ca="1" si="0"/>
        <v>118</v>
      </c>
      <c r="E73" s="59"/>
      <c r="F73" s="59">
        <f ca="1">IF((D73&lt;=11),VLOOKUP(E73,'11 лет'!$B$3:$D$75,3),IF((D73=12),VLOOKUP(E73,'12 лет'!$B$3:$D$75,3),IF((D73=13),VLOOKUP(E73,'13 лет'!$B$3:$E$75,4),IF((D73=14),VLOOKUP(E73,'14 лет'!$B$3:$E$75,4),IF((D73=15),VLOOKUP(E73,'15 лет'!$B$3:$D$75,3),IF((D73=16),VLOOKUP(E73,'16 лет'!$B$3:$D$75,3),VLOOKUP(E73,'17 лет'!$B$3:$D$75,3)))))))</f>
        <v>0</v>
      </c>
      <c r="G73" s="59"/>
      <c r="H73" s="59">
        <f ca="1">IF((D73&lt;=11),VLOOKUP(G73,'11 лет'!$A$3:$D$75,4),IF((D73=12),VLOOKUP(G73,'12 лет'!$A$3:$D$75,4),IF((D73=13),VLOOKUP(G73,'13 лет'!$A$3:$E$75,5),IF((D73=14),VLOOKUP(G73,'14 лет'!$A$3:$E$75,5),IF((D73=15),VLOOKUP(G73,'15 лет'!$A$3:$D$75,4),IF((D73=16),VLOOKUP(G73,'16 лет'!$A$3:$D$75,4),VLOOKUP(G73,'17 лет'!$A$3:$D$75,4)))))))</f>
        <v>0</v>
      </c>
      <c r="I73" s="59"/>
      <c r="J73" s="59">
        <f ca="1">IF((D73&lt;=11),VLOOKUP(I73,'11 лет'!$C$3:$D$75,2),IF((D73=12),VLOOKUP(I73,'12 лет'!$C$3:$D$75,2),IF((D73=13),VLOOKUP(I73,'13 лет'!$D$3:$E$75,2),IF((D73=14),VLOOKUP(I73,'14 лет'!$D$3:$E$75,2),IF((D73=15),VLOOKUP(I73,'15 лет'!$C$3:$D$75,2),IF((D73=16),VLOOKUP(I73,'16 лет'!$C$3:$D$75,2),VLOOKUP(I73,'17 лет'!$C$3:$D$75,2)))))))</f>
        <v>0</v>
      </c>
      <c r="K73" s="59"/>
      <c r="L73" s="59">
        <f ca="1">IF((D73&lt;=11),VLOOKUP(K73,'11 лет'!$G$4:$I$74,3),IF((D73=12),VLOOKUP(K73,'12 лет'!$G$4:$I$74,3),IF((D73=13),VLOOKUP(K73,'13 лет'!$H$4:$J$74,3),IF((D73=14),VLOOKUP(K73,'14 лет'!$H$4:$J$74,3),IF((D73=15),VLOOKUP(K73,'15 лет'!$G$4:$I$74,3),IF((D73=16),VLOOKUP(K73,'16 лет'!$G$4:$I$74,3),VLOOKUP(K73,'17 лет'!$G$4:$I$74,3)))))))</f>
        <v>0</v>
      </c>
      <c r="M73" s="59"/>
      <c r="N73" s="59">
        <f ca="1">IF((D73&lt;=11),VLOOKUP(M73,'11 лет'!$F$4:$I$74,4),IF((D73=12),VLOOKUP(M73,'12 лет'!$F$4:$I$74,4),IF((D73=13),VLOOKUP(M73,'13 лет'!$G$4:$J$74,4),IF((D73=14),VLOOKUP(M73,'14 лет'!$G$4:$J$74,4),IF((D73=15),VLOOKUP(M73,'15 лет'!$F$4:$I$74,4),IF((D73=16),VLOOKUP(M73,'16 лет'!$F$4:$I$74,4),VLOOKUP(M73,'17 лет'!$F$4:$I$74,4)))))))</f>
        <v>0</v>
      </c>
      <c r="O73" s="59"/>
      <c r="P73" s="59">
        <f ca="1">IF((D73&lt;=11),VLOOKUP(O73,'11 лет'!$E$4:$I$74,5),IF((D73=12),VLOOKUP(O73,'12 лет'!$E$4:$I$74,5),IF((D73=13),VLOOKUP(O73,'13 лет'!$F$4:$J$74,5),IF((D73=14),VLOOKUP(O73,'14 лет'!$F$4:$J$74,5),IF((D73=15),VLOOKUP(O73,'15 лет'!$E$4:$I$74,5),IF((D73=16),VLOOKUP(O73,'16 лет'!$E$4:$I$74,5),VLOOKUP(O73,'17 лет'!$E$4:$I$74,5)))))))</f>
        <v>0</v>
      </c>
      <c r="Q73" s="59"/>
      <c r="R73" s="59">
        <f ca="1">IF((D73&lt;=11),VLOOKUP(Q73,'11 лет'!$H$4:$I$74,2),IF((D73=12),VLOOKUP(Q73,'12 лет'!$H$4:$I$74,2),IF((D73=13),VLOOKUP(Q73,'13 лет'!$I$4:$J$74,2),IF((D73=14),VLOOKUP(Q73,'14 лет'!$I$4:$J$74,2),IF((D73=15),VLOOKUP(Q73,'15 лет'!$H$4:$I$74,2),IF((D73=16),VLOOKUP(Q73,'16 лет'!$H$4:$I$74,2),VLOOKUP(Q73,'17 лет'!$H$4:$I$74,2)))))))</f>
        <v>6</v>
      </c>
      <c r="S73" s="59">
        <f t="shared" ca="1" si="1"/>
        <v>6</v>
      </c>
      <c r="T73" s="59"/>
    </row>
    <row r="74" spans="1:20" x14ac:dyDescent="0.2">
      <c r="A74" s="59"/>
      <c r="B74" s="59"/>
      <c r="C74" s="59"/>
      <c r="D74" s="59">
        <f t="shared" ca="1" si="0"/>
        <v>118</v>
      </c>
      <c r="E74" s="59"/>
      <c r="F74" s="59">
        <f ca="1">IF((D74&lt;=11),VLOOKUP(E74,'11 лет'!$B$3:$D$75,3),IF((D74=12),VLOOKUP(E74,'12 лет'!$B$3:$D$75,3),IF((D74=13),VLOOKUP(E74,'13 лет'!$B$3:$E$75,4),IF((D74=14),VLOOKUP(E74,'14 лет'!$B$3:$E$75,4),IF((D74=15),VLOOKUP(E74,'15 лет'!$B$3:$D$75,3),IF((D74=16),VLOOKUP(E74,'16 лет'!$B$3:$D$75,3),VLOOKUP(E74,'17 лет'!$B$3:$D$75,3)))))))</f>
        <v>0</v>
      </c>
      <c r="G74" s="59"/>
      <c r="H74" s="59">
        <f ca="1">IF((D74&lt;=11),VLOOKUP(G74,'11 лет'!$A$3:$D$75,4),IF((D74=12),VLOOKUP(G74,'12 лет'!$A$3:$D$75,4),IF((D74=13),VLOOKUP(G74,'13 лет'!$A$3:$E$75,5),IF((D74=14),VLOOKUP(G74,'14 лет'!$A$3:$E$75,5),IF((D74=15),VLOOKUP(G74,'15 лет'!$A$3:$D$75,4),IF((D74=16),VLOOKUP(G74,'16 лет'!$A$3:$D$75,4),VLOOKUP(G74,'17 лет'!$A$3:$D$75,4)))))))</f>
        <v>0</v>
      </c>
      <c r="I74" s="59"/>
      <c r="J74" s="59">
        <f ca="1">IF((D74&lt;=11),VLOOKUP(I74,'11 лет'!$C$3:$D$75,2),IF((D74=12),VLOOKUP(I74,'12 лет'!$C$3:$D$75,2),IF((D74=13),VLOOKUP(I74,'13 лет'!$D$3:$E$75,2),IF((D74=14),VLOOKUP(I74,'14 лет'!$D$3:$E$75,2),IF((D74=15),VLOOKUP(I74,'15 лет'!$C$3:$D$75,2),IF((D74=16),VLOOKUP(I74,'16 лет'!$C$3:$D$75,2),VLOOKUP(I74,'17 лет'!$C$3:$D$75,2)))))))</f>
        <v>0</v>
      </c>
      <c r="K74" s="59"/>
      <c r="L74" s="59">
        <f ca="1">IF((D74&lt;=11),VLOOKUP(K74,'11 лет'!$G$4:$I$74,3),IF((D74=12),VLOOKUP(K74,'12 лет'!$G$4:$I$74,3),IF((D74=13),VLOOKUP(K74,'13 лет'!$H$4:$J$74,3),IF((D74=14),VLOOKUP(K74,'14 лет'!$H$4:$J$74,3),IF((D74=15),VLOOKUP(K74,'15 лет'!$G$4:$I$74,3),IF((D74=16),VLOOKUP(K74,'16 лет'!$G$4:$I$74,3),VLOOKUP(K74,'17 лет'!$G$4:$I$74,3)))))))</f>
        <v>0</v>
      </c>
      <c r="M74" s="59"/>
      <c r="N74" s="59">
        <f ca="1">IF((D74&lt;=11),VLOOKUP(M74,'11 лет'!$F$4:$I$74,4),IF((D74=12),VLOOKUP(M74,'12 лет'!$F$4:$I$74,4),IF((D74=13),VLOOKUP(M74,'13 лет'!$G$4:$J$74,4),IF((D74=14),VLOOKUP(M74,'14 лет'!$G$4:$J$74,4),IF((D74=15),VLOOKUP(M74,'15 лет'!$F$4:$I$74,4),IF((D74=16),VLOOKUP(M74,'16 лет'!$F$4:$I$74,4),VLOOKUP(M74,'17 лет'!$F$4:$I$74,4)))))))</f>
        <v>0</v>
      </c>
      <c r="O74" s="59"/>
      <c r="P74" s="59">
        <f ca="1">IF((D74&lt;=11),VLOOKUP(O74,'11 лет'!$E$4:$I$74,5),IF((D74=12),VLOOKUP(O74,'12 лет'!$E$4:$I$74,5),IF((D74=13),VLOOKUP(O74,'13 лет'!$F$4:$J$74,5),IF((D74=14),VLOOKUP(O74,'14 лет'!$F$4:$J$74,5),IF((D74=15),VLOOKUP(O74,'15 лет'!$E$4:$I$74,5),IF((D74=16),VLOOKUP(O74,'16 лет'!$E$4:$I$74,5),VLOOKUP(O74,'17 лет'!$E$4:$I$74,5)))))))</f>
        <v>0</v>
      </c>
      <c r="Q74" s="59"/>
      <c r="R74" s="59">
        <f ca="1">IF((D74&lt;=11),VLOOKUP(Q74,'11 лет'!$H$4:$I$74,2),IF((D74=12),VLOOKUP(Q74,'12 лет'!$H$4:$I$74,2),IF((D74=13),VLOOKUP(Q74,'13 лет'!$I$4:$J$74,2),IF((D74=14),VLOOKUP(Q74,'14 лет'!$I$4:$J$74,2),IF((D74=15),VLOOKUP(Q74,'15 лет'!$H$4:$I$74,2),IF((D74=16),VLOOKUP(Q74,'16 лет'!$H$4:$I$74,2),VLOOKUP(Q74,'17 лет'!$H$4:$I$74,2)))))))</f>
        <v>6</v>
      </c>
      <c r="S74" s="59">
        <f t="shared" ca="1" si="1"/>
        <v>6</v>
      </c>
      <c r="T74" s="59"/>
    </row>
    <row r="75" spans="1:20" x14ac:dyDescent="0.2">
      <c r="A75" s="59"/>
      <c r="B75" s="59"/>
      <c r="C75" s="59"/>
      <c r="D75" s="59">
        <f t="shared" ca="1" si="0"/>
        <v>118</v>
      </c>
      <c r="E75" s="59"/>
      <c r="F75" s="59">
        <f ca="1">IF((D75&lt;=11),VLOOKUP(E75,'11 лет'!$B$3:$D$75,3),IF((D75=12),VLOOKUP(E75,'12 лет'!$B$3:$D$75,3),IF((D75=13),VLOOKUP(E75,'13 лет'!$B$3:$E$75,4),IF((D75=14),VLOOKUP(E75,'14 лет'!$B$3:$E$75,4),IF((D75=15),VLOOKUP(E75,'15 лет'!$B$3:$D$75,3),IF((D75=16),VLOOKUP(E75,'16 лет'!$B$3:$D$75,3),VLOOKUP(E75,'17 лет'!$B$3:$D$75,3)))))))</f>
        <v>0</v>
      </c>
      <c r="G75" s="59"/>
      <c r="H75" s="59">
        <f ca="1">IF((D75&lt;=11),VLOOKUP(G75,'11 лет'!$A$3:$D$75,4),IF((D75=12),VLOOKUP(G75,'12 лет'!$A$3:$D$75,4),IF((D75=13),VLOOKUP(G75,'13 лет'!$A$3:$E$75,5),IF((D75=14),VLOOKUP(G75,'14 лет'!$A$3:$E$75,5),IF((D75=15),VLOOKUP(G75,'15 лет'!$A$3:$D$75,4),IF((D75=16),VLOOKUP(G75,'16 лет'!$A$3:$D$75,4),VLOOKUP(G75,'17 лет'!$A$3:$D$75,4)))))))</f>
        <v>0</v>
      </c>
      <c r="I75" s="59"/>
      <c r="J75" s="59">
        <f ca="1">IF((D75&lt;=11),VLOOKUP(I75,'11 лет'!$C$3:$D$75,2),IF((D75=12),VLOOKUP(I75,'12 лет'!$C$3:$D$75,2),IF((D75=13),VLOOKUP(I75,'13 лет'!$D$3:$E$75,2),IF((D75=14),VLOOKUP(I75,'14 лет'!$D$3:$E$75,2),IF((D75=15),VLOOKUP(I75,'15 лет'!$C$3:$D$75,2),IF((D75=16),VLOOKUP(I75,'16 лет'!$C$3:$D$75,2),VLOOKUP(I75,'17 лет'!$C$3:$D$75,2)))))))</f>
        <v>0</v>
      </c>
      <c r="K75" s="59"/>
      <c r="L75" s="59">
        <f ca="1">IF((D75&lt;=11),VLOOKUP(K75,'11 лет'!$G$4:$I$74,3),IF((D75=12),VLOOKUP(K75,'12 лет'!$G$4:$I$74,3),IF((D75=13),VLOOKUP(K75,'13 лет'!$H$4:$J$74,3),IF((D75=14),VLOOKUP(K75,'14 лет'!$H$4:$J$74,3),IF((D75=15),VLOOKUP(K75,'15 лет'!$G$4:$I$74,3),IF((D75=16),VLOOKUP(K75,'16 лет'!$G$4:$I$74,3),VLOOKUP(K75,'17 лет'!$G$4:$I$74,3)))))))</f>
        <v>0</v>
      </c>
      <c r="M75" s="59"/>
      <c r="N75" s="59">
        <f ca="1">IF((D75&lt;=11),VLOOKUP(M75,'11 лет'!$F$4:$I$74,4),IF((D75=12),VLOOKUP(M75,'12 лет'!$F$4:$I$74,4),IF((D75=13),VLOOKUP(M75,'13 лет'!$G$4:$J$74,4),IF((D75=14),VLOOKUP(M75,'14 лет'!$G$4:$J$74,4),IF((D75=15),VLOOKUP(M75,'15 лет'!$F$4:$I$74,4),IF((D75=16),VLOOKUP(M75,'16 лет'!$F$4:$I$74,4),VLOOKUP(M75,'17 лет'!$F$4:$I$74,4)))))))</f>
        <v>0</v>
      </c>
      <c r="O75" s="59"/>
      <c r="P75" s="59">
        <f ca="1">IF((D75&lt;=11),VLOOKUP(O75,'11 лет'!$E$4:$I$74,5),IF((D75=12),VLOOKUP(O75,'12 лет'!$E$4:$I$74,5),IF((D75=13),VLOOKUP(O75,'13 лет'!$F$4:$J$74,5),IF((D75=14),VLOOKUP(O75,'14 лет'!$F$4:$J$74,5),IF((D75=15),VLOOKUP(O75,'15 лет'!$E$4:$I$74,5),IF((D75=16),VLOOKUP(O75,'16 лет'!$E$4:$I$74,5),VLOOKUP(O75,'17 лет'!$E$4:$I$74,5)))))))</f>
        <v>0</v>
      </c>
      <c r="Q75" s="59"/>
      <c r="R75" s="59">
        <f ca="1">IF((D75&lt;=11),VLOOKUP(Q75,'11 лет'!$H$4:$I$74,2),IF((D75=12),VLOOKUP(Q75,'12 лет'!$H$4:$I$74,2),IF((D75=13),VLOOKUP(Q75,'13 лет'!$I$4:$J$74,2),IF((D75=14),VLOOKUP(Q75,'14 лет'!$I$4:$J$74,2),IF((D75=15),VLOOKUP(Q75,'15 лет'!$H$4:$I$74,2),IF((D75=16),VLOOKUP(Q75,'16 лет'!$H$4:$I$74,2),VLOOKUP(Q75,'17 лет'!$H$4:$I$74,2)))))))</f>
        <v>6</v>
      </c>
      <c r="S75" s="59">
        <f t="shared" ca="1" si="1"/>
        <v>6</v>
      </c>
      <c r="T75" s="59"/>
    </row>
    <row r="76" spans="1:20" x14ac:dyDescent="0.2">
      <c r="A76" s="59"/>
      <c r="B76" s="59"/>
      <c r="C76" s="59"/>
      <c r="D76" s="59">
        <f t="shared" ref="D76:D139" ca="1" si="2">INT(DAYS360(C76,TODAY())/360)</f>
        <v>118</v>
      </c>
      <c r="E76" s="59"/>
      <c r="F76" s="59">
        <f ca="1">IF((D76&lt;=11),VLOOKUP(E76,'11 лет'!$B$3:$D$75,3),IF((D76=12),VLOOKUP(E76,'12 лет'!$B$3:$D$75,3),IF((D76=13),VLOOKUP(E76,'13 лет'!$B$3:$E$75,4),IF((D76=14),VLOOKUP(E76,'14 лет'!$B$3:$E$75,4),IF((D76=15),VLOOKUP(E76,'15 лет'!$B$3:$D$75,3),IF((D76=16),VLOOKUP(E76,'16 лет'!$B$3:$D$75,3),VLOOKUP(E76,'17 лет'!$B$3:$D$75,3)))))))</f>
        <v>0</v>
      </c>
      <c r="G76" s="59"/>
      <c r="H76" s="59">
        <f ca="1">IF((D76&lt;=11),VLOOKUP(G76,'11 лет'!$A$3:$D$75,4),IF((D76=12),VLOOKUP(G76,'12 лет'!$A$3:$D$75,4),IF((D76=13),VLOOKUP(G76,'13 лет'!$A$3:$E$75,5),IF((D76=14),VLOOKUP(G76,'14 лет'!$A$3:$E$75,5),IF((D76=15),VLOOKUP(G76,'15 лет'!$A$3:$D$75,4),IF((D76=16),VLOOKUP(G76,'16 лет'!$A$3:$D$75,4),VLOOKUP(G76,'17 лет'!$A$3:$D$75,4)))))))</f>
        <v>0</v>
      </c>
      <c r="I76" s="59"/>
      <c r="J76" s="59">
        <f ca="1">IF((D76&lt;=11),VLOOKUP(I76,'11 лет'!$C$3:$D$75,2),IF((D76=12),VLOOKUP(I76,'12 лет'!$C$3:$D$75,2),IF((D76=13),VLOOKUP(I76,'13 лет'!$D$3:$E$75,2),IF((D76=14),VLOOKUP(I76,'14 лет'!$D$3:$E$75,2),IF((D76=15),VLOOKUP(I76,'15 лет'!$C$3:$D$75,2),IF((D76=16),VLOOKUP(I76,'16 лет'!$C$3:$D$75,2),VLOOKUP(I76,'17 лет'!$C$3:$D$75,2)))))))</f>
        <v>0</v>
      </c>
      <c r="K76" s="59"/>
      <c r="L76" s="59">
        <f ca="1">IF((D76&lt;=11),VLOOKUP(K76,'11 лет'!$G$4:$I$74,3),IF((D76=12),VLOOKUP(K76,'12 лет'!$G$4:$I$74,3),IF((D76=13),VLOOKUP(K76,'13 лет'!$H$4:$J$74,3),IF((D76=14),VLOOKUP(K76,'14 лет'!$H$4:$J$74,3),IF((D76=15),VLOOKUP(K76,'15 лет'!$G$4:$I$74,3),IF((D76=16),VLOOKUP(K76,'16 лет'!$G$4:$I$74,3),VLOOKUP(K76,'17 лет'!$G$4:$I$74,3)))))))</f>
        <v>0</v>
      </c>
      <c r="M76" s="59"/>
      <c r="N76" s="59">
        <f ca="1">IF((D76&lt;=11),VLOOKUP(M76,'11 лет'!$F$4:$I$74,4),IF((D76=12),VLOOKUP(M76,'12 лет'!$F$4:$I$74,4),IF((D76=13),VLOOKUP(M76,'13 лет'!$G$4:$J$74,4),IF((D76=14),VLOOKUP(M76,'14 лет'!$G$4:$J$74,4),IF((D76=15),VLOOKUP(M76,'15 лет'!$F$4:$I$74,4),IF((D76=16),VLOOKUP(M76,'16 лет'!$F$4:$I$74,4),VLOOKUP(M76,'17 лет'!$F$4:$I$74,4)))))))</f>
        <v>0</v>
      </c>
      <c r="O76" s="59"/>
      <c r="P76" s="59">
        <f ca="1">IF((D76&lt;=11),VLOOKUP(O76,'11 лет'!$E$4:$I$74,5),IF((D76=12),VLOOKUP(O76,'12 лет'!$E$4:$I$74,5),IF((D76=13),VLOOKUP(O76,'13 лет'!$F$4:$J$74,5),IF((D76=14),VLOOKUP(O76,'14 лет'!$F$4:$J$74,5),IF((D76=15),VLOOKUP(O76,'15 лет'!$E$4:$I$74,5),IF((D76=16),VLOOKUP(O76,'16 лет'!$E$4:$I$74,5),VLOOKUP(O76,'17 лет'!$E$4:$I$74,5)))))))</f>
        <v>0</v>
      </c>
      <c r="Q76" s="59"/>
      <c r="R76" s="59">
        <f ca="1">IF((D76&lt;=11),VLOOKUP(Q76,'11 лет'!$H$4:$I$74,2),IF((D76=12),VLOOKUP(Q76,'12 лет'!$H$4:$I$74,2),IF((D76=13),VLOOKUP(Q76,'13 лет'!$I$4:$J$74,2),IF((D76=14),VLOOKUP(Q76,'14 лет'!$I$4:$J$74,2),IF((D76=15),VLOOKUP(Q76,'15 лет'!$H$4:$I$74,2),IF((D76=16),VLOOKUP(Q76,'16 лет'!$H$4:$I$74,2),VLOOKUP(Q76,'17 лет'!$H$4:$I$74,2)))))))</f>
        <v>6</v>
      </c>
      <c r="S76" s="59">
        <f t="shared" ref="S76:S139" ca="1" si="3">SUM(F76,H76,J76,L76,N76,P76,R76)</f>
        <v>6</v>
      </c>
      <c r="T76" s="59"/>
    </row>
    <row r="77" spans="1:20" x14ac:dyDescent="0.2">
      <c r="A77" s="59"/>
      <c r="B77" s="59"/>
      <c r="C77" s="59"/>
      <c r="D77" s="59">
        <f t="shared" ca="1" si="2"/>
        <v>118</v>
      </c>
      <c r="E77" s="59"/>
      <c r="F77" s="59">
        <f ca="1">IF((D77&lt;=11),VLOOKUP(E77,'11 лет'!$B$3:$D$75,3),IF((D77=12),VLOOKUP(E77,'12 лет'!$B$3:$D$75,3),IF((D77=13),VLOOKUP(E77,'13 лет'!$B$3:$E$75,4),IF((D77=14),VLOOKUP(E77,'14 лет'!$B$3:$E$75,4),IF((D77=15),VLOOKUP(E77,'15 лет'!$B$3:$D$75,3),IF((D77=16),VLOOKUP(E77,'16 лет'!$B$3:$D$75,3),VLOOKUP(E77,'17 лет'!$B$3:$D$75,3)))))))</f>
        <v>0</v>
      </c>
      <c r="G77" s="59"/>
      <c r="H77" s="59">
        <f ca="1">IF((D77&lt;=11),VLOOKUP(G77,'11 лет'!$A$3:$D$75,4),IF((D77=12),VLOOKUP(G77,'12 лет'!$A$3:$D$75,4),IF((D77=13),VLOOKUP(G77,'13 лет'!$A$3:$E$75,5),IF((D77=14),VLOOKUP(G77,'14 лет'!$A$3:$E$75,5),IF((D77=15),VLOOKUP(G77,'15 лет'!$A$3:$D$75,4),IF((D77=16),VLOOKUP(G77,'16 лет'!$A$3:$D$75,4),VLOOKUP(G77,'17 лет'!$A$3:$D$75,4)))))))</f>
        <v>0</v>
      </c>
      <c r="I77" s="59"/>
      <c r="J77" s="59">
        <f ca="1">IF((D77&lt;=11),VLOOKUP(I77,'11 лет'!$C$3:$D$75,2),IF((D77=12),VLOOKUP(I77,'12 лет'!$C$3:$D$75,2),IF((D77=13),VLOOKUP(I77,'13 лет'!$D$3:$E$75,2),IF((D77=14),VLOOKUP(I77,'14 лет'!$D$3:$E$75,2),IF((D77=15),VLOOKUP(I77,'15 лет'!$C$3:$D$75,2),IF((D77=16),VLOOKUP(I77,'16 лет'!$C$3:$D$75,2),VLOOKUP(I77,'17 лет'!$C$3:$D$75,2)))))))</f>
        <v>0</v>
      </c>
      <c r="K77" s="59"/>
      <c r="L77" s="59">
        <f ca="1">IF((D77&lt;=11),VLOOKUP(K77,'11 лет'!$G$4:$I$74,3),IF((D77=12),VLOOKUP(K77,'12 лет'!$G$4:$I$74,3),IF((D77=13),VLOOKUP(K77,'13 лет'!$H$4:$J$74,3),IF((D77=14),VLOOKUP(K77,'14 лет'!$H$4:$J$74,3),IF((D77=15),VLOOKUP(K77,'15 лет'!$G$4:$I$74,3),IF((D77=16),VLOOKUP(K77,'16 лет'!$G$4:$I$74,3),VLOOKUP(K77,'17 лет'!$G$4:$I$74,3)))))))</f>
        <v>0</v>
      </c>
      <c r="M77" s="59"/>
      <c r="N77" s="59">
        <f ca="1">IF((D77&lt;=11),VLOOKUP(M77,'11 лет'!$F$4:$I$74,4),IF((D77=12),VLOOKUP(M77,'12 лет'!$F$4:$I$74,4),IF((D77=13),VLOOKUP(M77,'13 лет'!$G$4:$J$74,4),IF((D77=14),VLOOKUP(M77,'14 лет'!$G$4:$J$74,4),IF((D77=15),VLOOKUP(M77,'15 лет'!$F$4:$I$74,4),IF((D77=16),VLOOKUP(M77,'16 лет'!$F$4:$I$74,4),VLOOKUP(M77,'17 лет'!$F$4:$I$74,4)))))))</f>
        <v>0</v>
      </c>
      <c r="O77" s="59"/>
      <c r="P77" s="59">
        <f ca="1">IF((D77&lt;=11),VLOOKUP(O77,'11 лет'!$E$4:$I$74,5),IF((D77=12),VLOOKUP(O77,'12 лет'!$E$4:$I$74,5),IF((D77=13),VLOOKUP(O77,'13 лет'!$F$4:$J$74,5),IF((D77=14),VLOOKUP(O77,'14 лет'!$F$4:$J$74,5),IF((D77=15),VLOOKUP(O77,'15 лет'!$E$4:$I$74,5),IF((D77=16),VLOOKUP(O77,'16 лет'!$E$4:$I$74,5),VLOOKUP(O77,'17 лет'!$E$4:$I$74,5)))))))</f>
        <v>0</v>
      </c>
      <c r="Q77" s="59"/>
      <c r="R77" s="59">
        <f ca="1">IF((D77&lt;=11),VLOOKUP(Q77,'11 лет'!$H$4:$I$74,2),IF((D77=12),VLOOKUP(Q77,'12 лет'!$H$4:$I$74,2),IF((D77=13),VLOOKUP(Q77,'13 лет'!$I$4:$J$74,2),IF((D77=14),VLOOKUP(Q77,'14 лет'!$I$4:$J$74,2),IF((D77=15),VLOOKUP(Q77,'15 лет'!$H$4:$I$74,2),IF((D77=16),VLOOKUP(Q77,'16 лет'!$H$4:$I$74,2),VLOOKUP(Q77,'17 лет'!$H$4:$I$74,2)))))))</f>
        <v>6</v>
      </c>
      <c r="S77" s="59">
        <f t="shared" ca="1" si="3"/>
        <v>6</v>
      </c>
      <c r="T77" s="59"/>
    </row>
    <row r="78" spans="1:20" x14ac:dyDescent="0.2">
      <c r="A78" s="59"/>
      <c r="B78" s="59"/>
      <c r="C78" s="59"/>
      <c r="D78" s="59">
        <f t="shared" ca="1" si="2"/>
        <v>118</v>
      </c>
      <c r="E78" s="59"/>
      <c r="F78" s="59">
        <f ca="1">IF((D78&lt;=11),VLOOKUP(E78,'11 лет'!$B$3:$D$75,3),IF((D78=12),VLOOKUP(E78,'12 лет'!$B$3:$D$75,3),IF((D78=13),VLOOKUP(E78,'13 лет'!$B$3:$E$75,4),IF((D78=14),VLOOKUP(E78,'14 лет'!$B$3:$E$75,4),IF((D78=15),VLOOKUP(E78,'15 лет'!$B$3:$D$75,3),IF((D78=16),VLOOKUP(E78,'16 лет'!$B$3:$D$75,3),VLOOKUP(E78,'17 лет'!$B$3:$D$75,3)))))))</f>
        <v>0</v>
      </c>
      <c r="G78" s="59"/>
      <c r="H78" s="59">
        <f ca="1">IF((D78&lt;=11),VLOOKUP(G78,'11 лет'!$A$3:$D$75,4),IF((D78=12),VLOOKUP(G78,'12 лет'!$A$3:$D$75,4),IF((D78=13),VLOOKUP(G78,'13 лет'!$A$3:$E$75,5),IF((D78=14),VLOOKUP(G78,'14 лет'!$A$3:$E$75,5),IF((D78=15),VLOOKUP(G78,'15 лет'!$A$3:$D$75,4),IF((D78=16),VLOOKUP(G78,'16 лет'!$A$3:$D$75,4),VLOOKUP(G78,'17 лет'!$A$3:$D$75,4)))))))</f>
        <v>0</v>
      </c>
      <c r="I78" s="59"/>
      <c r="J78" s="59">
        <f ca="1">IF((D78&lt;=11),VLOOKUP(I78,'11 лет'!$C$3:$D$75,2),IF((D78=12),VLOOKUP(I78,'12 лет'!$C$3:$D$75,2),IF((D78=13),VLOOKUP(I78,'13 лет'!$D$3:$E$75,2),IF((D78=14),VLOOKUP(I78,'14 лет'!$D$3:$E$75,2),IF((D78=15),VLOOKUP(I78,'15 лет'!$C$3:$D$75,2),IF((D78=16),VLOOKUP(I78,'16 лет'!$C$3:$D$75,2),VLOOKUP(I78,'17 лет'!$C$3:$D$75,2)))))))</f>
        <v>0</v>
      </c>
      <c r="K78" s="59"/>
      <c r="L78" s="59">
        <f ca="1">IF((D78&lt;=11),VLOOKUP(K78,'11 лет'!$G$4:$I$74,3),IF((D78=12),VLOOKUP(K78,'12 лет'!$G$4:$I$74,3),IF((D78=13),VLOOKUP(K78,'13 лет'!$H$4:$J$74,3),IF((D78=14),VLOOKUP(K78,'14 лет'!$H$4:$J$74,3),IF((D78=15),VLOOKUP(K78,'15 лет'!$G$4:$I$74,3),IF((D78=16),VLOOKUP(K78,'16 лет'!$G$4:$I$74,3),VLOOKUP(K78,'17 лет'!$G$4:$I$74,3)))))))</f>
        <v>0</v>
      </c>
      <c r="M78" s="59"/>
      <c r="N78" s="59">
        <f ca="1">IF((D78&lt;=11),VLOOKUP(M78,'11 лет'!$F$4:$I$74,4),IF((D78=12),VLOOKUP(M78,'12 лет'!$F$4:$I$74,4),IF((D78=13),VLOOKUP(M78,'13 лет'!$G$4:$J$74,4),IF((D78=14),VLOOKUP(M78,'14 лет'!$G$4:$J$74,4),IF((D78=15),VLOOKUP(M78,'15 лет'!$F$4:$I$74,4),IF((D78=16),VLOOKUP(M78,'16 лет'!$F$4:$I$74,4),VLOOKUP(M78,'17 лет'!$F$4:$I$74,4)))))))</f>
        <v>0</v>
      </c>
      <c r="O78" s="59"/>
      <c r="P78" s="59">
        <f ca="1">IF((D78&lt;=11),VLOOKUP(O78,'11 лет'!$E$4:$I$74,5),IF((D78=12),VLOOKUP(O78,'12 лет'!$E$4:$I$74,5),IF((D78=13),VLOOKUP(O78,'13 лет'!$F$4:$J$74,5),IF((D78=14),VLOOKUP(O78,'14 лет'!$F$4:$J$74,5),IF((D78=15),VLOOKUP(O78,'15 лет'!$E$4:$I$74,5),IF((D78=16),VLOOKUP(O78,'16 лет'!$E$4:$I$74,5),VLOOKUP(O78,'17 лет'!$E$4:$I$74,5)))))))</f>
        <v>0</v>
      </c>
      <c r="Q78" s="59"/>
      <c r="R78" s="59">
        <f ca="1">IF((D78&lt;=11),VLOOKUP(Q78,'11 лет'!$H$4:$I$74,2),IF((D78=12),VLOOKUP(Q78,'12 лет'!$H$4:$I$74,2),IF((D78=13),VLOOKUP(Q78,'13 лет'!$I$4:$J$74,2),IF((D78=14),VLOOKUP(Q78,'14 лет'!$I$4:$J$74,2),IF((D78=15),VLOOKUP(Q78,'15 лет'!$H$4:$I$74,2),IF((D78=16),VLOOKUP(Q78,'16 лет'!$H$4:$I$74,2),VLOOKUP(Q78,'17 лет'!$H$4:$I$74,2)))))))</f>
        <v>6</v>
      </c>
      <c r="S78" s="59">
        <f t="shared" ca="1" si="3"/>
        <v>6</v>
      </c>
      <c r="T78" s="59"/>
    </row>
    <row r="79" spans="1:20" x14ac:dyDescent="0.2">
      <c r="A79" s="59"/>
      <c r="B79" s="59"/>
      <c r="C79" s="59"/>
      <c r="D79" s="59">
        <f t="shared" ca="1" si="2"/>
        <v>118</v>
      </c>
      <c r="E79" s="59"/>
      <c r="F79" s="59">
        <f ca="1">IF((D79&lt;=11),VLOOKUP(E79,'11 лет'!$B$3:$D$75,3),IF((D79=12),VLOOKUP(E79,'12 лет'!$B$3:$D$75,3),IF((D79=13),VLOOKUP(E79,'13 лет'!$B$3:$E$75,4),IF((D79=14),VLOOKUP(E79,'14 лет'!$B$3:$E$75,4),IF((D79=15),VLOOKUP(E79,'15 лет'!$B$3:$D$75,3),IF((D79=16),VLOOKUP(E79,'16 лет'!$B$3:$D$75,3),VLOOKUP(E79,'17 лет'!$B$3:$D$75,3)))))))</f>
        <v>0</v>
      </c>
      <c r="G79" s="59"/>
      <c r="H79" s="59">
        <f ca="1">IF((D79&lt;=11),VLOOKUP(G79,'11 лет'!$A$3:$D$75,4),IF((D79=12),VLOOKUP(G79,'12 лет'!$A$3:$D$75,4),IF((D79=13),VLOOKUP(G79,'13 лет'!$A$3:$E$75,5),IF((D79=14),VLOOKUP(G79,'14 лет'!$A$3:$E$75,5),IF((D79=15),VLOOKUP(G79,'15 лет'!$A$3:$D$75,4),IF((D79=16),VLOOKUP(G79,'16 лет'!$A$3:$D$75,4),VLOOKUP(G79,'17 лет'!$A$3:$D$75,4)))))))</f>
        <v>0</v>
      </c>
      <c r="I79" s="59"/>
      <c r="J79" s="59">
        <f ca="1">IF((D79&lt;=11),VLOOKUP(I79,'11 лет'!$C$3:$D$75,2),IF((D79=12),VLOOKUP(I79,'12 лет'!$C$3:$D$75,2),IF((D79=13),VLOOKUP(I79,'13 лет'!$D$3:$E$75,2),IF((D79=14),VLOOKUP(I79,'14 лет'!$D$3:$E$75,2),IF((D79=15),VLOOKUP(I79,'15 лет'!$C$3:$D$75,2),IF((D79=16),VLOOKUP(I79,'16 лет'!$C$3:$D$75,2),VLOOKUP(I79,'17 лет'!$C$3:$D$75,2)))))))</f>
        <v>0</v>
      </c>
      <c r="K79" s="59"/>
      <c r="L79" s="59">
        <f ca="1">IF((D79&lt;=11),VLOOKUP(K79,'11 лет'!$G$4:$I$74,3),IF((D79=12),VLOOKUP(K79,'12 лет'!$G$4:$I$74,3),IF((D79=13),VLOOKUP(K79,'13 лет'!$H$4:$J$74,3),IF((D79=14),VLOOKUP(K79,'14 лет'!$H$4:$J$74,3),IF((D79=15),VLOOKUP(K79,'15 лет'!$G$4:$I$74,3),IF((D79=16),VLOOKUP(K79,'16 лет'!$G$4:$I$74,3),VLOOKUP(K79,'17 лет'!$G$4:$I$74,3)))))))</f>
        <v>0</v>
      </c>
      <c r="M79" s="59"/>
      <c r="N79" s="59">
        <f ca="1">IF((D79&lt;=11),VLOOKUP(M79,'11 лет'!$F$4:$I$74,4),IF((D79=12),VLOOKUP(M79,'12 лет'!$F$4:$I$74,4),IF((D79=13),VLOOKUP(M79,'13 лет'!$G$4:$J$74,4),IF((D79=14),VLOOKUP(M79,'14 лет'!$G$4:$J$74,4),IF((D79=15),VLOOKUP(M79,'15 лет'!$F$4:$I$74,4),IF((D79=16),VLOOKUP(M79,'16 лет'!$F$4:$I$74,4),VLOOKUP(M79,'17 лет'!$F$4:$I$74,4)))))))</f>
        <v>0</v>
      </c>
      <c r="O79" s="59"/>
      <c r="P79" s="59">
        <f ca="1">IF((D79&lt;=11),VLOOKUP(O79,'11 лет'!$E$4:$I$74,5),IF((D79=12),VLOOKUP(O79,'12 лет'!$E$4:$I$74,5),IF((D79=13),VLOOKUP(O79,'13 лет'!$F$4:$J$74,5),IF((D79=14),VLOOKUP(O79,'14 лет'!$F$4:$J$74,5),IF((D79=15),VLOOKUP(O79,'15 лет'!$E$4:$I$74,5),IF((D79=16),VLOOKUP(O79,'16 лет'!$E$4:$I$74,5),VLOOKUP(O79,'17 лет'!$E$4:$I$74,5)))))))</f>
        <v>0</v>
      </c>
      <c r="Q79" s="59"/>
      <c r="R79" s="59">
        <f ca="1">IF((D79&lt;=11),VLOOKUP(Q79,'11 лет'!$H$4:$I$74,2),IF((D79=12),VLOOKUP(Q79,'12 лет'!$H$4:$I$74,2),IF((D79=13),VLOOKUP(Q79,'13 лет'!$I$4:$J$74,2),IF((D79=14),VLOOKUP(Q79,'14 лет'!$I$4:$J$74,2),IF((D79=15),VLOOKUP(Q79,'15 лет'!$H$4:$I$74,2),IF((D79=16),VLOOKUP(Q79,'16 лет'!$H$4:$I$74,2),VLOOKUP(Q79,'17 лет'!$H$4:$I$74,2)))))))</f>
        <v>6</v>
      </c>
      <c r="S79" s="59">
        <f t="shared" ca="1" si="3"/>
        <v>6</v>
      </c>
      <c r="T79" s="59"/>
    </row>
    <row r="80" spans="1:20" x14ac:dyDescent="0.2">
      <c r="A80" s="59"/>
      <c r="B80" s="59"/>
      <c r="C80" s="59"/>
      <c r="D80" s="59">
        <f t="shared" ca="1" si="2"/>
        <v>118</v>
      </c>
      <c r="E80" s="59"/>
      <c r="F80" s="59">
        <f ca="1">IF((D80&lt;=11),VLOOKUP(E80,'11 лет'!$B$3:$D$75,3),IF((D80=12),VLOOKUP(E80,'12 лет'!$B$3:$D$75,3),IF((D80=13),VLOOKUP(E80,'13 лет'!$B$3:$E$75,4),IF((D80=14),VLOOKUP(E80,'14 лет'!$B$3:$E$75,4),IF((D80=15),VLOOKUP(E80,'15 лет'!$B$3:$D$75,3),IF((D80=16),VLOOKUP(E80,'16 лет'!$B$3:$D$75,3),VLOOKUP(E80,'17 лет'!$B$3:$D$75,3)))))))</f>
        <v>0</v>
      </c>
      <c r="G80" s="59"/>
      <c r="H80" s="59">
        <f ca="1">IF((D80&lt;=11),VLOOKUP(G80,'11 лет'!$A$3:$D$75,4),IF((D80=12),VLOOKUP(G80,'12 лет'!$A$3:$D$75,4),IF((D80=13),VLOOKUP(G80,'13 лет'!$A$3:$E$75,5),IF((D80=14),VLOOKUP(G80,'14 лет'!$A$3:$E$75,5),IF((D80=15),VLOOKUP(G80,'15 лет'!$A$3:$D$75,4),IF((D80=16),VLOOKUP(G80,'16 лет'!$A$3:$D$75,4),VLOOKUP(G80,'17 лет'!$A$3:$D$75,4)))))))</f>
        <v>0</v>
      </c>
      <c r="I80" s="59"/>
      <c r="J80" s="59">
        <f ca="1">IF((D80&lt;=11),VLOOKUP(I80,'11 лет'!$C$3:$D$75,2),IF((D80=12),VLOOKUP(I80,'12 лет'!$C$3:$D$75,2),IF((D80=13),VLOOKUP(I80,'13 лет'!$D$3:$E$75,2),IF((D80=14),VLOOKUP(I80,'14 лет'!$D$3:$E$75,2),IF((D80=15),VLOOKUP(I80,'15 лет'!$C$3:$D$75,2),IF((D80=16),VLOOKUP(I80,'16 лет'!$C$3:$D$75,2),VLOOKUP(I80,'17 лет'!$C$3:$D$75,2)))))))</f>
        <v>0</v>
      </c>
      <c r="K80" s="59"/>
      <c r="L80" s="59">
        <f ca="1">IF((D80&lt;=11),VLOOKUP(K80,'11 лет'!$G$4:$I$74,3),IF((D80=12),VLOOKUP(K80,'12 лет'!$G$4:$I$74,3),IF((D80=13),VLOOKUP(K80,'13 лет'!$H$4:$J$74,3),IF((D80=14),VLOOKUP(K80,'14 лет'!$H$4:$J$74,3),IF((D80=15),VLOOKUP(K80,'15 лет'!$G$4:$I$74,3),IF((D80=16),VLOOKUP(K80,'16 лет'!$G$4:$I$74,3),VLOOKUP(K80,'17 лет'!$G$4:$I$74,3)))))))</f>
        <v>0</v>
      </c>
      <c r="M80" s="59"/>
      <c r="N80" s="59">
        <f ca="1">IF((D80&lt;=11),VLOOKUP(M80,'11 лет'!$F$4:$I$74,4),IF((D80=12),VLOOKUP(M80,'12 лет'!$F$4:$I$74,4),IF((D80=13),VLOOKUP(M80,'13 лет'!$G$4:$J$74,4),IF((D80=14),VLOOKUP(M80,'14 лет'!$G$4:$J$74,4),IF((D80=15),VLOOKUP(M80,'15 лет'!$F$4:$I$74,4),IF((D80=16),VLOOKUP(M80,'16 лет'!$F$4:$I$74,4),VLOOKUP(M80,'17 лет'!$F$4:$I$74,4)))))))</f>
        <v>0</v>
      </c>
      <c r="O80" s="59"/>
      <c r="P80" s="59">
        <f ca="1">IF((D80&lt;=11),VLOOKUP(O80,'11 лет'!$E$4:$I$74,5),IF((D80=12),VLOOKUP(O80,'12 лет'!$E$4:$I$74,5),IF((D80=13),VLOOKUP(O80,'13 лет'!$F$4:$J$74,5),IF((D80=14),VLOOKUP(O80,'14 лет'!$F$4:$J$74,5),IF((D80=15),VLOOKUP(O80,'15 лет'!$E$4:$I$74,5),IF((D80=16),VLOOKUP(O80,'16 лет'!$E$4:$I$74,5),VLOOKUP(O80,'17 лет'!$E$4:$I$74,5)))))))</f>
        <v>0</v>
      </c>
      <c r="Q80" s="59"/>
      <c r="R80" s="59">
        <f ca="1">IF((D80&lt;=11),VLOOKUP(Q80,'11 лет'!$H$4:$I$74,2),IF((D80=12),VLOOKUP(Q80,'12 лет'!$H$4:$I$74,2),IF((D80=13),VLOOKUP(Q80,'13 лет'!$I$4:$J$74,2),IF((D80=14),VLOOKUP(Q80,'14 лет'!$I$4:$J$74,2),IF((D80=15),VLOOKUP(Q80,'15 лет'!$H$4:$I$74,2),IF((D80=16),VLOOKUP(Q80,'16 лет'!$H$4:$I$74,2),VLOOKUP(Q80,'17 лет'!$H$4:$I$74,2)))))))</f>
        <v>6</v>
      </c>
      <c r="S80" s="59">
        <f t="shared" ca="1" si="3"/>
        <v>6</v>
      </c>
      <c r="T80" s="59"/>
    </row>
    <row r="81" spans="1:20" x14ac:dyDescent="0.2">
      <c r="A81" s="59"/>
      <c r="B81" s="59"/>
      <c r="C81" s="59"/>
      <c r="D81" s="59">
        <f t="shared" ca="1" si="2"/>
        <v>118</v>
      </c>
      <c r="E81" s="59"/>
      <c r="F81" s="59">
        <f ca="1">IF((D81&lt;=11),VLOOKUP(E81,'11 лет'!$B$3:$D$75,3),IF((D81=12),VLOOKUP(E81,'12 лет'!$B$3:$D$75,3),IF((D81=13),VLOOKUP(E81,'13 лет'!$B$3:$E$75,4),IF((D81=14),VLOOKUP(E81,'14 лет'!$B$3:$E$75,4),IF((D81=15),VLOOKUP(E81,'15 лет'!$B$3:$D$75,3),IF((D81=16),VLOOKUP(E81,'16 лет'!$B$3:$D$75,3),VLOOKUP(E81,'17 лет'!$B$3:$D$75,3)))))))</f>
        <v>0</v>
      </c>
      <c r="G81" s="59"/>
      <c r="H81" s="59">
        <f ca="1">IF((D81&lt;=11),VLOOKUP(G81,'11 лет'!$A$3:$D$75,4),IF((D81=12),VLOOKUP(G81,'12 лет'!$A$3:$D$75,4),IF((D81=13),VLOOKUP(G81,'13 лет'!$A$3:$E$75,5),IF((D81=14),VLOOKUP(G81,'14 лет'!$A$3:$E$75,5),IF((D81=15),VLOOKUP(G81,'15 лет'!$A$3:$D$75,4),IF((D81=16),VLOOKUP(G81,'16 лет'!$A$3:$D$75,4),VLOOKUP(G81,'17 лет'!$A$3:$D$75,4)))))))</f>
        <v>0</v>
      </c>
      <c r="I81" s="59"/>
      <c r="J81" s="59">
        <f ca="1">IF((D81&lt;=11),VLOOKUP(I81,'11 лет'!$C$3:$D$75,2),IF((D81=12),VLOOKUP(I81,'12 лет'!$C$3:$D$75,2),IF((D81=13),VLOOKUP(I81,'13 лет'!$D$3:$E$75,2),IF((D81=14),VLOOKUP(I81,'14 лет'!$D$3:$E$75,2),IF((D81=15),VLOOKUP(I81,'15 лет'!$C$3:$D$75,2),IF((D81=16),VLOOKUP(I81,'16 лет'!$C$3:$D$75,2),VLOOKUP(I81,'17 лет'!$C$3:$D$75,2)))))))</f>
        <v>0</v>
      </c>
      <c r="K81" s="59"/>
      <c r="L81" s="59">
        <f ca="1">IF((D81&lt;=11),VLOOKUP(K81,'11 лет'!$G$4:$I$74,3),IF((D81=12),VLOOKUP(K81,'12 лет'!$G$4:$I$74,3),IF((D81=13),VLOOKUP(K81,'13 лет'!$H$4:$J$74,3),IF((D81=14),VLOOKUP(K81,'14 лет'!$H$4:$J$74,3),IF((D81=15),VLOOKUP(K81,'15 лет'!$G$4:$I$74,3),IF((D81=16),VLOOKUP(K81,'16 лет'!$G$4:$I$74,3),VLOOKUP(K81,'17 лет'!$G$4:$I$74,3)))))))</f>
        <v>0</v>
      </c>
      <c r="M81" s="59"/>
      <c r="N81" s="59">
        <f ca="1">IF((D81&lt;=11),VLOOKUP(M81,'11 лет'!$F$4:$I$74,4),IF((D81=12),VLOOKUP(M81,'12 лет'!$F$4:$I$74,4),IF((D81=13),VLOOKUP(M81,'13 лет'!$G$4:$J$74,4),IF((D81=14),VLOOKUP(M81,'14 лет'!$G$4:$J$74,4),IF((D81=15),VLOOKUP(M81,'15 лет'!$F$4:$I$74,4),IF((D81=16),VLOOKUP(M81,'16 лет'!$F$4:$I$74,4),VLOOKUP(M81,'17 лет'!$F$4:$I$74,4)))))))</f>
        <v>0</v>
      </c>
      <c r="O81" s="59"/>
      <c r="P81" s="59">
        <f ca="1">IF((D81&lt;=11),VLOOKUP(O81,'11 лет'!$E$4:$I$74,5),IF((D81=12),VLOOKUP(O81,'12 лет'!$E$4:$I$74,5),IF((D81=13),VLOOKUP(O81,'13 лет'!$F$4:$J$74,5),IF((D81=14),VLOOKUP(O81,'14 лет'!$F$4:$J$74,5),IF((D81=15),VLOOKUP(O81,'15 лет'!$E$4:$I$74,5),IF((D81=16),VLOOKUP(O81,'16 лет'!$E$4:$I$74,5),VLOOKUP(O81,'17 лет'!$E$4:$I$74,5)))))))</f>
        <v>0</v>
      </c>
      <c r="Q81" s="59"/>
      <c r="R81" s="59">
        <f ca="1">IF((D81&lt;=11),VLOOKUP(Q81,'11 лет'!$H$4:$I$74,2),IF((D81=12),VLOOKUP(Q81,'12 лет'!$H$4:$I$74,2),IF((D81=13),VLOOKUP(Q81,'13 лет'!$I$4:$J$74,2),IF((D81=14),VLOOKUP(Q81,'14 лет'!$I$4:$J$74,2),IF((D81=15),VLOOKUP(Q81,'15 лет'!$H$4:$I$74,2),IF((D81=16),VLOOKUP(Q81,'16 лет'!$H$4:$I$74,2),VLOOKUP(Q81,'17 лет'!$H$4:$I$74,2)))))))</f>
        <v>6</v>
      </c>
      <c r="S81" s="59">
        <f t="shared" ca="1" si="3"/>
        <v>6</v>
      </c>
      <c r="T81" s="59"/>
    </row>
    <row r="82" spans="1:20" x14ac:dyDescent="0.2">
      <c r="A82" s="59"/>
      <c r="B82" s="59"/>
      <c r="C82" s="59"/>
      <c r="D82" s="59">
        <f t="shared" ca="1" si="2"/>
        <v>118</v>
      </c>
      <c r="E82" s="59"/>
      <c r="F82" s="59">
        <f ca="1">IF((D82&lt;=11),VLOOKUP(E82,'11 лет'!$B$3:$D$75,3),IF((D82=12),VLOOKUP(E82,'12 лет'!$B$3:$D$75,3),IF((D82=13),VLOOKUP(E82,'13 лет'!$B$3:$E$75,4),IF((D82=14),VLOOKUP(E82,'14 лет'!$B$3:$E$75,4),IF((D82=15),VLOOKUP(E82,'15 лет'!$B$3:$D$75,3),IF((D82=16),VLOOKUP(E82,'16 лет'!$B$3:$D$75,3),VLOOKUP(E82,'17 лет'!$B$3:$D$75,3)))))))</f>
        <v>0</v>
      </c>
      <c r="G82" s="59"/>
      <c r="H82" s="59">
        <f ca="1">IF((D82&lt;=11),VLOOKUP(G82,'11 лет'!$A$3:$D$75,4),IF((D82=12),VLOOKUP(G82,'12 лет'!$A$3:$D$75,4),IF((D82=13),VLOOKUP(G82,'13 лет'!$A$3:$E$75,5),IF((D82=14),VLOOKUP(G82,'14 лет'!$A$3:$E$75,5),IF((D82=15),VLOOKUP(G82,'15 лет'!$A$3:$D$75,4),IF((D82=16),VLOOKUP(G82,'16 лет'!$A$3:$D$75,4),VLOOKUP(G82,'17 лет'!$A$3:$D$75,4)))))))</f>
        <v>0</v>
      </c>
      <c r="I82" s="59"/>
      <c r="J82" s="59">
        <f ca="1">IF((D82&lt;=11),VLOOKUP(I82,'11 лет'!$C$3:$D$75,2),IF((D82=12),VLOOKUP(I82,'12 лет'!$C$3:$D$75,2),IF((D82=13),VLOOKUP(I82,'13 лет'!$D$3:$E$75,2),IF((D82=14),VLOOKUP(I82,'14 лет'!$D$3:$E$75,2),IF((D82=15),VLOOKUP(I82,'15 лет'!$C$3:$D$75,2),IF((D82=16),VLOOKUP(I82,'16 лет'!$C$3:$D$75,2),VLOOKUP(I82,'17 лет'!$C$3:$D$75,2)))))))</f>
        <v>0</v>
      </c>
      <c r="K82" s="59"/>
      <c r="L82" s="59">
        <f ca="1">IF((D82&lt;=11),VLOOKUP(K82,'11 лет'!$G$4:$I$74,3),IF((D82=12),VLOOKUP(K82,'12 лет'!$G$4:$I$74,3),IF((D82=13),VLOOKUP(K82,'13 лет'!$H$4:$J$74,3),IF((D82=14),VLOOKUP(K82,'14 лет'!$H$4:$J$74,3),IF((D82=15),VLOOKUP(K82,'15 лет'!$G$4:$I$74,3),IF((D82=16),VLOOKUP(K82,'16 лет'!$G$4:$I$74,3),VLOOKUP(K82,'17 лет'!$G$4:$I$74,3)))))))</f>
        <v>0</v>
      </c>
      <c r="M82" s="59"/>
      <c r="N82" s="59">
        <f ca="1">IF((D82&lt;=11),VLOOKUP(M82,'11 лет'!$F$4:$I$74,4),IF((D82=12),VLOOKUP(M82,'12 лет'!$F$4:$I$74,4),IF((D82=13),VLOOKUP(M82,'13 лет'!$G$4:$J$74,4),IF((D82=14),VLOOKUP(M82,'14 лет'!$G$4:$J$74,4),IF((D82=15),VLOOKUP(M82,'15 лет'!$F$4:$I$74,4),IF((D82=16),VLOOKUP(M82,'16 лет'!$F$4:$I$74,4),VLOOKUP(M82,'17 лет'!$F$4:$I$74,4)))))))</f>
        <v>0</v>
      </c>
      <c r="O82" s="59"/>
      <c r="P82" s="59">
        <f ca="1">IF((D82&lt;=11),VLOOKUP(O82,'11 лет'!$E$4:$I$74,5),IF((D82=12),VLOOKUP(O82,'12 лет'!$E$4:$I$74,5),IF((D82=13),VLOOKUP(O82,'13 лет'!$F$4:$J$74,5),IF((D82=14),VLOOKUP(O82,'14 лет'!$F$4:$J$74,5),IF((D82=15),VLOOKUP(O82,'15 лет'!$E$4:$I$74,5),IF((D82=16),VLOOKUP(O82,'16 лет'!$E$4:$I$74,5),VLOOKUP(O82,'17 лет'!$E$4:$I$74,5)))))))</f>
        <v>0</v>
      </c>
      <c r="Q82" s="59"/>
      <c r="R82" s="59">
        <f ca="1">IF((D82&lt;=11),VLOOKUP(Q82,'11 лет'!$H$4:$I$74,2),IF((D82=12),VLOOKUP(Q82,'12 лет'!$H$4:$I$74,2),IF((D82=13),VLOOKUP(Q82,'13 лет'!$I$4:$J$74,2),IF((D82=14),VLOOKUP(Q82,'14 лет'!$I$4:$J$74,2),IF((D82=15),VLOOKUP(Q82,'15 лет'!$H$4:$I$74,2),IF((D82=16),VLOOKUP(Q82,'16 лет'!$H$4:$I$74,2),VLOOKUP(Q82,'17 лет'!$H$4:$I$74,2)))))))</f>
        <v>6</v>
      </c>
      <c r="S82" s="59">
        <f t="shared" ca="1" si="3"/>
        <v>6</v>
      </c>
      <c r="T82" s="59"/>
    </row>
    <row r="83" spans="1:20" x14ac:dyDescent="0.2">
      <c r="A83" s="59"/>
      <c r="B83" s="59"/>
      <c r="C83" s="59"/>
      <c r="D83" s="59">
        <f t="shared" ca="1" si="2"/>
        <v>118</v>
      </c>
      <c r="E83" s="59"/>
      <c r="F83" s="59">
        <f ca="1">IF((D83&lt;=11),VLOOKUP(E83,'11 лет'!$B$3:$D$75,3),IF((D83=12),VLOOKUP(E83,'12 лет'!$B$3:$D$75,3),IF((D83=13),VLOOKUP(E83,'13 лет'!$B$3:$E$75,4),IF((D83=14),VLOOKUP(E83,'14 лет'!$B$3:$E$75,4),IF((D83=15),VLOOKUP(E83,'15 лет'!$B$3:$D$75,3),IF((D83=16),VLOOKUP(E83,'16 лет'!$B$3:$D$75,3),VLOOKUP(E83,'17 лет'!$B$3:$D$75,3)))))))</f>
        <v>0</v>
      </c>
      <c r="G83" s="59"/>
      <c r="H83" s="59">
        <f ca="1">IF((D83&lt;=11),VLOOKUP(G83,'11 лет'!$A$3:$D$75,4),IF((D83=12),VLOOKUP(G83,'12 лет'!$A$3:$D$75,4),IF((D83=13),VLOOKUP(G83,'13 лет'!$A$3:$E$75,5),IF((D83=14),VLOOKUP(G83,'14 лет'!$A$3:$E$75,5),IF((D83=15),VLOOKUP(G83,'15 лет'!$A$3:$D$75,4),IF((D83=16),VLOOKUP(G83,'16 лет'!$A$3:$D$75,4),VLOOKUP(G83,'17 лет'!$A$3:$D$75,4)))))))</f>
        <v>0</v>
      </c>
      <c r="I83" s="59"/>
      <c r="J83" s="59">
        <f ca="1">IF((D83&lt;=11),VLOOKUP(I83,'11 лет'!$C$3:$D$75,2),IF((D83=12),VLOOKUP(I83,'12 лет'!$C$3:$D$75,2),IF((D83=13),VLOOKUP(I83,'13 лет'!$D$3:$E$75,2),IF((D83=14),VLOOKUP(I83,'14 лет'!$D$3:$E$75,2),IF((D83=15),VLOOKUP(I83,'15 лет'!$C$3:$D$75,2),IF((D83=16),VLOOKUP(I83,'16 лет'!$C$3:$D$75,2),VLOOKUP(I83,'17 лет'!$C$3:$D$75,2)))))))</f>
        <v>0</v>
      </c>
      <c r="K83" s="59"/>
      <c r="L83" s="59">
        <f ca="1">IF((D83&lt;=11),VLOOKUP(K83,'11 лет'!$G$4:$I$74,3),IF((D83=12),VLOOKUP(K83,'12 лет'!$G$4:$I$74,3),IF((D83=13),VLOOKUP(K83,'13 лет'!$H$4:$J$74,3),IF((D83=14),VLOOKUP(K83,'14 лет'!$H$4:$J$74,3),IF((D83=15),VLOOKUP(K83,'15 лет'!$G$4:$I$74,3),IF((D83=16),VLOOKUP(K83,'16 лет'!$G$4:$I$74,3),VLOOKUP(K83,'17 лет'!$G$4:$I$74,3)))))))</f>
        <v>0</v>
      </c>
      <c r="M83" s="59"/>
      <c r="N83" s="59">
        <f ca="1">IF((D83&lt;=11),VLOOKUP(M83,'11 лет'!$F$4:$I$74,4),IF((D83=12),VLOOKUP(M83,'12 лет'!$F$4:$I$74,4),IF((D83=13),VLOOKUP(M83,'13 лет'!$G$4:$J$74,4),IF((D83=14),VLOOKUP(M83,'14 лет'!$G$4:$J$74,4),IF((D83=15),VLOOKUP(M83,'15 лет'!$F$4:$I$74,4),IF((D83=16),VLOOKUP(M83,'16 лет'!$F$4:$I$74,4),VLOOKUP(M83,'17 лет'!$F$4:$I$74,4)))))))</f>
        <v>0</v>
      </c>
      <c r="O83" s="59"/>
      <c r="P83" s="59">
        <f ca="1">IF((D83&lt;=11),VLOOKUP(O83,'11 лет'!$E$4:$I$74,5),IF((D83=12),VLOOKUP(O83,'12 лет'!$E$4:$I$74,5),IF((D83=13),VLOOKUP(O83,'13 лет'!$F$4:$J$74,5),IF((D83=14),VLOOKUP(O83,'14 лет'!$F$4:$J$74,5),IF((D83=15),VLOOKUP(O83,'15 лет'!$E$4:$I$74,5),IF((D83=16),VLOOKUP(O83,'16 лет'!$E$4:$I$74,5),VLOOKUP(O83,'17 лет'!$E$4:$I$74,5)))))))</f>
        <v>0</v>
      </c>
      <c r="Q83" s="59"/>
      <c r="R83" s="59">
        <f ca="1">IF((D83&lt;=11),VLOOKUP(Q83,'11 лет'!$H$4:$I$74,2),IF((D83=12),VLOOKUP(Q83,'12 лет'!$H$4:$I$74,2),IF((D83=13),VLOOKUP(Q83,'13 лет'!$I$4:$J$74,2),IF((D83=14),VLOOKUP(Q83,'14 лет'!$I$4:$J$74,2),IF((D83=15),VLOOKUP(Q83,'15 лет'!$H$4:$I$74,2),IF((D83=16),VLOOKUP(Q83,'16 лет'!$H$4:$I$74,2),VLOOKUP(Q83,'17 лет'!$H$4:$I$74,2)))))))</f>
        <v>6</v>
      </c>
      <c r="S83" s="59">
        <f t="shared" ca="1" si="3"/>
        <v>6</v>
      </c>
      <c r="T83" s="59"/>
    </row>
    <row r="84" spans="1:20" x14ac:dyDescent="0.2">
      <c r="A84" s="59"/>
      <c r="B84" s="59"/>
      <c r="C84" s="59"/>
      <c r="D84" s="59">
        <f t="shared" ca="1" si="2"/>
        <v>118</v>
      </c>
      <c r="E84" s="59"/>
      <c r="F84" s="59">
        <f ca="1">IF((D84&lt;=11),VLOOKUP(E84,'11 лет'!$B$3:$D$75,3),IF((D84=12),VLOOKUP(E84,'12 лет'!$B$3:$D$75,3),IF((D84=13),VLOOKUP(E84,'13 лет'!$B$3:$E$75,4),IF((D84=14),VLOOKUP(E84,'14 лет'!$B$3:$E$75,4),IF((D84=15),VLOOKUP(E84,'15 лет'!$B$3:$D$75,3),IF((D84=16),VLOOKUP(E84,'16 лет'!$B$3:$D$75,3),VLOOKUP(E84,'17 лет'!$B$3:$D$75,3)))))))</f>
        <v>0</v>
      </c>
      <c r="G84" s="59"/>
      <c r="H84" s="59">
        <f ca="1">IF((D84&lt;=11),VLOOKUP(G84,'11 лет'!$A$3:$D$75,4),IF((D84=12),VLOOKUP(G84,'12 лет'!$A$3:$D$75,4),IF((D84=13),VLOOKUP(G84,'13 лет'!$A$3:$E$75,5),IF((D84=14),VLOOKUP(G84,'14 лет'!$A$3:$E$75,5),IF((D84=15),VLOOKUP(G84,'15 лет'!$A$3:$D$75,4),IF((D84=16),VLOOKUP(G84,'16 лет'!$A$3:$D$75,4),VLOOKUP(G84,'17 лет'!$A$3:$D$75,4)))))))</f>
        <v>0</v>
      </c>
      <c r="I84" s="59"/>
      <c r="J84" s="59">
        <f ca="1">IF((D84&lt;=11),VLOOKUP(I84,'11 лет'!$C$3:$D$75,2),IF((D84=12),VLOOKUP(I84,'12 лет'!$C$3:$D$75,2),IF((D84=13),VLOOKUP(I84,'13 лет'!$D$3:$E$75,2),IF((D84=14),VLOOKUP(I84,'14 лет'!$D$3:$E$75,2),IF((D84=15),VLOOKUP(I84,'15 лет'!$C$3:$D$75,2),IF((D84=16),VLOOKUP(I84,'16 лет'!$C$3:$D$75,2),VLOOKUP(I84,'17 лет'!$C$3:$D$75,2)))))))</f>
        <v>0</v>
      </c>
      <c r="K84" s="59"/>
      <c r="L84" s="59">
        <f ca="1">IF((D84&lt;=11),VLOOKUP(K84,'11 лет'!$G$4:$I$74,3),IF((D84=12),VLOOKUP(K84,'12 лет'!$G$4:$I$74,3),IF((D84=13),VLOOKUP(K84,'13 лет'!$H$4:$J$74,3),IF((D84=14),VLOOKUP(K84,'14 лет'!$H$4:$J$74,3),IF((D84=15),VLOOKUP(K84,'15 лет'!$G$4:$I$74,3),IF((D84=16),VLOOKUP(K84,'16 лет'!$G$4:$I$74,3),VLOOKUP(K84,'17 лет'!$G$4:$I$74,3)))))))</f>
        <v>0</v>
      </c>
      <c r="M84" s="59"/>
      <c r="N84" s="59">
        <f ca="1">IF((D84&lt;=11),VLOOKUP(M84,'11 лет'!$F$4:$I$74,4),IF((D84=12),VLOOKUP(M84,'12 лет'!$F$4:$I$74,4),IF((D84=13),VLOOKUP(M84,'13 лет'!$G$4:$J$74,4),IF((D84=14),VLOOKUP(M84,'14 лет'!$G$4:$J$74,4),IF((D84=15),VLOOKUP(M84,'15 лет'!$F$4:$I$74,4),IF((D84=16),VLOOKUP(M84,'16 лет'!$F$4:$I$74,4),VLOOKUP(M84,'17 лет'!$F$4:$I$74,4)))))))</f>
        <v>0</v>
      </c>
      <c r="O84" s="59"/>
      <c r="P84" s="59">
        <f ca="1">IF((D84&lt;=11),VLOOKUP(O84,'11 лет'!$E$4:$I$74,5),IF((D84=12),VLOOKUP(O84,'12 лет'!$E$4:$I$74,5),IF((D84=13),VLOOKUP(O84,'13 лет'!$F$4:$J$74,5),IF((D84=14),VLOOKUP(O84,'14 лет'!$F$4:$J$74,5),IF((D84=15),VLOOKUP(O84,'15 лет'!$E$4:$I$74,5),IF((D84=16),VLOOKUP(O84,'16 лет'!$E$4:$I$74,5),VLOOKUP(O84,'17 лет'!$E$4:$I$74,5)))))))</f>
        <v>0</v>
      </c>
      <c r="Q84" s="59"/>
      <c r="R84" s="59">
        <f ca="1">IF((D84&lt;=11),VLOOKUP(Q84,'11 лет'!$H$4:$I$74,2),IF((D84=12),VLOOKUP(Q84,'12 лет'!$H$4:$I$74,2),IF((D84=13),VLOOKUP(Q84,'13 лет'!$I$4:$J$74,2),IF((D84=14),VLOOKUP(Q84,'14 лет'!$I$4:$J$74,2),IF((D84=15),VLOOKUP(Q84,'15 лет'!$H$4:$I$74,2),IF((D84=16),VLOOKUP(Q84,'16 лет'!$H$4:$I$74,2),VLOOKUP(Q84,'17 лет'!$H$4:$I$74,2)))))))</f>
        <v>6</v>
      </c>
      <c r="S84" s="59">
        <f t="shared" ca="1" si="3"/>
        <v>6</v>
      </c>
      <c r="T84" s="59"/>
    </row>
    <row r="85" spans="1:20" x14ac:dyDescent="0.2">
      <c r="A85" s="59"/>
      <c r="B85" s="59"/>
      <c r="C85" s="59"/>
      <c r="D85" s="59">
        <f t="shared" ca="1" si="2"/>
        <v>118</v>
      </c>
      <c r="E85" s="59"/>
      <c r="F85" s="59">
        <f ca="1">IF((D85&lt;=11),VLOOKUP(E85,'11 лет'!$B$3:$D$75,3),IF((D85=12),VLOOKUP(E85,'12 лет'!$B$3:$D$75,3),IF((D85=13),VLOOKUP(E85,'13 лет'!$B$3:$E$75,4),IF((D85=14),VLOOKUP(E85,'14 лет'!$B$3:$E$75,4),IF((D85=15),VLOOKUP(E85,'15 лет'!$B$3:$D$75,3),IF((D85=16),VLOOKUP(E85,'16 лет'!$B$3:$D$75,3),VLOOKUP(E85,'17 лет'!$B$3:$D$75,3)))))))</f>
        <v>0</v>
      </c>
      <c r="G85" s="59"/>
      <c r="H85" s="59">
        <f ca="1">IF((D85&lt;=11),VLOOKUP(G85,'11 лет'!$A$3:$D$75,4),IF((D85=12),VLOOKUP(G85,'12 лет'!$A$3:$D$75,4),IF((D85=13),VLOOKUP(G85,'13 лет'!$A$3:$E$75,5),IF((D85=14),VLOOKUP(G85,'14 лет'!$A$3:$E$75,5),IF((D85=15),VLOOKUP(G85,'15 лет'!$A$3:$D$75,4),IF((D85=16),VLOOKUP(G85,'16 лет'!$A$3:$D$75,4),VLOOKUP(G85,'17 лет'!$A$3:$D$75,4)))))))</f>
        <v>0</v>
      </c>
      <c r="I85" s="59"/>
      <c r="J85" s="59">
        <f ca="1">IF((D85&lt;=11),VLOOKUP(I85,'11 лет'!$C$3:$D$75,2),IF((D85=12),VLOOKUP(I85,'12 лет'!$C$3:$D$75,2),IF((D85=13),VLOOKUP(I85,'13 лет'!$D$3:$E$75,2),IF((D85=14),VLOOKUP(I85,'14 лет'!$D$3:$E$75,2),IF((D85=15),VLOOKUP(I85,'15 лет'!$C$3:$D$75,2),IF((D85=16),VLOOKUP(I85,'16 лет'!$C$3:$D$75,2),VLOOKUP(I85,'17 лет'!$C$3:$D$75,2)))))))</f>
        <v>0</v>
      </c>
      <c r="K85" s="59"/>
      <c r="L85" s="59">
        <f ca="1">IF((D85&lt;=11),VLOOKUP(K85,'11 лет'!$G$4:$I$74,3),IF((D85=12),VLOOKUP(K85,'12 лет'!$G$4:$I$74,3),IF((D85=13),VLOOKUP(K85,'13 лет'!$H$4:$J$74,3),IF((D85=14),VLOOKUP(K85,'14 лет'!$H$4:$J$74,3),IF((D85=15),VLOOKUP(K85,'15 лет'!$G$4:$I$74,3),IF((D85=16),VLOOKUP(K85,'16 лет'!$G$4:$I$74,3),VLOOKUP(K85,'17 лет'!$G$4:$I$74,3)))))))</f>
        <v>0</v>
      </c>
      <c r="M85" s="59"/>
      <c r="N85" s="59">
        <f ca="1">IF((D85&lt;=11),VLOOKUP(M85,'11 лет'!$F$4:$I$74,4),IF((D85=12),VLOOKUP(M85,'12 лет'!$F$4:$I$74,4),IF((D85=13),VLOOKUP(M85,'13 лет'!$G$4:$J$74,4),IF((D85=14),VLOOKUP(M85,'14 лет'!$G$4:$J$74,4),IF((D85=15),VLOOKUP(M85,'15 лет'!$F$4:$I$74,4),IF((D85=16),VLOOKUP(M85,'16 лет'!$F$4:$I$74,4),VLOOKUP(M85,'17 лет'!$F$4:$I$74,4)))))))</f>
        <v>0</v>
      </c>
      <c r="O85" s="59"/>
      <c r="P85" s="59">
        <f ca="1">IF((D85&lt;=11),VLOOKUP(O85,'11 лет'!$E$4:$I$74,5),IF((D85=12),VLOOKUP(O85,'12 лет'!$E$4:$I$74,5),IF((D85=13),VLOOKUP(O85,'13 лет'!$F$4:$J$74,5),IF((D85=14),VLOOKUP(O85,'14 лет'!$F$4:$J$74,5),IF((D85=15),VLOOKUP(O85,'15 лет'!$E$4:$I$74,5),IF((D85=16),VLOOKUP(O85,'16 лет'!$E$4:$I$74,5),VLOOKUP(O85,'17 лет'!$E$4:$I$74,5)))))))</f>
        <v>0</v>
      </c>
      <c r="Q85" s="59"/>
      <c r="R85" s="59">
        <f ca="1">IF((D85&lt;=11),VLOOKUP(Q85,'11 лет'!$H$4:$I$74,2),IF((D85=12),VLOOKUP(Q85,'12 лет'!$H$4:$I$74,2),IF((D85=13),VLOOKUP(Q85,'13 лет'!$I$4:$J$74,2),IF((D85=14),VLOOKUP(Q85,'14 лет'!$I$4:$J$74,2),IF((D85=15),VLOOKUP(Q85,'15 лет'!$H$4:$I$74,2),IF((D85=16),VLOOKUP(Q85,'16 лет'!$H$4:$I$74,2),VLOOKUP(Q85,'17 лет'!$H$4:$I$74,2)))))))</f>
        <v>6</v>
      </c>
      <c r="S85" s="59">
        <f t="shared" ca="1" si="3"/>
        <v>6</v>
      </c>
      <c r="T85" s="59"/>
    </row>
    <row r="86" spans="1:20" x14ac:dyDescent="0.2">
      <c r="A86" s="59"/>
      <c r="B86" s="59"/>
      <c r="C86" s="59"/>
      <c r="D86" s="59">
        <f t="shared" ca="1" si="2"/>
        <v>118</v>
      </c>
      <c r="E86" s="59"/>
      <c r="F86" s="59">
        <f ca="1">IF((D86&lt;=11),VLOOKUP(E86,'11 лет'!$B$3:$D$75,3),IF((D86=12),VLOOKUP(E86,'12 лет'!$B$3:$D$75,3),IF((D86=13),VLOOKUP(E86,'13 лет'!$B$3:$E$75,4),IF((D86=14),VLOOKUP(E86,'14 лет'!$B$3:$E$75,4),IF((D86=15),VLOOKUP(E86,'15 лет'!$B$3:$D$75,3),IF((D86=16),VLOOKUP(E86,'16 лет'!$B$3:$D$75,3),VLOOKUP(E86,'17 лет'!$B$3:$D$75,3)))))))</f>
        <v>0</v>
      </c>
      <c r="G86" s="59"/>
      <c r="H86" s="59">
        <f ca="1">IF((D86&lt;=11),VLOOKUP(G86,'11 лет'!$A$3:$D$75,4),IF((D86=12),VLOOKUP(G86,'12 лет'!$A$3:$D$75,4),IF((D86=13),VLOOKUP(G86,'13 лет'!$A$3:$E$75,5),IF((D86=14),VLOOKUP(G86,'14 лет'!$A$3:$E$75,5),IF((D86=15),VLOOKUP(G86,'15 лет'!$A$3:$D$75,4),IF((D86=16),VLOOKUP(G86,'16 лет'!$A$3:$D$75,4),VLOOKUP(G86,'17 лет'!$A$3:$D$75,4)))))))</f>
        <v>0</v>
      </c>
      <c r="I86" s="59"/>
      <c r="J86" s="59">
        <f ca="1">IF((D86&lt;=11),VLOOKUP(I86,'11 лет'!$C$3:$D$75,2),IF((D86=12),VLOOKUP(I86,'12 лет'!$C$3:$D$75,2),IF((D86=13),VLOOKUP(I86,'13 лет'!$D$3:$E$75,2),IF((D86=14),VLOOKUP(I86,'14 лет'!$D$3:$E$75,2),IF((D86=15),VLOOKUP(I86,'15 лет'!$C$3:$D$75,2),IF((D86=16),VLOOKUP(I86,'16 лет'!$C$3:$D$75,2),VLOOKUP(I86,'17 лет'!$C$3:$D$75,2)))))))</f>
        <v>0</v>
      </c>
      <c r="K86" s="59"/>
      <c r="L86" s="59">
        <f ca="1">IF((D86&lt;=11),VLOOKUP(K86,'11 лет'!$G$4:$I$74,3),IF((D86=12),VLOOKUP(K86,'12 лет'!$G$4:$I$74,3),IF((D86=13),VLOOKUP(K86,'13 лет'!$H$4:$J$74,3),IF((D86=14),VLOOKUP(K86,'14 лет'!$H$4:$J$74,3),IF((D86=15),VLOOKUP(K86,'15 лет'!$G$4:$I$74,3),IF((D86=16),VLOOKUP(K86,'16 лет'!$G$4:$I$74,3),VLOOKUP(K86,'17 лет'!$G$4:$I$74,3)))))))</f>
        <v>0</v>
      </c>
      <c r="M86" s="59"/>
      <c r="N86" s="59">
        <f ca="1">IF((D86&lt;=11),VLOOKUP(M86,'11 лет'!$F$4:$I$74,4),IF((D86=12),VLOOKUP(M86,'12 лет'!$F$4:$I$74,4),IF((D86=13),VLOOKUP(M86,'13 лет'!$G$4:$J$74,4),IF((D86=14),VLOOKUP(M86,'14 лет'!$G$4:$J$74,4),IF((D86=15),VLOOKUP(M86,'15 лет'!$F$4:$I$74,4),IF((D86=16),VLOOKUP(M86,'16 лет'!$F$4:$I$74,4),VLOOKUP(M86,'17 лет'!$F$4:$I$74,4)))))))</f>
        <v>0</v>
      </c>
      <c r="O86" s="59"/>
      <c r="P86" s="59">
        <f ca="1">IF((D86&lt;=11),VLOOKUP(O86,'11 лет'!$E$4:$I$74,5),IF((D86=12),VLOOKUP(O86,'12 лет'!$E$4:$I$74,5),IF((D86=13),VLOOKUP(O86,'13 лет'!$F$4:$J$74,5),IF((D86=14),VLOOKUP(O86,'14 лет'!$F$4:$J$74,5),IF((D86=15),VLOOKUP(O86,'15 лет'!$E$4:$I$74,5),IF((D86=16),VLOOKUP(O86,'16 лет'!$E$4:$I$74,5),VLOOKUP(O86,'17 лет'!$E$4:$I$74,5)))))))</f>
        <v>0</v>
      </c>
      <c r="Q86" s="59"/>
      <c r="R86" s="59">
        <f ca="1">IF((D86&lt;=11),VLOOKUP(Q86,'11 лет'!$H$4:$I$74,2),IF((D86=12),VLOOKUP(Q86,'12 лет'!$H$4:$I$74,2),IF((D86=13),VLOOKUP(Q86,'13 лет'!$I$4:$J$74,2),IF((D86=14),VLOOKUP(Q86,'14 лет'!$I$4:$J$74,2),IF((D86=15),VLOOKUP(Q86,'15 лет'!$H$4:$I$74,2),IF((D86=16),VLOOKUP(Q86,'16 лет'!$H$4:$I$74,2),VLOOKUP(Q86,'17 лет'!$H$4:$I$74,2)))))))</f>
        <v>6</v>
      </c>
      <c r="S86" s="59">
        <f t="shared" ca="1" si="3"/>
        <v>6</v>
      </c>
      <c r="T86" s="59"/>
    </row>
    <row r="87" spans="1:20" x14ac:dyDescent="0.2">
      <c r="A87" s="59"/>
      <c r="B87" s="59"/>
      <c r="C87" s="59"/>
      <c r="D87" s="59">
        <f t="shared" ca="1" si="2"/>
        <v>118</v>
      </c>
      <c r="E87" s="59"/>
      <c r="F87" s="59">
        <f ca="1">IF((D87&lt;=11),VLOOKUP(E87,'11 лет'!$B$3:$D$75,3),IF((D87=12),VLOOKUP(E87,'12 лет'!$B$3:$D$75,3),IF((D87=13),VLOOKUP(E87,'13 лет'!$B$3:$E$75,4),IF((D87=14),VLOOKUP(E87,'14 лет'!$B$3:$E$75,4),IF((D87=15),VLOOKUP(E87,'15 лет'!$B$3:$D$75,3),IF((D87=16),VLOOKUP(E87,'16 лет'!$B$3:$D$75,3),VLOOKUP(E87,'17 лет'!$B$3:$D$75,3)))))))</f>
        <v>0</v>
      </c>
      <c r="G87" s="59"/>
      <c r="H87" s="59">
        <f ca="1">IF((D87&lt;=11),VLOOKUP(G87,'11 лет'!$A$3:$D$75,4),IF((D87=12),VLOOKUP(G87,'12 лет'!$A$3:$D$75,4),IF((D87=13),VLOOKUP(G87,'13 лет'!$A$3:$E$75,5),IF((D87=14),VLOOKUP(G87,'14 лет'!$A$3:$E$75,5),IF((D87=15),VLOOKUP(G87,'15 лет'!$A$3:$D$75,4),IF((D87=16),VLOOKUP(G87,'16 лет'!$A$3:$D$75,4),VLOOKUP(G87,'17 лет'!$A$3:$D$75,4)))))))</f>
        <v>0</v>
      </c>
      <c r="I87" s="59"/>
      <c r="J87" s="59">
        <f ca="1">IF((D87&lt;=11),VLOOKUP(I87,'11 лет'!$C$3:$D$75,2),IF((D87=12),VLOOKUP(I87,'12 лет'!$C$3:$D$75,2),IF((D87=13),VLOOKUP(I87,'13 лет'!$D$3:$E$75,2),IF((D87=14),VLOOKUP(I87,'14 лет'!$D$3:$E$75,2),IF((D87=15),VLOOKUP(I87,'15 лет'!$C$3:$D$75,2),IF((D87=16),VLOOKUP(I87,'16 лет'!$C$3:$D$75,2),VLOOKUP(I87,'17 лет'!$C$3:$D$75,2)))))))</f>
        <v>0</v>
      </c>
      <c r="K87" s="59"/>
      <c r="L87" s="59">
        <f ca="1">IF((D87&lt;=11),VLOOKUP(K87,'11 лет'!$G$4:$I$74,3),IF((D87=12),VLOOKUP(K87,'12 лет'!$G$4:$I$74,3),IF((D87=13),VLOOKUP(K87,'13 лет'!$H$4:$J$74,3),IF((D87=14),VLOOKUP(K87,'14 лет'!$H$4:$J$74,3),IF((D87=15),VLOOKUP(K87,'15 лет'!$G$4:$I$74,3),IF((D87=16),VLOOKUP(K87,'16 лет'!$G$4:$I$74,3),VLOOKUP(K87,'17 лет'!$G$4:$I$74,3)))))))</f>
        <v>0</v>
      </c>
      <c r="M87" s="59"/>
      <c r="N87" s="59">
        <f ca="1">IF((D87&lt;=11),VLOOKUP(M87,'11 лет'!$F$4:$I$74,4),IF((D87=12),VLOOKUP(M87,'12 лет'!$F$4:$I$74,4),IF((D87=13),VLOOKUP(M87,'13 лет'!$G$4:$J$74,4),IF((D87=14),VLOOKUP(M87,'14 лет'!$G$4:$J$74,4),IF((D87=15),VLOOKUP(M87,'15 лет'!$F$4:$I$74,4),IF((D87=16),VLOOKUP(M87,'16 лет'!$F$4:$I$74,4),VLOOKUP(M87,'17 лет'!$F$4:$I$74,4)))))))</f>
        <v>0</v>
      </c>
      <c r="O87" s="59"/>
      <c r="P87" s="59">
        <f ca="1">IF((D87&lt;=11),VLOOKUP(O87,'11 лет'!$E$4:$I$74,5),IF((D87=12),VLOOKUP(O87,'12 лет'!$E$4:$I$74,5),IF((D87=13),VLOOKUP(O87,'13 лет'!$F$4:$J$74,5),IF((D87=14),VLOOKUP(O87,'14 лет'!$F$4:$J$74,5),IF((D87=15),VLOOKUP(O87,'15 лет'!$E$4:$I$74,5),IF((D87=16),VLOOKUP(O87,'16 лет'!$E$4:$I$74,5),VLOOKUP(O87,'17 лет'!$E$4:$I$74,5)))))))</f>
        <v>0</v>
      </c>
      <c r="Q87" s="59"/>
      <c r="R87" s="59">
        <f ca="1">IF((D87&lt;=11),VLOOKUP(Q87,'11 лет'!$H$4:$I$74,2),IF((D87=12),VLOOKUP(Q87,'12 лет'!$H$4:$I$74,2),IF((D87=13),VLOOKUP(Q87,'13 лет'!$I$4:$J$74,2),IF((D87=14),VLOOKUP(Q87,'14 лет'!$I$4:$J$74,2),IF((D87=15),VLOOKUP(Q87,'15 лет'!$H$4:$I$74,2),IF((D87=16),VLOOKUP(Q87,'16 лет'!$H$4:$I$74,2),VLOOKUP(Q87,'17 лет'!$H$4:$I$74,2)))))))</f>
        <v>6</v>
      </c>
      <c r="S87" s="59">
        <f t="shared" ca="1" si="3"/>
        <v>6</v>
      </c>
      <c r="T87" s="59"/>
    </row>
    <row r="88" spans="1:20" x14ac:dyDescent="0.2">
      <c r="A88" s="59"/>
      <c r="B88" s="59"/>
      <c r="C88" s="59"/>
      <c r="D88" s="59">
        <f t="shared" ca="1" si="2"/>
        <v>118</v>
      </c>
      <c r="E88" s="59"/>
      <c r="F88" s="59">
        <f ca="1">IF((D88&lt;=11),VLOOKUP(E88,'11 лет'!$B$3:$D$75,3),IF((D88=12),VLOOKUP(E88,'12 лет'!$B$3:$D$75,3),IF((D88=13),VLOOKUP(E88,'13 лет'!$B$3:$E$75,4),IF((D88=14),VLOOKUP(E88,'14 лет'!$B$3:$E$75,4),IF((D88=15),VLOOKUP(E88,'15 лет'!$B$3:$D$75,3),IF((D88=16),VLOOKUP(E88,'16 лет'!$B$3:$D$75,3),VLOOKUP(E88,'17 лет'!$B$3:$D$75,3)))))))</f>
        <v>0</v>
      </c>
      <c r="G88" s="59"/>
      <c r="H88" s="59">
        <f ca="1">IF((D88&lt;=11),VLOOKUP(G88,'11 лет'!$A$3:$D$75,4),IF((D88=12),VLOOKUP(G88,'12 лет'!$A$3:$D$75,4),IF((D88=13),VLOOKUP(G88,'13 лет'!$A$3:$E$75,5),IF((D88=14),VLOOKUP(G88,'14 лет'!$A$3:$E$75,5),IF((D88=15),VLOOKUP(G88,'15 лет'!$A$3:$D$75,4),IF((D88=16),VLOOKUP(G88,'16 лет'!$A$3:$D$75,4),VLOOKUP(G88,'17 лет'!$A$3:$D$75,4)))))))</f>
        <v>0</v>
      </c>
      <c r="I88" s="59"/>
      <c r="J88" s="59">
        <f ca="1">IF((D88&lt;=11),VLOOKUP(I88,'11 лет'!$C$3:$D$75,2),IF((D88=12),VLOOKUP(I88,'12 лет'!$C$3:$D$75,2),IF((D88=13),VLOOKUP(I88,'13 лет'!$D$3:$E$75,2),IF((D88=14),VLOOKUP(I88,'14 лет'!$D$3:$E$75,2),IF((D88=15),VLOOKUP(I88,'15 лет'!$C$3:$D$75,2),IF((D88=16),VLOOKUP(I88,'16 лет'!$C$3:$D$75,2),VLOOKUP(I88,'17 лет'!$C$3:$D$75,2)))))))</f>
        <v>0</v>
      </c>
      <c r="K88" s="59"/>
      <c r="L88" s="59">
        <f ca="1">IF((D88&lt;=11),VLOOKUP(K88,'11 лет'!$G$4:$I$74,3),IF((D88=12),VLOOKUP(K88,'12 лет'!$G$4:$I$74,3),IF((D88=13),VLOOKUP(K88,'13 лет'!$H$4:$J$74,3),IF((D88=14),VLOOKUP(K88,'14 лет'!$H$4:$J$74,3),IF((D88=15),VLOOKUP(K88,'15 лет'!$G$4:$I$74,3),IF((D88=16),VLOOKUP(K88,'16 лет'!$G$4:$I$74,3),VLOOKUP(K88,'17 лет'!$G$4:$I$74,3)))))))</f>
        <v>0</v>
      </c>
      <c r="M88" s="59"/>
      <c r="N88" s="59">
        <f ca="1">IF((D88&lt;=11),VLOOKUP(M88,'11 лет'!$F$4:$I$74,4),IF((D88=12),VLOOKUP(M88,'12 лет'!$F$4:$I$74,4),IF((D88=13),VLOOKUP(M88,'13 лет'!$G$4:$J$74,4),IF((D88=14),VLOOKUP(M88,'14 лет'!$G$4:$J$74,4),IF((D88=15),VLOOKUP(M88,'15 лет'!$F$4:$I$74,4),IF((D88=16),VLOOKUP(M88,'16 лет'!$F$4:$I$74,4),VLOOKUP(M88,'17 лет'!$F$4:$I$74,4)))))))</f>
        <v>0</v>
      </c>
      <c r="O88" s="59"/>
      <c r="P88" s="59">
        <f ca="1">IF((D88&lt;=11),VLOOKUP(O88,'11 лет'!$E$4:$I$74,5),IF((D88=12),VLOOKUP(O88,'12 лет'!$E$4:$I$74,5),IF((D88=13),VLOOKUP(O88,'13 лет'!$F$4:$J$74,5),IF((D88=14),VLOOKUP(O88,'14 лет'!$F$4:$J$74,5),IF((D88=15),VLOOKUP(O88,'15 лет'!$E$4:$I$74,5),IF((D88=16),VLOOKUP(O88,'16 лет'!$E$4:$I$74,5),VLOOKUP(O88,'17 лет'!$E$4:$I$74,5)))))))</f>
        <v>0</v>
      </c>
      <c r="Q88" s="59"/>
      <c r="R88" s="59">
        <f ca="1">IF((D88&lt;=11),VLOOKUP(Q88,'11 лет'!$H$4:$I$74,2),IF((D88=12),VLOOKUP(Q88,'12 лет'!$H$4:$I$74,2),IF((D88=13),VLOOKUP(Q88,'13 лет'!$I$4:$J$74,2),IF((D88=14),VLOOKUP(Q88,'14 лет'!$I$4:$J$74,2),IF((D88=15),VLOOKUP(Q88,'15 лет'!$H$4:$I$74,2),IF((D88=16),VLOOKUP(Q88,'16 лет'!$H$4:$I$74,2),VLOOKUP(Q88,'17 лет'!$H$4:$I$74,2)))))))</f>
        <v>6</v>
      </c>
      <c r="S88" s="59">
        <f t="shared" ca="1" si="3"/>
        <v>6</v>
      </c>
      <c r="T88" s="59"/>
    </row>
    <row r="89" spans="1:20" x14ac:dyDescent="0.2">
      <c r="A89" s="59"/>
      <c r="B89" s="59"/>
      <c r="C89" s="59"/>
      <c r="D89" s="59">
        <f t="shared" ca="1" si="2"/>
        <v>118</v>
      </c>
      <c r="E89" s="59"/>
      <c r="F89" s="59">
        <f ca="1">IF((D89&lt;=11),VLOOKUP(E89,'11 лет'!$B$3:$D$75,3),IF((D89=12),VLOOKUP(E89,'12 лет'!$B$3:$D$75,3),IF((D89=13),VLOOKUP(E89,'13 лет'!$B$3:$E$75,4),IF((D89=14),VLOOKUP(E89,'14 лет'!$B$3:$E$75,4),IF((D89=15),VLOOKUP(E89,'15 лет'!$B$3:$D$75,3),IF((D89=16),VLOOKUP(E89,'16 лет'!$B$3:$D$75,3),VLOOKUP(E89,'17 лет'!$B$3:$D$75,3)))))))</f>
        <v>0</v>
      </c>
      <c r="G89" s="59"/>
      <c r="H89" s="59">
        <f ca="1">IF((D89&lt;=11),VLOOKUP(G89,'11 лет'!$A$3:$D$75,4),IF((D89=12),VLOOKUP(G89,'12 лет'!$A$3:$D$75,4),IF((D89=13),VLOOKUP(G89,'13 лет'!$A$3:$E$75,5),IF((D89=14),VLOOKUP(G89,'14 лет'!$A$3:$E$75,5),IF((D89=15),VLOOKUP(G89,'15 лет'!$A$3:$D$75,4),IF((D89=16),VLOOKUP(G89,'16 лет'!$A$3:$D$75,4),VLOOKUP(G89,'17 лет'!$A$3:$D$75,4)))))))</f>
        <v>0</v>
      </c>
      <c r="I89" s="59"/>
      <c r="J89" s="59">
        <f ca="1">IF((D89&lt;=11),VLOOKUP(I89,'11 лет'!$C$3:$D$75,2),IF((D89=12),VLOOKUP(I89,'12 лет'!$C$3:$D$75,2),IF((D89=13),VLOOKUP(I89,'13 лет'!$D$3:$E$75,2),IF((D89=14),VLOOKUP(I89,'14 лет'!$D$3:$E$75,2),IF((D89=15),VLOOKUP(I89,'15 лет'!$C$3:$D$75,2),IF((D89=16),VLOOKUP(I89,'16 лет'!$C$3:$D$75,2),VLOOKUP(I89,'17 лет'!$C$3:$D$75,2)))))))</f>
        <v>0</v>
      </c>
      <c r="K89" s="59"/>
      <c r="L89" s="59">
        <f ca="1">IF((D89&lt;=11),VLOOKUP(K89,'11 лет'!$G$4:$I$74,3),IF((D89=12),VLOOKUP(K89,'12 лет'!$G$4:$I$74,3),IF((D89=13),VLOOKUP(K89,'13 лет'!$H$4:$J$74,3),IF((D89=14),VLOOKUP(K89,'14 лет'!$H$4:$J$74,3),IF((D89=15),VLOOKUP(K89,'15 лет'!$G$4:$I$74,3),IF((D89=16),VLOOKUP(K89,'16 лет'!$G$4:$I$74,3),VLOOKUP(K89,'17 лет'!$G$4:$I$74,3)))))))</f>
        <v>0</v>
      </c>
      <c r="M89" s="59"/>
      <c r="N89" s="59">
        <f ca="1">IF((D89&lt;=11),VLOOKUP(M89,'11 лет'!$F$4:$I$74,4),IF((D89=12),VLOOKUP(M89,'12 лет'!$F$4:$I$74,4),IF((D89=13),VLOOKUP(M89,'13 лет'!$G$4:$J$74,4),IF((D89=14),VLOOKUP(M89,'14 лет'!$G$4:$J$74,4),IF((D89=15),VLOOKUP(M89,'15 лет'!$F$4:$I$74,4),IF((D89=16),VLOOKUP(M89,'16 лет'!$F$4:$I$74,4),VLOOKUP(M89,'17 лет'!$F$4:$I$74,4)))))))</f>
        <v>0</v>
      </c>
      <c r="O89" s="59"/>
      <c r="P89" s="59">
        <f ca="1">IF((D89&lt;=11),VLOOKUP(O89,'11 лет'!$E$4:$I$74,5),IF((D89=12),VLOOKUP(O89,'12 лет'!$E$4:$I$74,5),IF((D89=13),VLOOKUP(O89,'13 лет'!$F$4:$J$74,5),IF((D89=14),VLOOKUP(O89,'14 лет'!$F$4:$J$74,5),IF((D89=15),VLOOKUP(O89,'15 лет'!$E$4:$I$74,5),IF((D89=16),VLOOKUP(O89,'16 лет'!$E$4:$I$74,5),VLOOKUP(O89,'17 лет'!$E$4:$I$74,5)))))))</f>
        <v>0</v>
      </c>
      <c r="Q89" s="59"/>
      <c r="R89" s="59">
        <f ca="1">IF((D89&lt;=11),VLOOKUP(Q89,'11 лет'!$H$4:$I$74,2),IF((D89=12),VLOOKUP(Q89,'12 лет'!$H$4:$I$74,2),IF((D89=13),VLOOKUP(Q89,'13 лет'!$I$4:$J$74,2),IF((D89=14),VLOOKUP(Q89,'14 лет'!$I$4:$J$74,2),IF((D89=15),VLOOKUP(Q89,'15 лет'!$H$4:$I$74,2),IF((D89=16),VLOOKUP(Q89,'16 лет'!$H$4:$I$74,2),VLOOKUP(Q89,'17 лет'!$H$4:$I$74,2)))))))</f>
        <v>6</v>
      </c>
      <c r="S89" s="59">
        <f t="shared" ca="1" si="3"/>
        <v>6</v>
      </c>
      <c r="T89" s="59"/>
    </row>
    <row r="90" spans="1:20" x14ac:dyDescent="0.2">
      <c r="A90" s="59"/>
      <c r="B90" s="59"/>
      <c r="C90" s="59"/>
      <c r="D90" s="59">
        <f t="shared" ca="1" si="2"/>
        <v>118</v>
      </c>
      <c r="E90" s="59"/>
      <c r="F90" s="59">
        <f ca="1">IF((D90&lt;=11),VLOOKUP(E90,'11 лет'!$B$3:$D$75,3),IF((D90=12),VLOOKUP(E90,'12 лет'!$B$3:$D$75,3),IF((D90=13),VLOOKUP(E90,'13 лет'!$B$3:$E$75,4),IF((D90=14),VLOOKUP(E90,'14 лет'!$B$3:$E$75,4),IF((D90=15),VLOOKUP(E90,'15 лет'!$B$3:$D$75,3),IF((D90=16),VLOOKUP(E90,'16 лет'!$B$3:$D$75,3),VLOOKUP(E90,'17 лет'!$B$3:$D$75,3)))))))</f>
        <v>0</v>
      </c>
      <c r="G90" s="59"/>
      <c r="H90" s="59">
        <f ca="1">IF((D90&lt;=11),VLOOKUP(G90,'11 лет'!$A$3:$D$75,4),IF((D90=12),VLOOKUP(G90,'12 лет'!$A$3:$D$75,4),IF((D90=13),VLOOKUP(G90,'13 лет'!$A$3:$E$75,5),IF((D90=14),VLOOKUP(G90,'14 лет'!$A$3:$E$75,5),IF((D90=15),VLOOKUP(G90,'15 лет'!$A$3:$D$75,4),IF((D90=16),VLOOKUP(G90,'16 лет'!$A$3:$D$75,4),VLOOKUP(G90,'17 лет'!$A$3:$D$75,4)))))))</f>
        <v>0</v>
      </c>
      <c r="I90" s="59"/>
      <c r="J90" s="59">
        <f ca="1">IF((D90&lt;=11),VLOOKUP(I90,'11 лет'!$C$3:$D$75,2),IF((D90=12),VLOOKUP(I90,'12 лет'!$C$3:$D$75,2),IF((D90=13),VLOOKUP(I90,'13 лет'!$D$3:$E$75,2),IF((D90=14),VLOOKUP(I90,'14 лет'!$D$3:$E$75,2),IF((D90=15),VLOOKUP(I90,'15 лет'!$C$3:$D$75,2),IF((D90=16),VLOOKUP(I90,'16 лет'!$C$3:$D$75,2),VLOOKUP(I90,'17 лет'!$C$3:$D$75,2)))))))</f>
        <v>0</v>
      </c>
      <c r="K90" s="59"/>
      <c r="L90" s="59">
        <f ca="1">IF((D90&lt;=11),VLOOKUP(K90,'11 лет'!$G$4:$I$74,3),IF((D90=12),VLOOKUP(K90,'12 лет'!$G$4:$I$74,3),IF((D90=13),VLOOKUP(K90,'13 лет'!$H$4:$J$74,3),IF((D90=14),VLOOKUP(K90,'14 лет'!$H$4:$J$74,3),IF((D90=15),VLOOKUP(K90,'15 лет'!$G$4:$I$74,3),IF((D90=16),VLOOKUP(K90,'16 лет'!$G$4:$I$74,3),VLOOKUP(K90,'17 лет'!$G$4:$I$74,3)))))))</f>
        <v>0</v>
      </c>
      <c r="M90" s="59"/>
      <c r="N90" s="59">
        <f ca="1">IF((D90&lt;=11),VLOOKUP(M90,'11 лет'!$F$4:$I$74,4),IF((D90=12),VLOOKUP(M90,'12 лет'!$F$4:$I$74,4),IF((D90=13),VLOOKUP(M90,'13 лет'!$G$4:$J$74,4),IF((D90=14),VLOOKUP(M90,'14 лет'!$G$4:$J$74,4),IF((D90=15),VLOOKUP(M90,'15 лет'!$F$4:$I$74,4),IF((D90=16),VLOOKUP(M90,'16 лет'!$F$4:$I$74,4),VLOOKUP(M90,'17 лет'!$F$4:$I$74,4)))))))</f>
        <v>0</v>
      </c>
      <c r="O90" s="59"/>
      <c r="P90" s="59">
        <f ca="1">IF((D90&lt;=11),VLOOKUP(O90,'11 лет'!$E$4:$I$74,5),IF((D90=12),VLOOKUP(O90,'12 лет'!$E$4:$I$74,5),IF((D90=13),VLOOKUP(O90,'13 лет'!$F$4:$J$74,5),IF((D90=14),VLOOKUP(O90,'14 лет'!$F$4:$J$74,5),IF((D90=15),VLOOKUP(O90,'15 лет'!$E$4:$I$74,5),IF((D90=16),VLOOKUP(O90,'16 лет'!$E$4:$I$74,5),VLOOKUP(O90,'17 лет'!$E$4:$I$74,5)))))))</f>
        <v>0</v>
      </c>
      <c r="Q90" s="59"/>
      <c r="R90" s="59">
        <f ca="1">IF((D90&lt;=11),VLOOKUP(Q90,'11 лет'!$H$4:$I$74,2),IF((D90=12),VLOOKUP(Q90,'12 лет'!$H$4:$I$74,2),IF((D90=13),VLOOKUP(Q90,'13 лет'!$I$4:$J$74,2),IF((D90=14),VLOOKUP(Q90,'14 лет'!$I$4:$J$74,2),IF((D90=15),VLOOKUP(Q90,'15 лет'!$H$4:$I$74,2),IF((D90=16),VLOOKUP(Q90,'16 лет'!$H$4:$I$74,2),VLOOKUP(Q90,'17 лет'!$H$4:$I$74,2)))))))</f>
        <v>6</v>
      </c>
      <c r="S90" s="59">
        <f t="shared" ca="1" si="3"/>
        <v>6</v>
      </c>
      <c r="T90" s="59"/>
    </row>
    <row r="91" spans="1:20" x14ac:dyDescent="0.2">
      <c r="A91" s="59"/>
      <c r="B91" s="59"/>
      <c r="C91" s="59"/>
      <c r="D91" s="59">
        <f t="shared" ca="1" si="2"/>
        <v>118</v>
      </c>
      <c r="E91" s="59"/>
      <c r="F91" s="59">
        <f ca="1">IF((D91&lt;=11),VLOOKUP(E91,'11 лет'!$B$3:$D$75,3),IF((D91=12),VLOOKUP(E91,'12 лет'!$B$3:$D$75,3),IF((D91=13),VLOOKUP(E91,'13 лет'!$B$3:$E$75,4),IF((D91=14),VLOOKUP(E91,'14 лет'!$B$3:$E$75,4),IF((D91=15),VLOOKUP(E91,'15 лет'!$B$3:$D$75,3),IF((D91=16),VLOOKUP(E91,'16 лет'!$B$3:$D$75,3),VLOOKUP(E91,'17 лет'!$B$3:$D$75,3)))))))</f>
        <v>0</v>
      </c>
      <c r="G91" s="59"/>
      <c r="H91" s="59">
        <f ca="1">IF((D91&lt;=11),VLOOKUP(G91,'11 лет'!$A$3:$D$75,4),IF((D91=12),VLOOKUP(G91,'12 лет'!$A$3:$D$75,4),IF((D91=13),VLOOKUP(G91,'13 лет'!$A$3:$E$75,5),IF((D91=14),VLOOKUP(G91,'14 лет'!$A$3:$E$75,5),IF((D91=15),VLOOKUP(G91,'15 лет'!$A$3:$D$75,4),IF((D91=16),VLOOKUP(G91,'16 лет'!$A$3:$D$75,4),VLOOKUP(G91,'17 лет'!$A$3:$D$75,4)))))))</f>
        <v>0</v>
      </c>
      <c r="I91" s="59"/>
      <c r="J91" s="59">
        <f ca="1">IF((D91&lt;=11),VLOOKUP(I91,'11 лет'!$C$3:$D$75,2),IF((D91=12),VLOOKUP(I91,'12 лет'!$C$3:$D$75,2),IF((D91=13),VLOOKUP(I91,'13 лет'!$D$3:$E$75,2),IF((D91=14),VLOOKUP(I91,'14 лет'!$D$3:$E$75,2),IF((D91=15),VLOOKUP(I91,'15 лет'!$C$3:$D$75,2),IF((D91=16),VLOOKUP(I91,'16 лет'!$C$3:$D$75,2),VLOOKUP(I91,'17 лет'!$C$3:$D$75,2)))))))</f>
        <v>0</v>
      </c>
      <c r="K91" s="59"/>
      <c r="L91" s="59">
        <f ca="1">IF((D91&lt;=11),VLOOKUP(K91,'11 лет'!$G$4:$I$74,3),IF((D91=12),VLOOKUP(K91,'12 лет'!$G$4:$I$74,3),IF((D91=13),VLOOKUP(K91,'13 лет'!$H$4:$J$74,3),IF((D91=14),VLOOKUP(K91,'14 лет'!$H$4:$J$74,3),IF((D91=15),VLOOKUP(K91,'15 лет'!$G$4:$I$74,3),IF((D91=16),VLOOKUP(K91,'16 лет'!$G$4:$I$74,3),VLOOKUP(K91,'17 лет'!$G$4:$I$74,3)))))))</f>
        <v>0</v>
      </c>
      <c r="M91" s="59"/>
      <c r="N91" s="59">
        <f ca="1">IF((D91&lt;=11),VLOOKUP(M91,'11 лет'!$F$4:$I$74,4),IF((D91=12),VLOOKUP(M91,'12 лет'!$F$4:$I$74,4),IF((D91=13),VLOOKUP(M91,'13 лет'!$G$4:$J$74,4),IF((D91=14),VLOOKUP(M91,'14 лет'!$G$4:$J$74,4),IF((D91=15),VLOOKUP(M91,'15 лет'!$F$4:$I$74,4),IF((D91=16),VLOOKUP(M91,'16 лет'!$F$4:$I$74,4),VLOOKUP(M91,'17 лет'!$F$4:$I$74,4)))))))</f>
        <v>0</v>
      </c>
      <c r="O91" s="59"/>
      <c r="P91" s="59">
        <f ca="1">IF((D91&lt;=11),VLOOKUP(O91,'11 лет'!$E$4:$I$74,5),IF((D91=12),VLOOKUP(O91,'12 лет'!$E$4:$I$74,5),IF((D91=13),VLOOKUP(O91,'13 лет'!$F$4:$J$74,5),IF((D91=14),VLOOKUP(O91,'14 лет'!$F$4:$J$74,5),IF((D91=15),VLOOKUP(O91,'15 лет'!$E$4:$I$74,5),IF((D91=16),VLOOKUP(O91,'16 лет'!$E$4:$I$74,5),VLOOKUP(O91,'17 лет'!$E$4:$I$74,5)))))))</f>
        <v>0</v>
      </c>
      <c r="Q91" s="59"/>
      <c r="R91" s="59">
        <f ca="1">IF((D91&lt;=11),VLOOKUP(Q91,'11 лет'!$H$4:$I$74,2),IF((D91=12),VLOOKUP(Q91,'12 лет'!$H$4:$I$74,2),IF((D91=13),VLOOKUP(Q91,'13 лет'!$I$4:$J$74,2),IF((D91=14),VLOOKUP(Q91,'14 лет'!$I$4:$J$74,2),IF((D91=15),VLOOKUP(Q91,'15 лет'!$H$4:$I$74,2),IF((D91=16),VLOOKUP(Q91,'16 лет'!$H$4:$I$74,2),VLOOKUP(Q91,'17 лет'!$H$4:$I$74,2)))))))</f>
        <v>6</v>
      </c>
      <c r="S91" s="59">
        <f t="shared" ca="1" si="3"/>
        <v>6</v>
      </c>
      <c r="T91" s="59"/>
    </row>
    <row r="92" spans="1:20" x14ac:dyDescent="0.2">
      <c r="A92" s="59"/>
      <c r="B92" s="59"/>
      <c r="C92" s="59"/>
      <c r="D92" s="59">
        <f t="shared" ca="1" si="2"/>
        <v>118</v>
      </c>
      <c r="E92" s="59"/>
      <c r="F92" s="59">
        <f ca="1">IF((D92&lt;=11),VLOOKUP(E92,'11 лет'!$B$3:$D$75,3),IF((D92=12),VLOOKUP(E92,'12 лет'!$B$3:$D$75,3),IF((D92=13),VLOOKUP(E92,'13 лет'!$B$3:$E$75,4),IF((D92=14),VLOOKUP(E92,'14 лет'!$B$3:$E$75,4),IF((D92=15),VLOOKUP(E92,'15 лет'!$B$3:$D$75,3),IF((D92=16),VLOOKUP(E92,'16 лет'!$B$3:$D$75,3),VLOOKUP(E92,'17 лет'!$B$3:$D$75,3)))))))</f>
        <v>0</v>
      </c>
      <c r="G92" s="59"/>
      <c r="H92" s="59">
        <f ca="1">IF((D92&lt;=11),VLOOKUP(G92,'11 лет'!$A$3:$D$75,4),IF((D92=12),VLOOKUP(G92,'12 лет'!$A$3:$D$75,4),IF((D92=13),VLOOKUP(G92,'13 лет'!$A$3:$E$75,5),IF((D92=14),VLOOKUP(G92,'14 лет'!$A$3:$E$75,5),IF((D92=15),VLOOKUP(G92,'15 лет'!$A$3:$D$75,4),IF((D92=16),VLOOKUP(G92,'16 лет'!$A$3:$D$75,4),VLOOKUP(G92,'17 лет'!$A$3:$D$75,4)))))))</f>
        <v>0</v>
      </c>
      <c r="I92" s="59"/>
      <c r="J92" s="59">
        <f ca="1">IF((D92&lt;=11),VLOOKUP(I92,'11 лет'!$C$3:$D$75,2),IF((D92=12),VLOOKUP(I92,'12 лет'!$C$3:$D$75,2),IF((D92=13),VLOOKUP(I92,'13 лет'!$D$3:$E$75,2),IF((D92=14),VLOOKUP(I92,'14 лет'!$D$3:$E$75,2),IF((D92=15),VLOOKUP(I92,'15 лет'!$C$3:$D$75,2),IF((D92=16),VLOOKUP(I92,'16 лет'!$C$3:$D$75,2),VLOOKUP(I92,'17 лет'!$C$3:$D$75,2)))))))</f>
        <v>0</v>
      </c>
      <c r="K92" s="59"/>
      <c r="L92" s="59">
        <f ca="1">IF((D92&lt;=11),VLOOKUP(K92,'11 лет'!$G$4:$I$74,3),IF((D92=12),VLOOKUP(K92,'12 лет'!$G$4:$I$74,3),IF((D92=13),VLOOKUP(K92,'13 лет'!$H$4:$J$74,3),IF((D92=14),VLOOKUP(K92,'14 лет'!$H$4:$J$74,3),IF((D92=15),VLOOKUP(K92,'15 лет'!$G$4:$I$74,3),IF((D92=16),VLOOKUP(K92,'16 лет'!$G$4:$I$74,3),VLOOKUP(K92,'17 лет'!$G$4:$I$74,3)))))))</f>
        <v>0</v>
      </c>
      <c r="M92" s="59"/>
      <c r="N92" s="59">
        <f ca="1">IF((D92&lt;=11),VLOOKUP(M92,'11 лет'!$F$4:$I$74,4),IF((D92=12),VLOOKUP(M92,'12 лет'!$F$4:$I$74,4),IF((D92=13),VLOOKUP(M92,'13 лет'!$G$4:$J$74,4),IF((D92=14),VLOOKUP(M92,'14 лет'!$G$4:$J$74,4),IF((D92=15),VLOOKUP(M92,'15 лет'!$F$4:$I$74,4),IF((D92=16),VLOOKUP(M92,'16 лет'!$F$4:$I$74,4),VLOOKUP(M92,'17 лет'!$F$4:$I$74,4)))))))</f>
        <v>0</v>
      </c>
      <c r="O92" s="59"/>
      <c r="P92" s="59">
        <f ca="1">IF((D92&lt;=11),VLOOKUP(O92,'11 лет'!$E$4:$I$74,5),IF((D92=12),VLOOKUP(O92,'12 лет'!$E$4:$I$74,5),IF((D92=13),VLOOKUP(O92,'13 лет'!$F$4:$J$74,5),IF((D92=14),VLOOKUP(O92,'14 лет'!$F$4:$J$74,5),IF((D92=15),VLOOKUP(O92,'15 лет'!$E$4:$I$74,5),IF((D92=16),VLOOKUP(O92,'16 лет'!$E$4:$I$74,5),VLOOKUP(O92,'17 лет'!$E$4:$I$74,5)))))))</f>
        <v>0</v>
      </c>
      <c r="Q92" s="59"/>
      <c r="R92" s="59">
        <f ca="1">IF((D92&lt;=11),VLOOKUP(Q92,'11 лет'!$H$4:$I$74,2),IF((D92=12),VLOOKUP(Q92,'12 лет'!$H$4:$I$74,2),IF((D92=13),VLOOKUP(Q92,'13 лет'!$I$4:$J$74,2),IF((D92=14),VLOOKUP(Q92,'14 лет'!$I$4:$J$74,2),IF((D92=15),VLOOKUP(Q92,'15 лет'!$H$4:$I$74,2),IF((D92=16),VLOOKUP(Q92,'16 лет'!$H$4:$I$74,2),VLOOKUP(Q92,'17 лет'!$H$4:$I$74,2)))))))</f>
        <v>6</v>
      </c>
      <c r="S92" s="59">
        <f t="shared" ca="1" si="3"/>
        <v>6</v>
      </c>
      <c r="T92" s="59"/>
    </row>
    <row r="93" spans="1:20" x14ac:dyDescent="0.2">
      <c r="A93" s="59"/>
      <c r="B93" s="59"/>
      <c r="C93" s="59"/>
      <c r="D93" s="59">
        <f t="shared" ca="1" si="2"/>
        <v>118</v>
      </c>
      <c r="E93" s="59"/>
      <c r="F93" s="59">
        <f ca="1">IF((D93&lt;=11),VLOOKUP(E93,'11 лет'!$B$3:$D$75,3),IF((D93=12),VLOOKUP(E93,'12 лет'!$B$3:$D$75,3),IF((D93=13),VLOOKUP(E93,'13 лет'!$B$3:$E$75,4),IF((D93=14),VLOOKUP(E93,'14 лет'!$B$3:$E$75,4),IF((D93=15),VLOOKUP(E93,'15 лет'!$B$3:$D$75,3),IF((D93=16),VLOOKUP(E93,'16 лет'!$B$3:$D$75,3),VLOOKUP(E93,'17 лет'!$B$3:$D$75,3)))))))</f>
        <v>0</v>
      </c>
      <c r="G93" s="59"/>
      <c r="H93" s="59">
        <f ca="1">IF((D93&lt;=11),VLOOKUP(G93,'11 лет'!$A$3:$D$75,4),IF((D93=12),VLOOKUP(G93,'12 лет'!$A$3:$D$75,4),IF((D93=13),VLOOKUP(G93,'13 лет'!$A$3:$E$75,5),IF((D93=14),VLOOKUP(G93,'14 лет'!$A$3:$E$75,5),IF((D93=15),VLOOKUP(G93,'15 лет'!$A$3:$D$75,4),IF((D93=16),VLOOKUP(G93,'16 лет'!$A$3:$D$75,4),VLOOKUP(G93,'17 лет'!$A$3:$D$75,4)))))))</f>
        <v>0</v>
      </c>
      <c r="I93" s="59"/>
      <c r="J93" s="59">
        <f ca="1">IF((D93&lt;=11),VLOOKUP(I93,'11 лет'!$C$3:$D$75,2),IF((D93=12),VLOOKUP(I93,'12 лет'!$C$3:$D$75,2),IF((D93=13),VLOOKUP(I93,'13 лет'!$D$3:$E$75,2),IF((D93=14),VLOOKUP(I93,'14 лет'!$D$3:$E$75,2),IF((D93=15),VLOOKUP(I93,'15 лет'!$C$3:$D$75,2),IF((D93=16),VLOOKUP(I93,'16 лет'!$C$3:$D$75,2),VLOOKUP(I93,'17 лет'!$C$3:$D$75,2)))))))</f>
        <v>0</v>
      </c>
      <c r="K93" s="59"/>
      <c r="L93" s="59">
        <f ca="1">IF((D93&lt;=11),VLOOKUP(K93,'11 лет'!$G$4:$I$74,3),IF((D93=12),VLOOKUP(K93,'12 лет'!$G$4:$I$74,3),IF((D93=13),VLOOKUP(K93,'13 лет'!$H$4:$J$74,3),IF((D93=14),VLOOKUP(K93,'14 лет'!$H$4:$J$74,3),IF((D93=15),VLOOKUP(K93,'15 лет'!$G$4:$I$74,3),IF((D93=16),VLOOKUP(K93,'16 лет'!$G$4:$I$74,3),VLOOKUP(K93,'17 лет'!$G$4:$I$74,3)))))))</f>
        <v>0</v>
      </c>
      <c r="M93" s="59"/>
      <c r="N93" s="59">
        <f ca="1">IF((D93&lt;=11),VLOOKUP(M93,'11 лет'!$F$4:$I$74,4),IF((D93=12),VLOOKUP(M93,'12 лет'!$F$4:$I$74,4),IF((D93=13),VLOOKUP(M93,'13 лет'!$G$4:$J$74,4),IF((D93=14),VLOOKUP(M93,'14 лет'!$G$4:$J$74,4),IF((D93=15),VLOOKUP(M93,'15 лет'!$F$4:$I$74,4),IF((D93=16),VLOOKUP(M93,'16 лет'!$F$4:$I$74,4),VLOOKUP(M93,'17 лет'!$F$4:$I$74,4)))))))</f>
        <v>0</v>
      </c>
      <c r="O93" s="59"/>
      <c r="P93" s="59">
        <f ca="1">IF((D93&lt;=11),VLOOKUP(O93,'11 лет'!$E$4:$I$74,5),IF((D93=12),VLOOKUP(O93,'12 лет'!$E$4:$I$74,5),IF((D93=13),VLOOKUP(O93,'13 лет'!$F$4:$J$74,5),IF((D93=14),VLOOKUP(O93,'14 лет'!$F$4:$J$74,5),IF((D93=15),VLOOKUP(O93,'15 лет'!$E$4:$I$74,5),IF((D93=16),VLOOKUP(O93,'16 лет'!$E$4:$I$74,5),VLOOKUP(O93,'17 лет'!$E$4:$I$74,5)))))))</f>
        <v>0</v>
      </c>
      <c r="Q93" s="59"/>
      <c r="R93" s="59">
        <f ca="1">IF((D93&lt;=11),VLOOKUP(Q93,'11 лет'!$H$4:$I$74,2),IF((D93=12),VLOOKUP(Q93,'12 лет'!$H$4:$I$74,2),IF((D93=13),VLOOKUP(Q93,'13 лет'!$I$4:$J$74,2),IF((D93=14),VLOOKUP(Q93,'14 лет'!$I$4:$J$74,2),IF((D93=15),VLOOKUP(Q93,'15 лет'!$H$4:$I$74,2),IF((D93=16),VLOOKUP(Q93,'16 лет'!$H$4:$I$74,2),VLOOKUP(Q93,'17 лет'!$H$4:$I$74,2)))))))</f>
        <v>6</v>
      </c>
      <c r="S93" s="59">
        <f t="shared" ca="1" si="3"/>
        <v>6</v>
      </c>
      <c r="T93" s="59"/>
    </row>
    <row r="94" spans="1:20" x14ac:dyDescent="0.2">
      <c r="A94" s="59"/>
      <c r="B94" s="59"/>
      <c r="C94" s="59"/>
      <c r="D94" s="59">
        <f t="shared" ca="1" si="2"/>
        <v>118</v>
      </c>
      <c r="E94" s="59"/>
      <c r="F94" s="59">
        <f ca="1">IF((D94&lt;=11),VLOOKUP(E94,'11 лет'!$B$3:$D$75,3),IF((D94=12),VLOOKUP(E94,'12 лет'!$B$3:$D$75,3),IF((D94=13),VLOOKUP(E94,'13 лет'!$B$3:$E$75,4),IF((D94=14),VLOOKUP(E94,'14 лет'!$B$3:$E$75,4),IF((D94=15),VLOOKUP(E94,'15 лет'!$B$3:$D$75,3),IF((D94=16),VLOOKUP(E94,'16 лет'!$B$3:$D$75,3),VLOOKUP(E94,'17 лет'!$B$3:$D$75,3)))))))</f>
        <v>0</v>
      </c>
      <c r="G94" s="59"/>
      <c r="H94" s="59">
        <f ca="1">IF((D94&lt;=11),VLOOKUP(G94,'11 лет'!$A$3:$D$75,4),IF((D94=12),VLOOKUP(G94,'12 лет'!$A$3:$D$75,4),IF((D94=13),VLOOKUP(G94,'13 лет'!$A$3:$E$75,5),IF((D94=14),VLOOKUP(G94,'14 лет'!$A$3:$E$75,5),IF((D94=15),VLOOKUP(G94,'15 лет'!$A$3:$D$75,4),IF((D94=16),VLOOKUP(G94,'16 лет'!$A$3:$D$75,4),VLOOKUP(G94,'17 лет'!$A$3:$D$75,4)))))))</f>
        <v>0</v>
      </c>
      <c r="I94" s="59"/>
      <c r="J94" s="59">
        <f ca="1">IF((D94&lt;=11),VLOOKUP(I94,'11 лет'!$C$3:$D$75,2),IF((D94=12),VLOOKUP(I94,'12 лет'!$C$3:$D$75,2),IF((D94=13),VLOOKUP(I94,'13 лет'!$D$3:$E$75,2),IF((D94=14),VLOOKUP(I94,'14 лет'!$D$3:$E$75,2),IF((D94=15),VLOOKUP(I94,'15 лет'!$C$3:$D$75,2),IF((D94=16),VLOOKUP(I94,'16 лет'!$C$3:$D$75,2),VLOOKUP(I94,'17 лет'!$C$3:$D$75,2)))))))</f>
        <v>0</v>
      </c>
      <c r="K94" s="59"/>
      <c r="L94" s="59">
        <f ca="1">IF((D94&lt;=11),VLOOKUP(K94,'11 лет'!$G$4:$I$74,3),IF((D94=12),VLOOKUP(K94,'12 лет'!$G$4:$I$74,3),IF((D94=13),VLOOKUP(K94,'13 лет'!$H$4:$J$74,3),IF((D94=14),VLOOKUP(K94,'14 лет'!$H$4:$J$74,3),IF((D94=15),VLOOKUP(K94,'15 лет'!$G$4:$I$74,3),IF((D94=16),VLOOKUP(K94,'16 лет'!$G$4:$I$74,3),VLOOKUP(K94,'17 лет'!$G$4:$I$74,3)))))))</f>
        <v>0</v>
      </c>
      <c r="M94" s="59"/>
      <c r="N94" s="59">
        <f ca="1">IF((D94&lt;=11),VLOOKUP(M94,'11 лет'!$F$4:$I$74,4),IF((D94=12),VLOOKUP(M94,'12 лет'!$F$4:$I$74,4),IF((D94=13),VLOOKUP(M94,'13 лет'!$G$4:$J$74,4),IF((D94=14),VLOOKUP(M94,'14 лет'!$G$4:$J$74,4),IF((D94=15),VLOOKUP(M94,'15 лет'!$F$4:$I$74,4),IF((D94=16),VLOOKUP(M94,'16 лет'!$F$4:$I$74,4),VLOOKUP(M94,'17 лет'!$F$4:$I$74,4)))))))</f>
        <v>0</v>
      </c>
      <c r="O94" s="59"/>
      <c r="P94" s="59">
        <f ca="1">IF((D94&lt;=11),VLOOKUP(O94,'11 лет'!$E$4:$I$74,5),IF((D94=12),VLOOKUP(O94,'12 лет'!$E$4:$I$74,5),IF((D94=13),VLOOKUP(O94,'13 лет'!$F$4:$J$74,5),IF((D94=14),VLOOKUP(O94,'14 лет'!$F$4:$J$74,5),IF((D94=15),VLOOKUP(O94,'15 лет'!$E$4:$I$74,5),IF((D94=16),VLOOKUP(O94,'16 лет'!$E$4:$I$74,5),VLOOKUP(O94,'17 лет'!$E$4:$I$74,5)))))))</f>
        <v>0</v>
      </c>
      <c r="Q94" s="59"/>
      <c r="R94" s="59">
        <f ca="1">IF((D94&lt;=11),VLOOKUP(Q94,'11 лет'!$H$4:$I$74,2),IF((D94=12),VLOOKUP(Q94,'12 лет'!$H$4:$I$74,2),IF((D94=13),VLOOKUP(Q94,'13 лет'!$I$4:$J$74,2),IF((D94=14),VLOOKUP(Q94,'14 лет'!$I$4:$J$74,2),IF((D94=15),VLOOKUP(Q94,'15 лет'!$H$4:$I$74,2),IF((D94=16),VLOOKUP(Q94,'16 лет'!$H$4:$I$74,2),VLOOKUP(Q94,'17 лет'!$H$4:$I$74,2)))))))</f>
        <v>6</v>
      </c>
      <c r="S94" s="59">
        <f t="shared" ca="1" si="3"/>
        <v>6</v>
      </c>
      <c r="T94" s="59"/>
    </row>
    <row r="95" spans="1:20" x14ac:dyDescent="0.2">
      <c r="A95" s="59"/>
      <c r="B95" s="59"/>
      <c r="C95" s="59"/>
      <c r="D95" s="59">
        <f t="shared" ca="1" si="2"/>
        <v>118</v>
      </c>
      <c r="E95" s="59"/>
      <c r="F95" s="59">
        <f ca="1">IF((D95&lt;=11),VLOOKUP(E95,'11 лет'!$B$3:$D$75,3),IF((D95=12),VLOOKUP(E95,'12 лет'!$B$3:$D$75,3),IF((D95=13),VLOOKUP(E95,'13 лет'!$B$3:$E$75,4),IF((D95=14),VLOOKUP(E95,'14 лет'!$B$3:$E$75,4),IF((D95=15),VLOOKUP(E95,'15 лет'!$B$3:$D$75,3),IF((D95=16),VLOOKUP(E95,'16 лет'!$B$3:$D$75,3),VLOOKUP(E95,'17 лет'!$B$3:$D$75,3)))))))</f>
        <v>0</v>
      </c>
      <c r="G95" s="59"/>
      <c r="H95" s="59">
        <f ca="1">IF((D95&lt;=11),VLOOKUP(G95,'11 лет'!$A$3:$D$75,4),IF((D95=12),VLOOKUP(G95,'12 лет'!$A$3:$D$75,4),IF((D95=13),VLOOKUP(G95,'13 лет'!$A$3:$E$75,5),IF((D95=14),VLOOKUP(G95,'14 лет'!$A$3:$E$75,5),IF((D95=15),VLOOKUP(G95,'15 лет'!$A$3:$D$75,4),IF((D95=16),VLOOKUP(G95,'16 лет'!$A$3:$D$75,4),VLOOKUP(G95,'17 лет'!$A$3:$D$75,4)))))))</f>
        <v>0</v>
      </c>
      <c r="I95" s="59"/>
      <c r="J95" s="59">
        <f ca="1">IF((D95&lt;=11),VLOOKUP(I95,'11 лет'!$C$3:$D$75,2),IF((D95=12),VLOOKUP(I95,'12 лет'!$C$3:$D$75,2),IF((D95=13),VLOOKUP(I95,'13 лет'!$D$3:$E$75,2),IF((D95=14),VLOOKUP(I95,'14 лет'!$D$3:$E$75,2),IF((D95=15),VLOOKUP(I95,'15 лет'!$C$3:$D$75,2),IF((D95=16),VLOOKUP(I95,'16 лет'!$C$3:$D$75,2),VLOOKUP(I95,'17 лет'!$C$3:$D$75,2)))))))</f>
        <v>0</v>
      </c>
      <c r="K95" s="59"/>
      <c r="L95" s="59">
        <f ca="1">IF((D95&lt;=11),VLOOKUP(K95,'11 лет'!$G$4:$I$74,3),IF((D95=12),VLOOKUP(K95,'12 лет'!$G$4:$I$74,3),IF((D95=13),VLOOKUP(K95,'13 лет'!$H$4:$J$74,3),IF((D95=14),VLOOKUP(K95,'14 лет'!$H$4:$J$74,3),IF((D95=15),VLOOKUP(K95,'15 лет'!$G$4:$I$74,3),IF((D95=16),VLOOKUP(K95,'16 лет'!$G$4:$I$74,3),VLOOKUP(K95,'17 лет'!$G$4:$I$74,3)))))))</f>
        <v>0</v>
      </c>
      <c r="M95" s="59"/>
      <c r="N95" s="59">
        <f ca="1">IF((D95&lt;=11),VLOOKUP(M95,'11 лет'!$F$4:$I$74,4),IF((D95=12),VLOOKUP(M95,'12 лет'!$F$4:$I$74,4),IF((D95=13),VLOOKUP(M95,'13 лет'!$G$4:$J$74,4),IF((D95=14),VLOOKUP(M95,'14 лет'!$G$4:$J$74,4),IF((D95=15),VLOOKUP(M95,'15 лет'!$F$4:$I$74,4),IF((D95=16),VLOOKUP(M95,'16 лет'!$F$4:$I$74,4),VLOOKUP(M95,'17 лет'!$F$4:$I$74,4)))))))</f>
        <v>0</v>
      </c>
      <c r="O95" s="59"/>
      <c r="P95" s="59">
        <f ca="1">IF((D95&lt;=11),VLOOKUP(O95,'11 лет'!$E$4:$I$74,5),IF((D95=12),VLOOKUP(O95,'12 лет'!$E$4:$I$74,5),IF((D95=13),VLOOKUP(O95,'13 лет'!$F$4:$J$74,5),IF((D95=14),VLOOKUP(O95,'14 лет'!$F$4:$J$74,5),IF((D95=15),VLOOKUP(O95,'15 лет'!$E$4:$I$74,5),IF((D95=16),VLOOKUP(O95,'16 лет'!$E$4:$I$74,5),VLOOKUP(O95,'17 лет'!$E$4:$I$74,5)))))))</f>
        <v>0</v>
      </c>
      <c r="Q95" s="59"/>
      <c r="R95" s="59">
        <f ca="1">IF((D95&lt;=11),VLOOKUP(Q95,'11 лет'!$H$4:$I$74,2),IF((D95=12),VLOOKUP(Q95,'12 лет'!$H$4:$I$74,2),IF((D95=13),VLOOKUP(Q95,'13 лет'!$I$4:$J$74,2),IF((D95=14),VLOOKUP(Q95,'14 лет'!$I$4:$J$74,2),IF((D95=15),VLOOKUP(Q95,'15 лет'!$H$4:$I$74,2),IF((D95=16),VLOOKUP(Q95,'16 лет'!$H$4:$I$74,2),VLOOKUP(Q95,'17 лет'!$H$4:$I$74,2)))))))</f>
        <v>6</v>
      </c>
      <c r="S95" s="59">
        <f t="shared" ca="1" si="3"/>
        <v>6</v>
      </c>
      <c r="T95" s="59"/>
    </row>
    <row r="96" spans="1:20" x14ac:dyDescent="0.2">
      <c r="A96" s="59"/>
      <c r="B96" s="59"/>
      <c r="C96" s="59"/>
      <c r="D96" s="59">
        <f t="shared" ca="1" si="2"/>
        <v>118</v>
      </c>
      <c r="E96" s="59"/>
      <c r="F96" s="59">
        <f ca="1">IF((D96&lt;=11),VLOOKUP(E96,'11 лет'!$B$3:$D$75,3),IF((D96=12),VLOOKUP(E96,'12 лет'!$B$3:$D$75,3),IF((D96=13),VLOOKUP(E96,'13 лет'!$B$3:$E$75,4),IF((D96=14),VLOOKUP(E96,'14 лет'!$B$3:$E$75,4),IF((D96=15),VLOOKUP(E96,'15 лет'!$B$3:$D$75,3),IF((D96=16),VLOOKUP(E96,'16 лет'!$B$3:$D$75,3),VLOOKUP(E96,'17 лет'!$B$3:$D$75,3)))))))</f>
        <v>0</v>
      </c>
      <c r="G96" s="59"/>
      <c r="H96" s="59">
        <f ca="1">IF((D96&lt;=11),VLOOKUP(G96,'11 лет'!$A$3:$D$75,4),IF((D96=12),VLOOKUP(G96,'12 лет'!$A$3:$D$75,4),IF((D96=13),VLOOKUP(G96,'13 лет'!$A$3:$E$75,5),IF((D96=14),VLOOKUP(G96,'14 лет'!$A$3:$E$75,5),IF((D96=15),VLOOKUP(G96,'15 лет'!$A$3:$D$75,4),IF((D96=16),VLOOKUP(G96,'16 лет'!$A$3:$D$75,4),VLOOKUP(G96,'17 лет'!$A$3:$D$75,4)))))))</f>
        <v>0</v>
      </c>
      <c r="I96" s="59"/>
      <c r="J96" s="59">
        <f ca="1">IF((D96&lt;=11),VLOOKUP(I96,'11 лет'!$C$3:$D$75,2),IF((D96=12),VLOOKUP(I96,'12 лет'!$C$3:$D$75,2),IF((D96=13),VLOOKUP(I96,'13 лет'!$D$3:$E$75,2),IF((D96=14),VLOOKUP(I96,'14 лет'!$D$3:$E$75,2),IF((D96=15),VLOOKUP(I96,'15 лет'!$C$3:$D$75,2),IF((D96=16),VLOOKUP(I96,'16 лет'!$C$3:$D$75,2),VLOOKUP(I96,'17 лет'!$C$3:$D$75,2)))))))</f>
        <v>0</v>
      </c>
      <c r="K96" s="59"/>
      <c r="L96" s="59">
        <f ca="1">IF((D96&lt;=11),VLOOKUP(K96,'11 лет'!$G$4:$I$74,3),IF((D96=12),VLOOKUP(K96,'12 лет'!$G$4:$I$74,3),IF((D96=13),VLOOKUP(K96,'13 лет'!$H$4:$J$74,3),IF((D96=14),VLOOKUP(K96,'14 лет'!$H$4:$J$74,3),IF((D96=15),VLOOKUP(K96,'15 лет'!$G$4:$I$74,3),IF((D96=16),VLOOKUP(K96,'16 лет'!$G$4:$I$74,3),VLOOKUP(K96,'17 лет'!$G$4:$I$74,3)))))))</f>
        <v>0</v>
      </c>
      <c r="M96" s="59"/>
      <c r="N96" s="59">
        <f ca="1">IF((D96&lt;=11),VLOOKUP(M96,'11 лет'!$F$4:$I$74,4),IF((D96=12),VLOOKUP(M96,'12 лет'!$F$4:$I$74,4),IF((D96=13),VLOOKUP(M96,'13 лет'!$G$4:$J$74,4),IF((D96=14),VLOOKUP(M96,'14 лет'!$G$4:$J$74,4),IF((D96=15),VLOOKUP(M96,'15 лет'!$F$4:$I$74,4),IF((D96=16),VLOOKUP(M96,'16 лет'!$F$4:$I$74,4),VLOOKUP(M96,'17 лет'!$F$4:$I$74,4)))))))</f>
        <v>0</v>
      </c>
      <c r="O96" s="59"/>
      <c r="P96" s="59">
        <f ca="1">IF((D96&lt;=11),VLOOKUP(O96,'11 лет'!$E$4:$I$74,5),IF((D96=12),VLOOKUP(O96,'12 лет'!$E$4:$I$74,5),IF((D96=13),VLOOKUP(O96,'13 лет'!$F$4:$J$74,5),IF((D96=14),VLOOKUP(O96,'14 лет'!$F$4:$J$74,5),IF((D96=15),VLOOKUP(O96,'15 лет'!$E$4:$I$74,5),IF((D96=16),VLOOKUP(O96,'16 лет'!$E$4:$I$74,5),VLOOKUP(O96,'17 лет'!$E$4:$I$74,5)))))))</f>
        <v>0</v>
      </c>
      <c r="Q96" s="59"/>
      <c r="R96" s="59">
        <f ca="1">IF((D96&lt;=11),VLOOKUP(Q96,'11 лет'!$H$4:$I$74,2),IF((D96=12),VLOOKUP(Q96,'12 лет'!$H$4:$I$74,2),IF((D96=13),VLOOKUP(Q96,'13 лет'!$I$4:$J$74,2),IF((D96=14),VLOOKUP(Q96,'14 лет'!$I$4:$J$74,2),IF((D96=15),VLOOKUP(Q96,'15 лет'!$H$4:$I$74,2),IF((D96=16),VLOOKUP(Q96,'16 лет'!$H$4:$I$74,2),VLOOKUP(Q96,'17 лет'!$H$4:$I$74,2)))))))</f>
        <v>6</v>
      </c>
      <c r="S96" s="59">
        <f t="shared" ca="1" si="3"/>
        <v>6</v>
      </c>
      <c r="T96" s="59"/>
    </row>
    <row r="97" spans="1:20" x14ac:dyDescent="0.2">
      <c r="A97" s="59"/>
      <c r="B97" s="59"/>
      <c r="C97" s="59"/>
      <c r="D97" s="59">
        <f t="shared" ca="1" si="2"/>
        <v>118</v>
      </c>
      <c r="E97" s="59"/>
      <c r="F97" s="59">
        <f ca="1">IF((D97&lt;=11),VLOOKUP(E97,'11 лет'!$B$3:$D$75,3),IF((D97=12),VLOOKUP(E97,'12 лет'!$B$3:$D$75,3),IF((D97=13),VLOOKUP(E97,'13 лет'!$B$3:$E$75,4),IF((D97=14),VLOOKUP(E97,'14 лет'!$B$3:$E$75,4),IF((D97=15),VLOOKUP(E97,'15 лет'!$B$3:$D$75,3),IF((D97=16),VLOOKUP(E97,'16 лет'!$B$3:$D$75,3),VLOOKUP(E97,'17 лет'!$B$3:$D$75,3)))))))</f>
        <v>0</v>
      </c>
      <c r="G97" s="59"/>
      <c r="H97" s="59">
        <f ca="1">IF((D97&lt;=11),VLOOKUP(G97,'11 лет'!$A$3:$D$75,4),IF((D97=12),VLOOKUP(G97,'12 лет'!$A$3:$D$75,4),IF((D97=13),VLOOKUP(G97,'13 лет'!$A$3:$E$75,5),IF((D97=14),VLOOKUP(G97,'14 лет'!$A$3:$E$75,5),IF((D97=15),VLOOKUP(G97,'15 лет'!$A$3:$D$75,4),IF((D97=16),VLOOKUP(G97,'16 лет'!$A$3:$D$75,4),VLOOKUP(G97,'17 лет'!$A$3:$D$75,4)))))))</f>
        <v>0</v>
      </c>
      <c r="I97" s="59"/>
      <c r="J97" s="59">
        <f ca="1">IF((D97&lt;=11),VLOOKUP(I97,'11 лет'!$C$3:$D$75,2),IF((D97=12),VLOOKUP(I97,'12 лет'!$C$3:$D$75,2),IF((D97=13),VLOOKUP(I97,'13 лет'!$D$3:$E$75,2),IF((D97=14),VLOOKUP(I97,'14 лет'!$D$3:$E$75,2),IF((D97=15),VLOOKUP(I97,'15 лет'!$C$3:$D$75,2),IF((D97=16),VLOOKUP(I97,'16 лет'!$C$3:$D$75,2),VLOOKUP(I97,'17 лет'!$C$3:$D$75,2)))))))</f>
        <v>0</v>
      </c>
      <c r="K97" s="59"/>
      <c r="L97" s="59">
        <f ca="1">IF((D97&lt;=11),VLOOKUP(K97,'11 лет'!$G$4:$I$74,3),IF((D97=12),VLOOKUP(K97,'12 лет'!$G$4:$I$74,3),IF((D97=13),VLOOKUP(K97,'13 лет'!$H$4:$J$74,3),IF((D97=14),VLOOKUP(K97,'14 лет'!$H$4:$J$74,3),IF((D97=15),VLOOKUP(K97,'15 лет'!$G$4:$I$74,3),IF((D97=16),VLOOKUP(K97,'16 лет'!$G$4:$I$74,3),VLOOKUP(K97,'17 лет'!$G$4:$I$74,3)))))))</f>
        <v>0</v>
      </c>
      <c r="M97" s="59"/>
      <c r="N97" s="59">
        <f ca="1">IF((D97&lt;=11),VLOOKUP(M97,'11 лет'!$F$4:$I$74,4),IF((D97=12),VLOOKUP(M97,'12 лет'!$F$4:$I$74,4),IF((D97=13),VLOOKUP(M97,'13 лет'!$G$4:$J$74,4),IF((D97=14),VLOOKUP(M97,'14 лет'!$G$4:$J$74,4),IF((D97=15),VLOOKUP(M97,'15 лет'!$F$4:$I$74,4),IF((D97=16),VLOOKUP(M97,'16 лет'!$F$4:$I$74,4),VLOOKUP(M97,'17 лет'!$F$4:$I$74,4)))))))</f>
        <v>0</v>
      </c>
      <c r="O97" s="59"/>
      <c r="P97" s="59">
        <f ca="1">IF((D97&lt;=11),VLOOKUP(O97,'11 лет'!$E$4:$I$74,5),IF((D97=12),VLOOKUP(O97,'12 лет'!$E$4:$I$74,5),IF((D97=13),VLOOKUP(O97,'13 лет'!$F$4:$J$74,5),IF((D97=14),VLOOKUP(O97,'14 лет'!$F$4:$J$74,5),IF((D97=15),VLOOKUP(O97,'15 лет'!$E$4:$I$74,5),IF((D97=16),VLOOKUP(O97,'16 лет'!$E$4:$I$74,5),VLOOKUP(O97,'17 лет'!$E$4:$I$74,5)))))))</f>
        <v>0</v>
      </c>
      <c r="Q97" s="59"/>
      <c r="R97" s="59">
        <f ca="1">IF((D97&lt;=11),VLOOKUP(Q97,'11 лет'!$H$4:$I$74,2),IF((D97=12),VLOOKUP(Q97,'12 лет'!$H$4:$I$74,2),IF((D97=13),VLOOKUP(Q97,'13 лет'!$I$4:$J$74,2),IF((D97=14),VLOOKUP(Q97,'14 лет'!$I$4:$J$74,2),IF((D97=15),VLOOKUP(Q97,'15 лет'!$H$4:$I$74,2),IF((D97=16),VLOOKUP(Q97,'16 лет'!$H$4:$I$74,2),VLOOKUP(Q97,'17 лет'!$H$4:$I$74,2)))))))</f>
        <v>6</v>
      </c>
      <c r="S97" s="59">
        <f t="shared" ca="1" si="3"/>
        <v>6</v>
      </c>
      <c r="T97" s="59"/>
    </row>
    <row r="98" spans="1:20" x14ac:dyDescent="0.2">
      <c r="A98" s="59"/>
      <c r="B98" s="59"/>
      <c r="C98" s="59"/>
      <c r="D98" s="59">
        <f t="shared" ca="1" si="2"/>
        <v>118</v>
      </c>
      <c r="E98" s="59"/>
      <c r="F98" s="59">
        <f ca="1">IF((D98&lt;=11),VLOOKUP(E98,'11 лет'!$B$3:$D$75,3),IF((D98=12),VLOOKUP(E98,'12 лет'!$B$3:$D$75,3),IF((D98=13),VLOOKUP(E98,'13 лет'!$B$3:$E$75,4),IF((D98=14),VLOOKUP(E98,'14 лет'!$B$3:$E$75,4),IF((D98=15),VLOOKUP(E98,'15 лет'!$B$3:$D$75,3),IF((D98=16),VLOOKUP(E98,'16 лет'!$B$3:$D$75,3),VLOOKUP(E98,'17 лет'!$B$3:$D$75,3)))))))</f>
        <v>0</v>
      </c>
      <c r="G98" s="59"/>
      <c r="H98" s="59">
        <f ca="1">IF((D98&lt;=11),VLOOKUP(G98,'11 лет'!$A$3:$D$75,4),IF((D98=12),VLOOKUP(G98,'12 лет'!$A$3:$D$75,4),IF((D98=13),VLOOKUP(G98,'13 лет'!$A$3:$E$75,5),IF((D98=14),VLOOKUP(G98,'14 лет'!$A$3:$E$75,5),IF((D98=15),VLOOKUP(G98,'15 лет'!$A$3:$D$75,4),IF((D98=16),VLOOKUP(G98,'16 лет'!$A$3:$D$75,4),VLOOKUP(G98,'17 лет'!$A$3:$D$75,4)))))))</f>
        <v>0</v>
      </c>
      <c r="I98" s="59"/>
      <c r="J98" s="59">
        <f ca="1">IF((D98&lt;=11),VLOOKUP(I98,'11 лет'!$C$3:$D$75,2),IF((D98=12),VLOOKUP(I98,'12 лет'!$C$3:$D$75,2),IF((D98=13),VLOOKUP(I98,'13 лет'!$D$3:$E$75,2),IF((D98=14),VLOOKUP(I98,'14 лет'!$D$3:$E$75,2),IF((D98=15),VLOOKUP(I98,'15 лет'!$C$3:$D$75,2),IF((D98=16),VLOOKUP(I98,'16 лет'!$C$3:$D$75,2),VLOOKUP(I98,'17 лет'!$C$3:$D$75,2)))))))</f>
        <v>0</v>
      </c>
      <c r="K98" s="59"/>
      <c r="L98" s="59">
        <f ca="1">IF((D98&lt;=11),VLOOKUP(K98,'11 лет'!$G$4:$I$74,3),IF((D98=12),VLOOKUP(K98,'12 лет'!$G$4:$I$74,3),IF((D98=13),VLOOKUP(K98,'13 лет'!$H$4:$J$74,3),IF((D98=14),VLOOKUP(K98,'14 лет'!$H$4:$J$74,3),IF((D98=15),VLOOKUP(K98,'15 лет'!$G$4:$I$74,3),IF((D98=16),VLOOKUP(K98,'16 лет'!$G$4:$I$74,3),VLOOKUP(K98,'17 лет'!$G$4:$I$74,3)))))))</f>
        <v>0</v>
      </c>
      <c r="M98" s="59"/>
      <c r="N98" s="59">
        <f ca="1">IF((D98&lt;=11),VLOOKUP(M98,'11 лет'!$F$4:$I$74,4),IF((D98=12),VLOOKUP(M98,'12 лет'!$F$4:$I$74,4),IF((D98=13),VLOOKUP(M98,'13 лет'!$G$4:$J$74,4),IF((D98=14),VLOOKUP(M98,'14 лет'!$G$4:$J$74,4),IF((D98=15),VLOOKUP(M98,'15 лет'!$F$4:$I$74,4),IF((D98=16),VLOOKUP(M98,'16 лет'!$F$4:$I$74,4),VLOOKUP(M98,'17 лет'!$F$4:$I$74,4)))))))</f>
        <v>0</v>
      </c>
      <c r="O98" s="59"/>
      <c r="P98" s="59">
        <f ca="1">IF((D98&lt;=11),VLOOKUP(O98,'11 лет'!$E$4:$I$74,5),IF((D98=12),VLOOKUP(O98,'12 лет'!$E$4:$I$74,5),IF((D98=13),VLOOKUP(O98,'13 лет'!$F$4:$J$74,5),IF((D98=14),VLOOKUP(O98,'14 лет'!$F$4:$J$74,5),IF((D98=15),VLOOKUP(O98,'15 лет'!$E$4:$I$74,5),IF((D98=16),VLOOKUP(O98,'16 лет'!$E$4:$I$74,5),VLOOKUP(O98,'17 лет'!$E$4:$I$74,5)))))))</f>
        <v>0</v>
      </c>
      <c r="Q98" s="59"/>
      <c r="R98" s="59">
        <f ca="1">IF((D98&lt;=11),VLOOKUP(Q98,'11 лет'!$H$4:$I$74,2),IF((D98=12),VLOOKUP(Q98,'12 лет'!$H$4:$I$74,2),IF((D98=13),VLOOKUP(Q98,'13 лет'!$I$4:$J$74,2),IF((D98=14),VLOOKUP(Q98,'14 лет'!$I$4:$J$74,2),IF((D98=15),VLOOKUP(Q98,'15 лет'!$H$4:$I$74,2),IF((D98=16),VLOOKUP(Q98,'16 лет'!$H$4:$I$74,2),VLOOKUP(Q98,'17 лет'!$H$4:$I$74,2)))))))</f>
        <v>6</v>
      </c>
      <c r="S98" s="59">
        <f t="shared" ca="1" si="3"/>
        <v>6</v>
      </c>
      <c r="T98" s="59"/>
    </row>
    <row r="99" spans="1:20" x14ac:dyDescent="0.2">
      <c r="A99" s="59"/>
      <c r="B99" s="59"/>
      <c r="C99" s="59"/>
      <c r="D99" s="59">
        <f t="shared" ca="1" si="2"/>
        <v>118</v>
      </c>
      <c r="E99" s="59"/>
      <c r="F99" s="59">
        <f ca="1">IF((D99&lt;=11),VLOOKUP(E99,'11 лет'!$B$3:$D$75,3),IF((D99=12),VLOOKUP(E99,'12 лет'!$B$3:$D$75,3),IF((D99=13),VLOOKUP(E99,'13 лет'!$B$3:$E$75,4),IF((D99=14),VLOOKUP(E99,'14 лет'!$B$3:$E$75,4),IF((D99=15),VLOOKUP(E99,'15 лет'!$B$3:$D$75,3),IF((D99=16),VLOOKUP(E99,'16 лет'!$B$3:$D$75,3),VLOOKUP(E99,'17 лет'!$B$3:$D$75,3)))))))</f>
        <v>0</v>
      </c>
      <c r="G99" s="59"/>
      <c r="H99" s="59">
        <f ca="1">IF((D99&lt;=11),VLOOKUP(G99,'11 лет'!$A$3:$D$75,4),IF((D99=12),VLOOKUP(G99,'12 лет'!$A$3:$D$75,4),IF((D99=13),VLOOKUP(G99,'13 лет'!$A$3:$E$75,5),IF((D99=14),VLOOKUP(G99,'14 лет'!$A$3:$E$75,5),IF((D99=15),VLOOKUP(G99,'15 лет'!$A$3:$D$75,4),IF((D99=16),VLOOKUP(G99,'16 лет'!$A$3:$D$75,4),VLOOKUP(G99,'17 лет'!$A$3:$D$75,4)))))))</f>
        <v>0</v>
      </c>
      <c r="I99" s="59"/>
      <c r="J99" s="59">
        <f ca="1">IF((D99&lt;=11),VLOOKUP(I99,'11 лет'!$C$3:$D$75,2),IF((D99=12),VLOOKUP(I99,'12 лет'!$C$3:$D$75,2),IF((D99=13),VLOOKUP(I99,'13 лет'!$D$3:$E$75,2),IF((D99=14),VLOOKUP(I99,'14 лет'!$D$3:$E$75,2),IF((D99=15),VLOOKUP(I99,'15 лет'!$C$3:$D$75,2),IF((D99=16),VLOOKUP(I99,'16 лет'!$C$3:$D$75,2),VLOOKUP(I99,'17 лет'!$C$3:$D$75,2)))))))</f>
        <v>0</v>
      </c>
      <c r="K99" s="59"/>
      <c r="L99" s="59">
        <f ca="1">IF((D99&lt;=11),VLOOKUP(K99,'11 лет'!$G$4:$I$74,3),IF((D99=12),VLOOKUP(K99,'12 лет'!$G$4:$I$74,3),IF((D99=13),VLOOKUP(K99,'13 лет'!$H$4:$J$74,3),IF((D99=14),VLOOKUP(K99,'14 лет'!$H$4:$J$74,3),IF((D99=15),VLOOKUP(K99,'15 лет'!$G$4:$I$74,3),IF((D99=16),VLOOKUP(K99,'16 лет'!$G$4:$I$74,3),VLOOKUP(K99,'17 лет'!$G$4:$I$74,3)))))))</f>
        <v>0</v>
      </c>
      <c r="M99" s="59"/>
      <c r="N99" s="59">
        <f ca="1">IF((D99&lt;=11),VLOOKUP(M99,'11 лет'!$F$4:$I$74,4),IF((D99=12),VLOOKUP(M99,'12 лет'!$F$4:$I$74,4),IF((D99=13),VLOOKUP(M99,'13 лет'!$G$4:$J$74,4),IF((D99=14),VLOOKUP(M99,'14 лет'!$G$4:$J$74,4),IF((D99=15),VLOOKUP(M99,'15 лет'!$F$4:$I$74,4),IF((D99=16),VLOOKUP(M99,'16 лет'!$F$4:$I$74,4),VLOOKUP(M99,'17 лет'!$F$4:$I$74,4)))))))</f>
        <v>0</v>
      </c>
      <c r="O99" s="59"/>
      <c r="P99" s="59">
        <f ca="1">IF((D99&lt;=11),VLOOKUP(O99,'11 лет'!$E$4:$I$74,5),IF((D99=12),VLOOKUP(O99,'12 лет'!$E$4:$I$74,5),IF((D99=13),VLOOKUP(O99,'13 лет'!$F$4:$J$74,5),IF((D99=14),VLOOKUP(O99,'14 лет'!$F$4:$J$74,5),IF((D99=15),VLOOKUP(O99,'15 лет'!$E$4:$I$74,5),IF((D99=16),VLOOKUP(O99,'16 лет'!$E$4:$I$74,5),VLOOKUP(O99,'17 лет'!$E$4:$I$74,5)))))))</f>
        <v>0</v>
      </c>
      <c r="Q99" s="59"/>
      <c r="R99" s="59">
        <f ca="1">IF((D99&lt;=11),VLOOKUP(Q99,'11 лет'!$H$4:$I$74,2),IF((D99=12),VLOOKUP(Q99,'12 лет'!$H$4:$I$74,2),IF((D99=13),VLOOKUP(Q99,'13 лет'!$I$4:$J$74,2),IF((D99=14),VLOOKUP(Q99,'14 лет'!$I$4:$J$74,2),IF((D99=15),VLOOKUP(Q99,'15 лет'!$H$4:$I$74,2),IF((D99=16),VLOOKUP(Q99,'16 лет'!$H$4:$I$74,2),VLOOKUP(Q99,'17 лет'!$H$4:$I$74,2)))))))</f>
        <v>6</v>
      </c>
      <c r="S99" s="59">
        <f t="shared" ca="1" si="3"/>
        <v>6</v>
      </c>
      <c r="T99" s="59"/>
    </row>
    <row r="100" spans="1:20" x14ac:dyDescent="0.2">
      <c r="A100" s="59"/>
      <c r="B100" s="59"/>
      <c r="C100" s="59"/>
      <c r="D100" s="59">
        <f t="shared" ca="1" si="2"/>
        <v>118</v>
      </c>
      <c r="E100" s="59"/>
      <c r="F100" s="59">
        <f ca="1">IF((D100&lt;=11),VLOOKUP(E100,'11 лет'!$B$3:$D$75,3),IF((D100=12),VLOOKUP(E100,'12 лет'!$B$3:$D$75,3),IF((D100=13),VLOOKUP(E100,'13 лет'!$B$3:$E$75,4),IF((D100=14),VLOOKUP(E100,'14 лет'!$B$3:$E$75,4),IF((D100=15),VLOOKUP(E100,'15 лет'!$B$3:$D$75,3),IF((D100=16),VLOOKUP(E100,'16 лет'!$B$3:$D$75,3),VLOOKUP(E100,'17 лет'!$B$3:$D$75,3)))))))</f>
        <v>0</v>
      </c>
      <c r="G100" s="59"/>
      <c r="H100" s="59">
        <f ca="1">IF((D100&lt;=11),VLOOKUP(G100,'11 лет'!$A$3:$D$75,4),IF((D100=12),VLOOKUP(G100,'12 лет'!$A$3:$D$75,4),IF((D100=13),VLOOKUP(G100,'13 лет'!$A$3:$E$75,5),IF((D100=14),VLOOKUP(G100,'14 лет'!$A$3:$E$75,5),IF((D100=15),VLOOKUP(G100,'15 лет'!$A$3:$D$75,4),IF((D100=16),VLOOKUP(G100,'16 лет'!$A$3:$D$75,4),VLOOKUP(G100,'17 лет'!$A$3:$D$75,4)))))))</f>
        <v>0</v>
      </c>
      <c r="I100" s="59"/>
      <c r="J100" s="59">
        <f ca="1">IF((D100&lt;=11),VLOOKUP(I100,'11 лет'!$C$3:$D$75,2),IF((D100=12),VLOOKUP(I100,'12 лет'!$C$3:$D$75,2),IF((D100=13),VLOOKUP(I100,'13 лет'!$D$3:$E$75,2),IF((D100=14),VLOOKUP(I100,'14 лет'!$D$3:$E$75,2),IF((D100=15),VLOOKUP(I100,'15 лет'!$C$3:$D$75,2),IF((D100=16),VLOOKUP(I100,'16 лет'!$C$3:$D$75,2),VLOOKUP(I100,'17 лет'!$C$3:$D$75,2)))))))</f>
        <v>0</v>
      </c>
      <c r="K100" s="59"/>
      <c r="L100" s="59">
        <f ca="1">IF((D100&lt;=11),VLOOKUP(K100,'11 лет'!$G$4:$I$74,3),IF((D100=12),VLOOKUP(K100,'12 лет'!$G$4:$I$74,3),IF((D100=13),VLOOKUP(K100,'13 лет'!$H$4:$J$74,3),IF((D100=14),VLOOKUP(K100,'14 лет'!$H$4:$J$74,3),IF((D100=15),VLOOKUP(K100,'15 лет'!$G$4:$I$74,3),IF((D100=16),VLOOKUP(K100,'16 лет'!$G$4:$I$74,3),VLOOKUP(K100,'17 лет'!$G$4:$I$74,3)))))))</f>
        <v>0</v>
      </c>
      <c r="M100" s="59"/>
      <c r="N100" s="59">
        <f ca="1">IF((D100&lt;=11),VLOOKUP(M100,'11 лет'!$F$4:$I$74,4),IF((D100=12),VLOOKUP(M100,'12 лет'!$F$4:$I$74,4),IF((D100=13),VLOOKUP(M100,'13 лет'!$G$4:$J$74,4),IF((D100=14),VLOOKUP(M100,'14 лет'!$G$4:$J$74,4),IF((D100=15),VLOOKUP(M100,'15 лет'!$F$4:$I$74,4),IF((D100=16),VLOOKUP(M100,'16 лет'!$F$4:$I$74,4),VLOOKUP(M100,'17 лет'!$F$4:$I$74,4)))))))</f>
        <v>0</v>
      </c>
      <c r="O100" s="59"/>
      <c r="P100" s="59">
        <f ca="1">IF((D100&lt;=11),VLOOKUP(O100,'11 лет'!$E$4:$I$74,5),IF((D100=12),VLOOKUP(O100,'12 лет'!$E$4:$I$74,5),IF((D100=13),VLOOKUP(O100,'13 лет'!$F$4:$J$74,5),IF((D100=14),VLOOKUP(O100,'14 лет'!$F$4:$J$74,5),IF((D100=15),VLOOKUP(O100,'15 лет'!$E$4:$I$74,5),IF((D100=16),VLOOKUP(O100,'16 лет'!$E$4:$I$74,5),VLOOKUP(O100,'17 лет'!$E$4:$I$74,5)))))))</f>
        <v>0</v>
      </c>
      <c r="Q100" s="59"/>
      <c r="R100" s="59">
        <f ca="1">IF((D100&lt;=11),VLOOKUP(Q100,'11 лет'!$H$4:$I$74,2),IF((D100=12),VLOOKUP(Q100,'12 лет'!$H$4:$I$74,2),IF((D100=13),VLOOKUP(Q100,'13 лет'!$I$4:$J$74,2),IF((D100=14),VLOOKUP(Q100,'14 лет'!$I$4:$J$74,2),IF((D100=15),VLOOKUP(Q100,'15 лет'!$H$4:$I$74,2),IF((D100=16),VLOOKUP(Q100,'16 лет'!$H$4:$I$74,2),VLOOKUP(Q100,'17 лет'!$H$4:$I$74,2)))))))</f>
        <v>6</v>
      </c>
      <c r="S100" s="59">
        <f t="shared" ca="1" si="3"/>
        <v>6</v>
      </c>
      <c r="T100" s="59"/>
    </row>
    <row r="101" spans="1:20" x14ac:dyDescent="0.2">
      <c r="A101" s="59"/>
      <c r="B101" s="59"/>
      <c r="C101" s="59"/>
      <c r="D101" s="59">
        <f t="shared" ca="1" si="2"/>
        <v>118</v>
      </c>
      <c r="E101" s="59"/>
      <c r="F101" s="59">
        <f ca="1">IF((D101&lt;=11),VLOOKUP(E101,'11 лет'!$B$3:$D$75,3),IF((D101=12),VLOOKUP(E101,'12 лет'!$B$3:$D$75,3),IF((D101=13),VLOOKUP(E101,'13 лет'!$B$3:$E$75,4),IF((D101=14),VLOOKUP(E101,'14 лет'!$B$3:$E$75,4),IF((D101=15),VLOOKUP(E101,'15 лет'!$B$3:$D$75,3),IF((D101=16),VLOOKUP(E101,'16 лет'!$B$3:$D$75,3),VLOOKUP(E101,'17 лет'!$B$3:$D$75,3)))))))</f>
        <v>0</v>
      </c>
      <c r="G101" s="59"/>
      <c r="H101" s="59">
        <f ca="1">IF((D101&lt;=11),VLOOKUP(G101,'11 лет'!$A$3:$D$75,4),IF((D101=12),VLOOKUP(G101,'12 лет'!$A$3:$D$75,4),IF((D101=13),VLOOKUP(G101,'13 лет'!$A$3:$E$75,5),IF((D101=14),VLOOKUP(G101,'14 лет'!$A$3:$E$75,5),IF((D101=15),VLOOKUP(G101,'15 лет'!$A$3:$D$75,4),IF((D101=16),VLOOKUP(G101,'16 лет'!$A$3:$D$75,4),VLOOKUP(G101,'17 лет'!$A$3:$D$75,4)))))))</f>
        <v>0</v>
      </c>
      <c r="I101" s="59"/>
      <c r="J101" s="59">
        <f ca="1">IF((D101&lt;=11),VLOOKUP(I101,'11 лет'!$C$3:$D$75,2),IF((D101=12),VLOOKUP(I101,'12 лет'!$C$3:$D$75,2),IF((D101=13),VLOOKUP(I101,'13 лет'!$D$3:$E$75,2),IF((D101=14),VLOOKUP(I101,'14 лет'!$D$3:$E$75,2),IF((D101=15),VLOOKUP(I101,'15 лет'!$C$3:$D$75,2),IF((D101=16),VLOOKUP(I101,'16 лет'!$C$3:$D$75,2),VLOOKUP(I101,'17 лет'!$C$3:$D$75,2)))))))</f>
        <v>0</v>
      </c>
      <c r="K101" s="59"/>
      <c r="L101" s="59">
        <f ca="1">IF((D101&lt;=11),VLOOKUP(K101,'11 лет'!$G$4:$I$74,3),IF((D101=12),VLOOKUP(K101,'12 лет'!$G$4:$I$74,3),IF((D101=13),VLOOKUP(K101,'13 лет'!$H$4:$J$74,3),IF((D101=14),VLOOKUP(K101,'14 лет'!$H$4:$J$74,3),IF((D101=15),VLOOKUP(K101,'15 лет'!$G$4:$I$74,3),IF((D101=16),VLOOKUP(K101,'16 лет'!$G$4:$I$74,3),VLOOKUP(K101,'17 лет'!$G$4:$I$74,3)))))))</f>
        <v>0</v>
      </c>
      <c r="M101" s="59"/>
      <c r="N101" s="59">
        <f ca="1">IF((D101&lt;=11),VLOOKUP(M101,'11 лет'!$F$4:$I$74,4),IF((D101=12),VLOOKUP(M101,'12 лет'!$F$4:$I$74,4),IF((D101=13),VLOOKUP(M101,'13 лет'!$G$4:$J$74,4),IF((D101=14),VLOOKUP(M101,'14 лет'!$G$4:$J$74,4),IF((D101=15),VLOOKUP(M101,'15 лет'!$F$4:$I$74,4),IF((D101=16),VLOOKUP(M101,'16 лет'!$F$4:$I$74,4),VLOOKUP(M101,'17 лет'!$F$4:$I$74,4)))))))</f>
        <v>0</v>
      </c>
      <c r="O101" s="59"/>
      <c r="P101" s="59">
        <f ca="1">IF((D101&lt;=11),VLOOKUP(O101,'11 лет'!$E$4:$I$74,5),IF((D101=12),VLOOKUP(O101,'12 лет'!$E$4:$I$74,5),IF((D101=13),VLOOKUP(O101,'13 лет'!$F$4:$J$74,5),IF((D101=14),VLOOKUP(O101,'14 лет'!$F$4:$J$74,5),IF((D101=15),VLOOKUP(O101,'15 лет'!$E$4:$I$74,5),IF((D101=16),VLOOKUP(O101,'16 лет'!$E$4:$I$74,5),VLOOKUP(O101,'17 лет'!$E$4:$I$74,5)))))))</f>
        <v>0</v>
      </c>
      <c r="Q101" s="59"/>
      <c r="R101" s="59">
        <f ca="1">IF((D101&lt;=11),VLOOKUP(Q101,'11 лет'!$H$4:$I$74,2),IF((D101=12),VLOOKUP(Q101,'12 лет'!$H$4:$I$74,2),IF((D101=13),VLOOKUP(Q101,'13 лет'!$I$4:$J$74,2),IF((D101=14),VLOOKUP(Q101,'14 лет'!$I$4:$J$74,2),IF((D101=15),VLOOKUP(Q101,'15 лет'!$H$4:$I$74,2),IF((D101=16),VLOOKUP(Q101,'16 лет'!$H$4:$I$74,2),VLOOKUP(Q101,'17 лет'!$H$4:$I$74,2)))))))</f>
        <v>6</v>
      </c>
      <c r="S101" s="59">
        <f t="shared" ca="1" si="3"/>
        <v>6</v>
      </c>
      <c r="T101" s="59"/>
    </row>
    <row r="102" spans="1:20" x14ac:dyDescent="0.2">
      <c r="A102" s="59"/>
      <c r="B102" s="59"/>
      <c r="C102" s="59"/>
      <c r="D102" s="59">
        <f t="shared" ca="1" si="2"/>
        <v>118</v>
      </c>
      <c r="E102" s="59"/>
      <c r="F102" s="59">
        <f ca="1">IF((D102&lt;=11),VLOOKUP(E102,'11 лет'!$B$3:$D$75,3),IF((D102=12),VLOOKUP(E102,'12 лет'!$B$3:$D$75,3),IF((D102=13),VLOOKUP(E102,'13 лет'!$B$3:$E$75,4),IF((D102=14),VLOOKUP(E102,'14 лет'!$B$3:$E$75,4),IF((D102=15),VLOOKUP(E102,'15 лет'!$B$3:$D$75,3),IF((D102=16),VLOOKUP(E102,'16 лет'!$B$3:$D$75,3),VLOOKUP(E102,'17 лет'!$B$3:$D$75,3)))))))</f>
        <v>0</v>
      </c>
      <c r="G102" s="59"/>
      <c r="H102" s="59">
        <f ca="1">IF((D102&lt;=11),VLOOKUP(G102,'11 лет'!$A$3:$D$75,4),IF((D102=12),VLOOKUP(G102,'12 лет'!$A$3:$D$75,4),IF((D102=13),VLOOKUP(G102,'13 лет'!$A$3:$E$75,5),IF((D102=14),VLOOKUP(G102,'14 лет'!$A$3:$E$75,5),IF((D102=15),VLOOKUP(G102,'15 лет'!$A$3:$D$75,4),IF((D102=16),VLOOKUP(G102,'16 лет'!$A$3:$D$75,4),VLOOKUP(G102,'17 лет'!$A$3:$D$75,4)))))))</f>
        <v>0</v>
      </c>
      <c r="I102" s="59"/>
      <c r="J102" s="59">
        <f ca="1">IF((D102&lt;=11),VLOOKUP(I102,'11 лет'!$C$3:$D$75,2),IF((D102=12),VLOOKUP(I102,'12 лет'!$C$3:$D$75,2),IF((D102=13),VLOOKUP(I102,'13 лет'!$D$3:$E$75,2),IF((D102=14),VLOOKUP(I102,'14 лет'!$D$3:$E$75,2),IF((D102=15),VLOOKUP(I102,'15 лет'!$C$3:$D$75,2),IF((D102=16),VLOOKUP(I102,'16 лет'!$C$3:$D$75,2),VLOOKUP(I102,'17 лет'!$C$3:$D$75,2)))))))</f>
        <v>0</v>
      </c>
      <c r="K102" s="59"/>
      <c r="L102" s="59">
        <f ca="1">IF((D102&lt;=11),VLOOKUP(K102,'11 лет'!$G$4:$I$74,3),IF((D102=12),VLOOKUP(K102,'12 лет'!$G$4:$I$74,3),IF((D102=13),VLOOKUP(K102,'13 лет'!$H$4:$J$74,3),IF((D102=14),VLOOKUP(K102,'14 лет'!$H$4:$J$74,3),IF((D102=15),VLOOKUP(K102,'15 лет'!$G$4:$I$74,3),IF((D102=16),VLOOKUP(K102,'16 лет'!$G$4:$I$74,3),VLOOKUP(K102,'17 лет'!$G$4:$I$74,3)))))))</f>
        <v>0</v>
      </c>
      <c r="M102" s="59"/>
      <c r="N102" s="59">
        <f ca="1">IF((D102&lt;=11),VLOOKUP(M102,'11 лет'!$F$4:$I$74,4),IF((D102=12),VLOOKUP(M102,'12 лет'!$F$4:$I$74,4),IF((D102=13),VLOOKUP(M102,'13 лет'!$G$4:$J$74,4),IF((D102=14),VLOOKUP(M102,'14 лет'!$G$4:$J$74,4),IF((D102=15),VLOOKUP(M102,'15 лет'!$F$4:$I$74,4),IF((D102=16),VLOOKUP(M102,'16 лет'!$F$4:$I$74,4),VLOOKUP(M102,'17 лет'!$F$4:$I$74,4)))))))</f>
        <v>0</v>
      </c>
      <c r="O102" s="59"/>
      <c r="P102" s="59">
        <f ca="1">IF((D102&lt;=11),VLOOKUP(O102,'11 лет'!$E$4:$I$74,5),IF((D102=12),VLOOKUP(O102,'12 лет'!$E$4:$I$74,5),IF((D102=13),VLOOKUP(O102,'13 лет'!$F$4:$J$74,5),IF((D102=14),VLOOKUP(O102,'14 лет'!$F$4:$J$74,5),IF((D102=15),VLOOKUP(O102,'15 лет'!$E$4:$I$74,5),IF((D102=16),VLOOKUP(O102,'16 лет'!$E$4:$I$74,5),VLOOKUP(O102,'17 лет'!$E$4:$I$74,5)))))))</f>
        <v>0</v>
      </c>
      <c r="Q102" s="59"/>
      <c r="R102" s="59">
        <f ca="1">IF((D102&lt;=11),VLOOKUP(Q102,'11 лет'!$H$4:$I$74,2),IF((D102=12),VLOOKUP(Q102,'12 лет'!$H$4:$I$74,2),IF((D102=13),VLOOKUP(Q102,'13 лет'!$I$4:$J$74,2),IF((D102=14),VLOOKUP(Q102,'14 лет'!$I$4:$J$74,2),IF((D102=15),VLOOKUP(Q102,'15 лет'!$H$4:$I$74,2),IF((D102=16),VLOOKUP(Q102,'16 лет'!$H$4:$I$74,2),VLOOKUP(Q102,'17 лет'!$H$4:$I$74,2)))))))</f>
        <v>6</v>
      </c>
      <c r="S102" s="59">
        <f t="shared" ca="1" si="3"/>
        <v>6</v>
      </c>
      <c r="T102" s="59"/>
    </row>
    <row r="103" spans="1:20" x14ac:dyDescent="0.2">
      <c r="A103" s="59"/>
      <c r="B103" s="59"/>
      <c r="C103" s="59"/>
      <c r="D103" s="59">
        <f t="shared" ca="1" si="2"/>
        <v>118</v>
      </c>
      <c r="E103" s="59"/>
      <c r="F103" s="59">
        <f ca="1">IF((D103&lt;=11),VLOOKUP(E103,'11 лет'!$B$3:$D$75,3),IF((D103=12),VLOOKUP(E103,'12 лет'!$B$3:$D$75,3),IF((D103=13),VLOOKUP(E103,'13 лет'!$B$3:$E$75,4),IF((D103=14),VLOOKUP(E103,'14 лет'!$B$3:$E$75,4),IF((D103=15),VLOOKUP(E103,'15 лет'!$B$3:$D$75,3),IF((D103=16),VLOOKUP(E103,'16 лет'!$B$3:$D$75,3),VLOOKUP(E103,'17 лет'!$B$3:$D$75,3)))))))</f>
        <v>0</v>
      </c>
      <c r="G103" s="59"/>
      <c r="H103" s="59">
        <f ca="1">IF((D103&lt;=11),VLOOKUP(G103,'11 лет'!$A$3:$D$75,4),IF((D103=12),VLOOKUP(G103,'12 лет'!$A$3:$D$75,4),IF((D103=13),VLOOKUP(G103,'13 лет'!$A$3:$E$75,5),IF((D103=14),VLOOKUP(G103,'14 лет'!$A$3:$E$75,5),IF((D103=15),VLOOKUP(G103,'15 лет'!$A$3:$D$75,4),IF((D103=16),VLOOKUP(G103,'16 лет'!$A$3:$D$75,4),VLOOKUP(G103,'17 лет'!$A$3:$D$75,4)))))))</f>
        <v>0</v>
      </c>
      <c r="I103" s="59"/>
      <c r="J103" s="59">
        <f ca="1">IF((D103&lt;=11),VLOOKUP(I103,'11 лет'!$C$3:$D$75,2),IF((D103=12),VLOOKUP(I103,'12 лет'!$C$3:$D$75,2),IF((D103=13),VLOOKUP(I103,'13 лет'!$D$3:$E$75,2),IF((D103=14),VLOOKUP(I103,'14 лет'!$D$3:$E$75,2),IF((D103=15),VLOOKUP(I103,'15 лет'!$C$3:$D$75,2),IF((D103=16),VLOOKUP(I103,'16 лет'!$C$3:$D$75,2),VLOOKUP(I103,'17 лет'!$C$3:$D$75,2)))))))</f>
        <v>0</v>
      </c>
      <c r="K103" s="59"/>
      <c r="L103" s="59">
        <f ca="1">IF((D103&lt;=11),VLOOKUP(K103,'11 лет'!$G$4:$I$74,3),IF((D103=12),VLOOKUP(K103,'12 лет'!$G$4:$I$74,3),IF((D103=13),VLOOKUP(K103,'13 лет'!$H$4:$J$74,3),IF((D103=14),VLOOKUP(K103,'14 лет'!$H$4:$J$74,3),IF((D103=15),VLOOKUP(K103,'15 лет'!$G$4:$I$74,3),IF((D103=16),VLOOKUP(K103,'16 лет'!$G$4:$I$74,3),VLOOKUP(K103,'17 лет'!$G$4:$I$74,3)))))))</f>
        <v>0</v>
      </c>
      <c r="M103" s="59"/>
      <c r="N103" s="59">
        <f ca="1">IF((D103&lt;=11),VLOOKUP(M103,'11 лет'!$F$4:$I$74,4),IF((D103=12),VLOOKUP(M103,'12 лет'!$F$4:$I$74,4),IF((D103=13),VLOOKUP(M103,'13 лет'!$G$4:$J$74,4),IF((D103=14),VLOOKUP(M103,'14 лет'!$G$4:$J$74,4),IF((D103=15),VLOOKUP(M103,'15 лет'!$F$4:$I$74,4),IF((D103=16),VLOOKUP(M103,'16 лет'!$F$4:$I$74,4),VLOOKUP(M103,'17 лет'!$F$4:$I$74,4)))))))</f>
        <v>0</v>
      </c>
      <c r="O103" s="59"/>
      <c r="P103" s="59">
        <f ca="1">IF((D103&lt;=11),VLOOKUP(O103,'11 лет'!$E$4:$I$74,5),IF((D103=12),VLOOKUP(O103,'12 лет'!$E$4:$I$74,5),IF((D103=13),VLOOKUP(O103,'13 лет'!$F$4:$J$74,5),IF((D103=14),VLOOKUP(O103,'14 лет'!$F$4:$J$74,5),IF((D103=15),VLOOKUP(O103,'15 лет'!$E$4:$I$74,5),IF((D103=16),VLOOKUP(O103,'16 лет'!$E$4:$I$74,5),VLOOKUP(O103,'17 лет'!$E$4:$I$74,5)))))))</f>
        <v>0</v>
      </c>
      <c r="Q103" s="59"/>
      <c r="R103" s="59">
        <f ca="1">IF((D103&lt;=11),VLOOKUP(Q103,'11 лет'!$H$4:$I$74,2),IF((D103=12),VLOOKUP(Q103,'12 лет'!$H$4:$I$74,2),IF((D103=13),VLOOKUP(Q103,'13 лет'!$I$4:$J$74,2),IF((D103=14),VLOOKUP(Q103,'14 лет'!$I$4:$J$74,2),IF((D103=15),VLOOKUP(Q103,'15 лет'!$H$4:$I$74,2),IF((D103=16),VLOOKUP(Q103,'16 лет'!$H$4:$I$74,2),VLOOKUP(Q103,'17 лет'!$H$4:$I$74,2)))))))</f>
        <v>6</v>
      </c>
      <c r="S103" s="59">
        <f t="shared" ca="1" si="3"/>
        <v>6</v>
      </c>
      <c r="T103" s="59"/>
    </row>
    <row r="104" spans="1:20" x14ac:dyDescent="0.2">
      <c r="A104" s="59"/>
      <c r="B104" s="59"/>
      <c r="C104" s="59"/>
      <c r="D104" s="59">
        <f t="shared" ca="1" si="2"/>
        <v>118</v>
      </c>
      <c r="E104" s="59"/>
      <c r="F104" s="59">
        <f ca="1">IF((D104&lt;=11),VLOOKUP(E104,'11 лет'!$B$3:$D$75,3),IF((D104=12),VLOOKUP(E104,'12 лет'!$B$3:$D$75,3),IF((D104=13),VLOOKUP(E104,'13 лет'!$B$3:$E$75,4),IF((D104=14),VLOOKUP(E104,'14 лет'!$B$3:$E$75,4),IF((D104=15),VLOOKUP(E104,'15 лет'!$B$3:$D$75,3),IF((D104=16),VLOOKUP(E104,'16 лет'!$B$3:$D$75,3),VLOOKUP(E104,'17 лет'!$B$3:$D$75,3)))))))</f>
        <v>0</v>
      </c>
      <c r="G104" s="59"/>
      <c r="H104" s="59">
        <f ca="1">IF((D104&lt;=11),VLOOKUP(G104,'11 лет'!$A$3:$D$75,4),IF((D104=12),VLOOKUP(G104,'12 лет'!$A$3:$D$75,4),IF((D104=13),VLOOKUP(G104,'13 лет'!$A$3:$E$75,5),IF((D104=14),VLOOKUP(G104,'14 лет'!$A$3:$E$75,5),IF((D104=15),VLOOKUP(G104,'15 лет'!$A$3:$D$75,4),IF((D104=16),VLOOKUP(G104,'16 лет'!$A$3:$D$75,4),VLOOKUP(G104,'17 лет'!$A$3:$D$75,4)))))))</f>
        <v>0</v>
      </c>
      <c r="I104" s="59"/>
      <c r="J104" s="59">
        <f ca="1">IF((D104&lt;=11),VLOOKUP(I104,'11 лет'!$C$3:$D$75,2),IF((D104=12),VLOOKUP(I104,'12 лет'!$C$3:$D$75,2),IF((D104=13),VLOOKUP(I104,'13 лет'!$D$3:$E$75,2),IF((D104=14),VLOOKUP(I104,'14 лет'!$D$3:$E$75,2),IF((D104=15),VLOOKUP(I104,'15 лет'!$C$3:$D$75,2),IF((D104=16),VLOOKUP(I104,'16 лет'!$C$3:$D$75,2),VLOOKUP(I104,'17 лет'!$C$3:$D$75,2)))))))</f>
        <v>0</v>
      </c>
      <c r="K104" s="59"/>
      <c r="L104" s="59">
        <f ca="1">IF((D104&lt;=11),VLOOKUP(K104,'11 лет'!$G$4:$I$74,3),IF((D104=12),VLOOKUP(K104,'12 лет'!$G$4:$I$74,3),IF((D104=13),VLOOKUP(K104,'13 лет'!$H$4:$J$74,3),IF((D104=14),VLOOKUP(K104,'14 лет'!$H$4:$J$74,3),IF((D104=15),VLOOKUP(K104,'15 лет'!$G$4:$I$74,3),IF((D104=16),VLOOKUP(K104,'16 лет'!$G$4:$I$74,3),VLOOKUP(K104,'17 лет'!$G$4:$I$74,3)))))))</f>
        <v>0</v>
      </c>
      <c r="M104" s="59"/>
      <c r="N104" s="59">
        <f ca="1">IF((D104&lt;=11),VLOOKUP(M104,'11 лет'!$F$4:$I$74,4),IF((D104=12),VLOOKUP(M104,'12 лет'!$F$4:$I$74,4),IF((D104=13),VLOOKUP(M104,'13 лет'!$G$4:$J$74,4),IF((D104=14),VLOOKUP(M104,'14 лет'!$G$4:$J$74,4),IF((D104=15),VLOOKUP(M104,'15 лет'!$F$4:$I$74,4),IF((D104=16),VLOOKUP(M104,'16 лет'!$F$4:$I$74,4),VLOOKUP(M104,'17 лет'!$F$4:$I$74,4)))))))</f>
        <v>0</v>
      </c>
      <c r="O104" s="59"/>
      <c r="P104" s="59">
        <f ca="1">IF((D104&lt;=11),VLOOKUP(O104,'11 лет'!$E$4:$I$74,5),IF((D104=12),VLOOKUP(O104,'12 лет'!$E$4:$I$74,5),IF((D104=13),VLOOKUP(O104,'13 лет'!$F$4:$J$74,5),IF((D104=14),VLOOKUP(O104,'14 лет'!$F$4:$J$74,5),IF((D104=15),VLOOKUP(O104,'15 лет'!$E$4:$I$74,5),IF((D104=16),VLOOKUP(O104,'16 лет'!$E$4:$I$74,5),VLOOKUP(O104,'17 лет'!$E$4:$I$74,5)))))))</f>
        <v>0</v>
      </c>
      <c r="Q104" s="59"/>
      <c r="R104" s="59">
        <f ca="1">IF((D104&lt;=11),VLOOKUP(Q104,'11 лет'!$H$4:$I$74,2),IF((D104=12),VLOOKUP(Q104,'12 лет'!$H$4:$I$74,2),IF((D104=13),VLOOKUP(Q104,'13 лет'!$I$4:$J$74,2),IF((D104=14),VLOOKUP(Q104,'14 лет'!$I$4:$J$74,2),IF((D104=15),VLOOKUP(Q104,'15 лет'!$H$4:$I$74,2),IF((D104=16),VLOOKUP(Q104,'16 лет'!$H$4:$I$74,2),VLOOKUP(Q104,'17 лет'!$H$4:$I$74,2)))))))</f>
        <v>6</v>
      </c>
      <c r="S104" s="59">
        <f t="shared" ca="1" si="3"/>
        <v>6</v>
      </c>
      <c r="T104" s="59"/>
    </row>
    <row r="105" spans="1:20" x14ac:dyDescent="0.2">
      <c r="A105" s="59"/>
      <c r="B105" s="59"/>
      <c r="C105" s="59"/>
      <c r="D105" s="59">
        <f t="shared" ca="1" si="2"/>
        <v>118</v>
      </c>
      <c r="E105" s="59"/>
      <c r="F105" s="59">
        <f ca="1">IF((D105&lt;=11),VLOOKUP(E105,'11 лет'!$B$3:$D$75,3),IF((D105=12),VLOOKUP(E105,'12 лет'!$B$3:$D$75,3),IF((D105=13),VLOOKUP(E105,'13 лет'!$B$3:$E$75,4),IF((D105=14),VLOOKUP(E105,'14 лет'!$B$3:$E$75,4),IF((D105=15),VLOOKUP(E105,'15 лет'!$B$3:$D$75,3),IF((D105=16),VLOOKUP(E105,'16 лет'!$B$3:$D$75,3),VLOOKUP(E105,'17 лет'!$B$3:$D$75,3)))))))</f>
        <v>0</v>
      </c>
      <c r="G105" s="59"/>
      <c r="H105" s="59">
        <f ca="1">IF((D105&lt;=11),VLOOKUP(G105,'11 лет'!$A$3:$D$75,4),IF((D105=12),VLOOKUP(G105,'12 лет'!$A$3:$D$75,4),IF((D105=13),VLOOKUP(G105,'13 лет'!$A$3:$E$75,5),IF((D105=14),VLOOKUP(G105,'14 лет'!$A$3:$E$75,5),IF((D105=15),VLOOKUP(G105,'15 лет'!$A$3:$D$75,4),IF((D105=16),VLOOKUP(G105,'16 лет'!$A$3:$D$75,4),VLOOKUP(G105,'17 лет'!$A$3:$D$75,4)))))))</f>
        <v>0</v>
      </c>
      <c r="I105" s="59"/>
      <c r="J105" s="59">
        <f ca="1">IF((D105&lt;=11),VLOOKUP(I105,'11 лет'!$C$3:$D$75,2),IF((D105=12),VLOOKUP(I105,'12 лет'!$C$3:$D$75,2),IF((D105=13),VLOOKUP(I105,'13 лет'!$D$3:$E$75,2),IF((D105=14),VLOOKUP(I105,'14 лет'!$D$3:$E$75,2),IF((D105=15),VLOOKUP(I105,'15 лет'!$C$3:$D$75,2),IF((D105=16),VLOOKUP(I105,'16 лет'!$C$3:$D$75,2),VLOOKUP(I105,'17 лет'!$C$3:$D$75,2)))))))</f>
        <v>0</v>
      </c>
      <c r="K105" s="59"/>
      <c r="L105" s="59">
        <f ca="1">IF((D105&lt;=11),VLOOKUP(K105,'11 лет'!$G$4:$I$74,3),IF((D105=12),VLOOKUP(K105,'12 лет'!$G$4:$I$74,3),IF((D105=13),VLOOKUP(K105,'13 лет'!$H$4:$J$74,3),IF((D105=14),VLOOKUP(K105,'14 лет'!$H$4:$J$74,3),IF((D105=15),VLOOKUP(K105,'15 лет'!$G$4:$I$74,3),IF((D105=16),VLOOKUP(K105,'16 лет'!$G$4:$I$74,3),VLOOKUP(K105,'17 лет'!$G$4:$I$74,3)))))))</f>
        <v>0</v>
      </c>
      <c r="M105" s="59"/>
      <c r="N105" s="59">
        <f ca="1">IF((D105&lt;=11),VLOOKUP(M105,'11 лет'!$F$4:$I$74,4),IF((D105=12),VLOOKUP(M105,'12 лет'!$F$4:$I$74,4),IF((D105=13),VLOOKUP(M105,'13 лет'!$G$4:$J$74,4),IF((D105=14),VLOOKUP(M105,'14 лет'!$G$4:$J$74,4),IF((D105=15),VLOOKUP(M105,'15 лет'!$F$4:$I$74,4),IF((D105=16),VLOOKUP(M105,'16 лет'!$F$4:$I$74,4),VLOOKUP(M105,'17 лет'!$F$4:$I$74,4)))))))</f>
        <v>0</v>
      </c>
      <c r="O105" s="59"/>
      <c r="P105" s="59">
        <f ca="1">IF((D105&lt;=11),VLOOKUP(O105,'11 лет'!$E$4:$I$74,5),IF((D105=12),VLOOKUP(O105,'12 лет'!$E$4:$I$74,5),IF((D105=13),VLOOKUP(O105,'13 лет'!$F$4:$J$74,5),IF((D105=14),VLOOKUP(O105,'14 лет'!$F$4:$J$74,5),IF((D105=15),VLOOKUP(O105,'15 лет'!$E$4:$I$74,5),IF((D105=16),VLOOKUP(O105,'16 лет'!$E$4:$I$74,5),VLOOKUP(O105,'17 лет'!$E$4:$I$74,5)))))))</f>
        <v>0</v>
      </c>
      <c r="Q105" s="59"/>
      <c r="R105" s="59">
        <f ca="1">IF((D105&lt;=11),VLOOKUP(Q105,'11 лет'!$H$4:$I$74,2),IF((D105=12),VLOOKUP(Q105,'12 лет'!$H$4:$I$74,2),IF((D105=13),VLOOKUP(Q105,'13 лет'!$I$4:$J$74,2),IF((D105=14),VLOOKUP(Q105,'14 лет'!$I$4:$J$74,2),IF((D105=15),VLOOKUP(Q105,'15 лет'!$H$4:$I$74,2),IF((D105=16),VLOOKUP(Q105,'16 лет'!$H$4:$I$74,2),VLOOKUP(Q105,'17 лет'!$H$4:$I$74,2)))))))</f>
        <v>6</v>
      </c>
      <c r="S105" s="59">
        <f t="shared" ca="1" si="3"/>
        <v>6</v>
      </c>
      <c r="T105" s="59"/>
    </row>
    <row r="106" spans="1:20" x14ac:dyDescent="0.2">
      <c r="A106" s="59"/>
      <c r="B106" s="59"/>
      <c r="C106" s="59"/>
      <c r="D106" s="59">
        <f t="shared" ca="1" si="2"/>
        <v>118</v>
      </c>
      <c r="E106" s="59"/>
      <c r="F106" s="59">
        <f ca="1">IF((D106&lt;=11),VLOOKUP(E106,'11 лет'!$B$3:$D$75,3),IF((D106=12),VLOOKUP(E106,'12 лет'!$B$3:$D$75,3),IF((D106=13),VLOOKUP(E106,'13 лет'!$B$3:$E$75,4),IF((D106=14),VLOOKUP(E106,'14 лет'!$B$3:$E$75,4),IF((D106=15),VLOOKUP(E106,'15 лет'!$B$3:$D$75,3),IF((D106=16),VLOOKUP(E106,'16 лет'!$B$3:$D$75,3),VLOOKUP(E106,'17 лет'!$B$3:$D$75,3)))))))</f>
        <v>0</v>
      </c>
      <c r="G106" s="59"/>
      <c r="H106" s="59">
        <f ca="1">IF((D106&lt;=11),VLOOKUP(G106,'11 лет'!$A$3:$D$75,4),IF((D106=12),VLOOKUP(G106,'12 лет'!$A$3:$D$75,4),IF((D106=13),VLOOKUP(G106,'13 лет'!$A$3:$E$75,5),IF((D106=14),VLOOKUP(G106,'14 лет'!$A$3:$E$75,5),IF((D106=15),VLOOKUP(G106,'15 лет'!$A$3:$D$75,4),IF((D106=16),VLOOKUP(G106,'16 лет'!$A$3:$D$75,4),VLOOKUP(G106,'17 лет'!$A$3:$D$75,4)))))))</f>
        <v>0</v>
      </c>
      <c r="I106" s="59"/>
      <c r="J106" s="59">
        <f ca="1">IF((D106&lt;=11),VLOOKUP(I106,'11 лет'!$C$3:$D$75,2),IF((D106=12),VLOOKUP(I106,'12 лет'!$C$3:$D$75,2),IF((D106=13),VLOOKUP(I106,'13 лет'!$D$3:$E$75,2),IF((D106=14),VLOOKUP(I106,'14 лет'!$D$3:$E$75,2),IF((D106=15),VLOOKUP(I106,'15 лет'!$C$3:$D$75,2),IF((D106=16),VLOOKUP(I106,'16 лет'!$C$3:$D$75,2),VLOOKUP(I106,'17 лет'!$C$3:$D$75,2)))))))</f>
        <v>0</v>
      </c>
      <c r="K106" s="59"/>
      <c r="L106" s="59">
        <f ca="1">IF((D106&lt;=11),VLOOKUP(K106,'11 лет'!$G$4:$I$74,3),IF((D106=12),VLOOKUP(K106,'12 лет'!$G$4:$I$74,3),IF((D106=13),VLOOKUP(K106,'13 лет'!$H$4:$J$74,3),IF((D106=14),VLOOKUP(K106,'14 лет'!$H$4:$J$74,3),IF((D106=15),VLOOKUP(K106,'15 лет'!$G$4:$I$74,3),IF((D106=16),VLOOKUP(K106,'16 лет'!$G$4:$I$74,3),VLOOKUP(K106,'17 лет'!$G$4:$I$74,3)))))))</f>
        <v>0</v>
      </c>
      <c r="M106" s="59"/>
      <c r="N106" s="59">
        <f ca="1">IF((D106&lt;=11),VLOOKUP(M106,'11 лет'!$F$4:$I$74,4),IF((D106=12),VLOOKUP(M106,'12 лет'!$F$4:$I$74,4),IF((D106=13),VLOOKUP(M106,'13 лет'!$G$4:$J$74,4),IF((D106=14),VLOOKUP(M106,'14 лет'!$G$4:$J$74,4),IF((D106=15),VLOOKUP(M106,'15 лет'!$F$4:$I$74,4),IF((D106=16),VLOOKUP(M106,'16 лет'!$F$4:$I$74,4),VLOOKUP(M106,'17 лет'!$F$4:$I$74,4)))))))</f>
        <v>0</v>
      </c>
      <c r="O106" s="59"/>
      <c r="P106" s="59">
        <f ca="1">IF((D106&lt;=11),VLOOKUP(O106,'11 лет'!$E$4:$I$74,5),IF((D106=12),VLOOKUP(O106,'12 лет'!$E$4:$I$74,5),IF((D106=13),VLOOKUP(O106,'13 лет'!$F$4:$J$74,5),IF((D106=14),VLOOKUP(O106,'14 лет'!$F$4:$J$74,5),IF((D106=15),VLOOKUP(O106,'15 лет'!$E$4:$I$74,5),IF((D106=16),VLOOKUP(O106,'16 лет'!$E$4:$I$74,5),VLOOKUP(O106,'17 лет'!$E$4:$I$74,5)))))))</f>
        <v>0</v>
      </c>
      <c r="Q106" s="59"/>
      <c r="R106" s="59">
        <f ca="1">IF((D106&lt;=11),VLOOKUP(Q106,'11 лет'!$H$4:$I$74,2),IF((D106=12),VLOOKUP(Q106,'12 лет'!$H$4:$I$74,2),IF((D106=13),VLOOKUP(Q106,'13 лет'!$I$4:$J$74,2),IF((D106=14),VLOOKUP(Q106,'14 лет'!$I$4:$J$74,2),IF((D106=15),VLOOKUP(Q106,'15 лет'!$H$4:$I$74,2),IF((D106=16),VLOOKUP(Q106,'16 лет'!$H$4:$I$74,2),VLOOKUP(Q106,'17 лет'!$H$4:$I$74,2)))))))</f>
        <v>6</v>
      </c>
      <c r="S106" s="59">
        <f t="shared" ca="1" si="3"/>
        <v>6</v>
      </c>
      <c r="T106" s="59"/>
    </row>
    <row r="107" spans="1:20" x14ac:dyDescent="0.2">
      <c r="A107" s="59"/>
      <c r="B107" s="59"/>
      <c r="C107" s="59"/>
      <c r="D107" s="59">
        <f t="shared" ca="1" si="2"/>
        <v>118</v>
      </c>
      <c r="E107" s="59"/>
      <c r="F107" s="59">
        <f ca="1">IF((D107&lt;=11),VLOOKUP(E107,'11 лет'!$B$3:$D$75,3),IF((D107=12),VLOOKUP(E107,'12 лет'!$B$3:$D$75,3),IF((D107=13),VLOOKUP(E107,'13 лет'!$B$3:$E$75,4),IF((D107=14),VLOOKUP(E107,'14 лет'!$B$3:$E$75,4),IF((D107=15),VLOOKUP(E107,'15 лет'!$B$3:$D$75,3),IF((D107=16),VLOOKUP(E107,'16 лет'!$B$3:$D$75,3),VLOOKUP(E107,'17 лет'!$B$3:$D$75,3)))))))</f>
        <v>0</v>
      </c>
      <c r="G107" s="59"/>
      <c r="H107" s="59">
        <f ca="1">IF((D107&lt;=11),VLOOKUP(G107,'11 лет'!$A$3:$D$75,4),IF((D107=12),VLOOKUP(G107,'12 лет'!$A$3:$D$75,4),IF((D107=13),VLOOKUP(G107,'13 лет'!$A$3:$E$75,5),IF((D107=14),VLOOKUP(G107,'14 лет'!$A$3:$E$75,5),IF((D107=15),VLOOKUP(G107,'15 лет'!$A$3:$D$75,4),IF((D107=16),VLOOKUP(G107,'16 лет'!$A$3:$D$75,4),VLOOKUP(G107,'17 лет'!$A$3:$D$75,4)))))))</f>
        <v>0</v>
      </c>
      <c r="I107" s="59"/>
      <c r="J107" s="59">
        <f ca="1">IF((D107&lt;=11),VLOOKUP(I107,'11 лет'!$C$3:$D$75,2),IF((D107=12),VLOOKUP(I107,'12 лет'!$C$3:$D$75,2),IF((D107=13),VLOOKUP(I107,'13 лет'!$D$3:$E$75,2),IF((D107=14),VLOOKUP(I107,'14 лет'!$D$3:$E$75,2),IF((D107=15),VLOOKUP(I107,'15 лет'!$C$3:$D$75,2),IF((D107=16),VLOOKUP(I107,'16 лет'!$C$3:$D$75,2),VLOOKUP(I107,'17 лет'!$C$3:$D$75,2)))))))</f>
        <v>0</v>
      </c>
      <c r="K107" s="59"/>
      <c r="L107" s="59">
        <f ca="1">IF((D107&lt;=11),VLOOKUP(K107,'11 лет'!$G$4:$I$74,3),IF((D107=12),VLOOKUP(K107,'12 лет'!$G$4:$I$74,3),IF((D107=13),VLOOKUP(K107,'13 лет'!$H$4:$J$74,3),IF((D107=14),VLOOKUP(K107,'14 лет'!$H$4:$J$74,3),IF((D107=15),VLOOKUP(K107,'15 лет'!$G$4:$I$74,3),IF((D107=16),VLOOKUP(K107,'16 лет'!$G$4:$I$74,3),VLOOKUP(K107,'17 лет'!$G$4:$I$74,3)))))))</f>
        <v>0</v>
      </c>
      <c r="M107" s="59"/>
      <c r="N107" s="59">
        <f ca="1">IF((D107&lt;=11),VLOOKUP(M107,'11 лет'!$F$4:$I$74,4),IF((D107=12),VLOOKUP(M107,'12 лет'!$F$4:$I$74,4),IF((D107=13),VLOOKUP(M107,'13 лет'!$G$4:$J$74,4),IF((D107=14),VLOOKUP(M107,'14 лет'!$G$4:$J$74,4),IF((D107=15),VLOOKUP(M107,'15 лет'!$F$4:$I$74,4),IF((D107=16),VLOOKUP(M107,'16 лет'!$F$4:$I$74,4),VLOOKUP(M107,'17 лет'!$F$4:$I$74,4)))))))</f>
        <v>0</v>
      </c>
      <c r="O107" s="59"/>
      <c r="P107" s="59">
        <f ca="1">IF((D107&lt;=11),VLOOKUP(O107,'11 лет'!$E$4:$I$74,5),IF((D107=12),VLOOKUP(O107,'12 лет'!$E$4:$I$74,5),IF((D107=13),VLOOKUP(O107,'13 лет'!$F$4:$J$74,5),IF((D107=14),VLOOKUP(O107,'14 лет'!$F$4:$J$74,5),IF((D107=15),VLOOKUP(O107,'15 лет'!$E$4:$I$74,5),IF((D107=16),VLOOKUP(O107,'16 лет'!$E$4:$I$74,5),VLOOKUP(O107,'17 лет'!$E$4:$I$74,5)))))))</f>
        <v>0</v>
      </c>
      <c r="Q107" s="59"/>
      <c r="R107" s="59">
        <f ca="1">IF((D107&lt;=11),VLOOKUP(Q107,'11 лет'!$H$4:$I$74,2),IF((D107=12),VLOOKUP(Q107,'12 лет'!$H$4:$I$74,2),IF((D107=13),VLOOKUP(Q107,'13 лет'!$I$4:$J$74,2),IF((D107=14),VLOOKUP(Q107,'14 лет'!$I$4:$J$74,2),IF((D107=15),VLOOKUP(Q107,'15 лет'!$H$4:$I$74,2),IF((D107=16),VLOOKUP(Q107,'16 лет'!$H$4:$I$74,2),VLOOKUP(Q107,'17 лет'!$H$4:$I$74,2)))))))</f>
        <v>6</v>
      </c>
      <c r="S107" s="59">
        <f t="shared" ca="1" si="3"/>
        <v>6</v>
      </c>
      <c r="T107" s="59"/>
    </row>
    <row r="108" spans="1:20" x14ac:dyDescent="0.2">
      <c r="A108" s="59"/>
      <c r="B108" s="59"/>
      <c r="C108" s="59"/>
      <c r="D108" s="59">
        <f t="shared" ca="1" si="2"/>
        <v>118</v>
      </c>
      <c r="E108" s="59"/>
      <c r="F108" s="59">
        <f ca="1">IF((D108&lt;=11),VLOOKUP(E108,'11 лет'!$B$3:$D$75,3),IF((D108=12),VLOOKUP(E108,'12 лет'!$B$3:$D$75,3),IF((D108=13),VLOOKUP(E108,'13 лет'!$B$3:$E$75,4),IF((D108=14),VLOOKUP(E108,'14 лет'!$B$3:$E$75,4),IF((D108=15),VLOOKUP(E108,'15 лет'!$B$3:$D$75,3),IF((D108=16),VLOOKUP(E108,'16 лет'!$B$3:$D$75,3),VLOOKUP(E108,'17 лет'!$B$3:$D$75,3)))))))</f>
        <v>0</v>
      </c>
      <c r="G108" s="59"/>
      <c r="H108" s="59">
        <f ca="1">IF((D108&lt;=11),VLOOKUP(G108,'11 лет'!$A$3:$D$75,4),IF((D108=12),VLOOKUP(G108,'12 лет'!$A$3:$D$75,4),IF((D108=13),VLOOKUP(G108,'13 лет'!$A$3:$E$75,5),IF((D108=14),VLOOKUP(G108,'14 лет'!$A$3:$E$75,5),IF((D108=15),VLOOKUP(G108,'15 лет'!$A$3:$D$75,4),IF((D108=16),VLOOKUP(G108,'16 лет'!$A$3:$D$75,4),VLOOKUP(G108,'17 лет'!$A$3:$D$75,4)))))))</f>
        <v>0</v>
      </c>
      <c r="I108" s="59"/>
      <c r="J108" s="59">
        <f ca="1">IF((D108&lt;=11),VLOOKUP(I108,'11 лет'!$C$3:$D$75,2),IF((D108=12),VLOOKUP(I108,'12 лет'!$C$3:$D$75,2),IF((D108=13),VLOOKUP(I108,'13 лет'!$D$3:$E$75,2),IF((D108=14),VLOOKUP(I108,'14 лет'!$D$3:$E$75,2),IF((D108=15),VLOOKUP(I108,'15 лет'!$C$3:$D$75,2),IF((D108=16),VLOOKUP(I108,'16 лет'!$C$3:$D$75,2),VLOOKUP(I108,'17 лет'!$C$3:$D$75,2)))))))</f>
        <v>0</v>
      </c>
      <c r="K108" s="59"/>
      <c r="L108" s="59">
        <f ca="1">IF((D108&lt;=11),VLOOKUP(K108,'11 лет'!$G$4:$I$74,3),IF((D108=12),VLOOKUP(K108,'12 лет'!$G$4:$I$74,3),IF((D108=13),VLOOKUP(K108,'13 лет'!$H$4:$J$74,3),IF((D108=14),VLOOKUP(K108,'14 лет'!$H$4:$J$74,3),IF((D108=15),VLOOKUP(K108,'15 лет'!$G$4:$I$74,3),IF((D108=16),VLOOKUP(K108,'16 лет'!$G$4:$I$74,3),VLOOKUP(K108,'17 лет'!$G$4:$I$74,3)))))))</f>
        <v>0</v>
      </c>
      <c r="M108" s="59"/>
      <c r="N108" s="59">
        <f ca="1">IF((D108&lt;=11),VLOOKUP(M108,'11 лет'!$F$4:$I$74,4),IF((D108=12),VLOOKUP(M108,'12 лет'!$F$4:$I$74,4),IF((D108=13),VLOOKUP(M108,'13 лет'!$G$4:$J$74,4),IF((D108=14),VLOOKUP(M108,'14 лет'!$G$4:$J$74,4),IF((D108=15),VLOOKUP(M108,'15 лет'!$F$4:$I$74,4),IF((D108=16),VLOOKUP(M108,'16 лет'!$F$4:$I$74,4),VLOOKUP(M108,'17 лет'!$F$4:$I$74,4)))))))</f>
        <v>0</v>
      </c>
      <c r="O108" s="59"/>
      <c r="P108" s="59">
        <f ca="1">IF((D108&lt;=11),VLOOKUP(O108,'11 лет'!$E$4:$I$74,5),IF((D108=12),VLOOKUP(O108,'12 лет'!$E$4:$I$74,5),IF((D108=13),VLOOKUP(O108,'13 лет'!$F$4:$J$74,5),IF((D108=14),VLOOKUP(O108,'14 лет'!$F$4:$J$74,5),IF((D108=15),VLOOKUP(O108,'15 лет'!$E$4:$I$74,5),IF((D108=16),VLOOKUP(O108,'16 лет'!$E$4:$I$74,5),VLOOKUP(O108,'17 лет'!$E$4:$I$74,5)))))))</f>
        <v>0</v>
      </c>
      <c r="Q108" s="59"/>
      <c r="R108" s="59">
        <f ca="1">IF((D108&lt;=11),VLOOKUP(Q108,'11 лет'!$H$4:$I$74,2),IF((D108=12),VLOOKUP(Q108,'12 лет'!$H$4:$I$74,2),IF((D108=13),VLOOKUP(Q108,'13 лет'!$I$4:$J$74,2),IF((D108=14),VLOOKUP(Q108,'14 лет'!$I$4:$J$74,2),IF((D108=15),VLOOKUP(Q108,'15 лет'!$H$4:$I$74,2),IF((D108=16),VLOOKUP(Q108,'16 лет'!$H$4:$I$74,2),VLOOKUP(Q108,'17 лет'!$H$4:$I$74,2)))))))</f>
        <v>6</v>
      </c>
      <c r="S108" s="59">
        <f t="shared" ca="1" si="3"/>
        <v>6</v>
      </c>
      <c r="T108" s="59"/>
    </row>
    <row r="109" spans="1:20" x14ac:dyDescent="0.2">
      <c r="A109" s="59"/>
      <c r="B109" s="59"/>
      <c r="C109" s="59"/>
      <c r="D109" s="59">
        <f t="shared" ca="1" si="2"/>
        <v>118</v>
      </c>
      <c r="E109" s="59"/>
      <c r="F109" s="59">
        <f ca="1">IF((D109&lt;=11),VLOOKUP(E109,'11 лет'!$B$3:$D$75,3),IF((D109=12),VLOOKUP(E109,'12 лет'!$B$3:$D$75,3),IF((D109=13),VLOOKUP(E109,'13 лет'!$B$3:$E$75,4),IF((D109=14),VLOOKUP(E109,'14 лет'!$B$3:$E$75,4),IF((D109=15),VLOOKUP(E109,'15 лет'!$B$3:$D$75,3),IF((D109=16),VLOOKUP(E109,'16 лет'!$B$3:$D$75,3),VLOOKUP(E109,'17 лет'!$B$3:$D$75,3)))))))</f>
        <v>0</v>
      </c>
      <c r="G109" s="59"/>
      <c r="H109" s="59">
        <f ca="1">IF((D109&lt;=11),VLOOKUP(G109,'11 лет'!$A$3:$D$75,4),IF((D109=12),VLOOKUP(G109,'12 лет'!$A$3:$D$75,4),IF((D109=13),VLOOKUP(G109,'13 лет'!$A$3:$E$75,5),IF((D109=14),VLOOKUP(G109,'14 лет'!$A$3:$E$75,5),IF((D109=15),VLOOKUP(G109,'15 лет'!$A$3:$D$75,4),IF((D109=16),VLOOKUP(G109,'16 лет'!$A$3:$D$75,4),VLOOKUP(G109,'17 лет'!$A$3:$D$75,4)))))))</f>
        <v>0</v>
      </c>
      <c r="I109" s="59"/>
      <c r="J109" s="59">
        <f ca="1">IF((D109&lt;=11),VLOOKUP(I109,'11 лет'!$C$3:$D$75,2),IF((D109=12),VLOOKUP(I109,'12 лет'!$C$3:$D$75,2),IF((D109=13),VLOOKUP(I109,'13 лет'!$D$3:$E$75,2),IF((D109=14),VLOOKUP(I109,'14 лет'!$D$3:$E$75,2),IF((D109=15),VLOOKUP(I109,'15 лет'!$C$3:$D$75,2),IF((D109=16),VLOOKUP(I109,'16 лет'!$C$3:$D$75,2),VLOOKUP(I109,'17 лет'!$C$3:$D$75,2)))))))</f>
        <v>0</v>
      </c>
      <c r="K109" s="59"/>
      <c r="L109" s="59">
        <f ca="1">IF((D109&lt;=11),VLOOKUP(K109,'11 лет'!$G$4:$I$74,3),IF((D109=12),VLOOKUP(K109,'12 лет'!$G$4:$I$74,3),IF((D109=13),VLOOKUP(K109,'13 лет'!$H$4:$J$74,3),IF((D109=14),VLOOKUP(K109,'14 лет'!$H$4:$J$74,3),IF((D109=15),VLOOKUP(K109,'15 лет'!$G$4:$I$74,3),IF((D109=16),VLOOKUP(K109,'16 лет'!$G$4:$I$74,3),VLOOKUP(K109,'17 лет'!$G$4:$I$74,3)))))))</f>
        <v>0</v>
      </c>
      <c r="M109" s="59"/>
      <c r="N109" s="59">
        <f ca="1">IF((D109&lt;=11),VLOOKUP(M109,'11 лет'!$F$4:$I$74,4),IF((D109=12),VLOOKUP(M109,'12 лет'!$F$4:$I$74,4),IF((D109=13),VLOOKUP(M109,'13 лет'!$G$4:$J$74,4),IF((D109=14),VLOOKUP(M109,'14 лет'!$G$4:$J$74,4),IF((D109=15),VLOOKUP(M109,'15 лет'!$F$4:$I$74,4),IF((D109=16),VLOOKUP(M109,'16 лет'!$F$4:$I$74,4),VLOOKUP(M109,'17 лет'!$F$4:$I$74,4)))))))</f>
        <v>0</v>
      </c>
      <c r="O109" s="59"/>
      <c r="P109" s="59">
        <f ca="1">IF((D109&lt;=11),VLOOKUP(O109,'11 лет'!$E$4:$I$74,5),IF((D109=12),VLOOKUP(O109,'12 лет'!$E$4:$I$74,5),IF((D109=13),VLOOKUP(O109,'13 лет'!$F$4:$J$74,5),IF((D109=14),VLOOKUP(O109,'14 лет'!$F$4:$J$74,5),IF((D109=15),VLOOKUP(O109,'15 лет'!$E$4:$I$74,5),IF((D109=16),VLOOKUP(O109,'16 лет'!$E$4:$I$74,5),VLOOKUP(O109,'17 лет'!$E$4:$I$74,5)))))))</f>
        <v>0</v>
      </c>
      <c r="Q109" s="59"/>
      <c r="R109" s="59">
        <f ca="1">IF((D109&lt;=11),VLOOKUP(Q109,'11 лет'!$H$4:$I$74,2),IF((D109=12),VLOOKUP(Q109,'12 лет'!$H$4:$I$74,2),IF((D109=13),VLOOKUP(Q109,'13 лет'!$I$4:$J$74,2),IF((D109=14),VLOOKUP(Q109,'14 лет'!$I$4:$J$74,2),IF((D109=15),VLOOKUP(Q109,'15 лет'!$H$4:$I$74,2),IF((D109=16),VLOOKUP(Q109,'16 лет'!$H$4:$I$74,2),VLOOKUP(Q109,'17 лет'!$H$4:$I$74,2)))))))</f>
        <v>6</v>
      </c>
      <c r="S109" s="59">
        <f t="shared" ca="1" si="3"/>
        <v>6</v>
      </c>
      <c r="T109" s="59"/>
    </row>
    <row r="110" spans="1:20" x14ac:dyDescent="0.2">
      <c r="A110" s="59"/>
      <c r="B110" s="59"/>
      <c r="C110" s="59"/>
      <c r="D110" s="59">
        <f t="shared" ca="1" si="2"/>
        <v>118</v>
      </c>
      <c r="E110" s="59"/>
      <c r="F110" s="59">
        <f ca="1">IF((D110&lt;=11),VLOOKUP(E110,'11 лет'!$B$3:$D$75,3),IF((D110=12),VLOOKUP(E110,'12 лет'!$B$3:$D$75,3),IF((D110=13),VLOOKUP(E110,'13 лет'!$B$3:$E$75,4),IF((D110=14),VLOOKUP(E110,'14 лет'!$B$3:$E$75,4),IF((D110=15),VLOOKUP(E110,'15 лет'!$B$3:$D$75,3),IF((D110=16),VLOOKUP(E110,'16 лет'!$B$3:$D$75,3),VLOOKUP(E110,'17 лет'!$B$3:$D$75,3)))))))</f>
        <v>0</v>
      </c>
      <c r="G110" s="59"/>
      <c r="H110" s="59">
        <f ca="1">IF((D110&lt;=11),VLOOKUP(G110,'11 лет'!$A$3:$D$75,4),IF((D110=12),VLOOKUP(G110,'12 лет'!$A$3:$D$75,4),IF((D110=13),VLOOKUP(G110,'13 лет'!$A$3:$E$75,5),IF((D110=14),VLOOKUP(G110,'14 лет'!$A$3:$E$75,5),IF((D110=15),VLOOKUP(G110,'15 лет'!$A$3:$D$75,4),IF((D110=16),VLOOKUP(G110,'16 лет'!$A$3:$D$75,4),VLOOKUP(G110,'17 лет'!$A$3:$D$75,4)))))))</f>
        <v>0</v>
      </c>
      <c r="I110" s="59"/>
      <c r="J110" s="59">
        <f ca="1">IF((D110&lt;=11),VLOOKUP(I110,'11 лет'!$C$3:$D$75,2),IF((D110=12),VLOOKUP(I110,'12 лет'!$C$3:$D$75,2),IF((D110=13),VLOOKUP(I110,'13 лет'!$D$3:$E$75,2),IF((D110=14),VLOOKUP(I110,'14 лет'!$D$3:$E$75,2),IF((D110=15),VLOOKUP(I110,'15 лет'!$C$3:$D$75,2),IF((D110=16),VLOOKUP(I110,'16 лет'!$C$3:$D$75,2),VLOOKUP(I110,'17 лет'!$C$3:$D$75,2)))))))</f>
        <v>0</v>
      </c>
      <c r="K110" s="59"/>
      <c r="L110" s="59">
        <f ca="1">IF((D110&lt;=11),VLOOKUP(K110,'11 лет'!$G$4:$I$74,3),IF((D110=12),VLOOKUP(K110,'12 лет'!$G$4:$I$74,3),IF((D110=13),VLOOKUP(K110,'13 лет'!$H$4:$J$74,3),IF((D110=14),VLOOKUP(K110,'14 лет'!$H$4:$J$74,3),IF((D110=15),VLOOKUP(K110,'15 лет'!$G$4:$I$74,3),IF((D110=16),VLOOKUP(K110,'16 лет'!$G$4:$I$74,3),VLOOKUP(K110,'17 лет'!$G$4:$I$74,3)))))))</f>
        <v>0</v>
      </c>
      <c r="M110" s="59"/>
      <c r="N110" s="59">
        <f ca="1">IF((D110&lt;=11),VLOOKUP(M110,'11 лет'!$F$4:$I$74,4),IF((D110=12),VLOOKUP(M110,'12 лет'!$F$4:$I$74,4),IF((D110=13),VLOOKUP(M110,'13 лет'!$G$4:$J$74,4),IF((D110=14),VLOOKUP(M110,'14 лет'!$G$4:$J$74,4),IF((D110=15),VLOOKUP(M110,'15 лет'!$F$4:$I$74,4),IF((D110=16),VLOOKUP(M110,'16 лет'!$F$4:$I$74,4),VLOOKUP(M110,'17 лет'!$F$4:$I$74,4)))))))</f>
        <v>0</v>
      </c>
      <c r="O110" s="59"/>
      <c r="P110" s="59">
        <f ca="1">IF((D110&lt;=11),VLOOKUP(O110,'11 лет'!$E$4:$I$74,5),IF((D110=12),VLOOKUP(O110,'12 лет'!$E$4:$I$74,5),IF((D110=13),VLOOKUP(O110,'13 лет'!$F$4:$J$74,5),IF((D110=14),VLOOKUP(O110,'14 лет'!$F$4:$J$74,5),IF((D110=15),VLOOKUP(O110,'15 лет'!$E$4:$I$74,5),IF((D110=16),VLOOKUP(O110,'16 лет'!$E$4:$I$74,5),VLOOKUP(O110,'17 лет'!$E$4:$I$74,5)))))))</f>
        <v>0</v>
      </c>
      <c r="Q110" s="59"/>
      <c r="R110" s="59">
        <f ca="1">IF((D110&lt;=11),VLOOKUP(Q110,'11 лет'!$H$4:$I$74,2),IF((D110=12),VLOOKUP(Q110,'12 лет'!$H$4:$I$74,2),IF((D110=13),VLOOKUP(Q110,'13 лет'!$I$4:$J$74,2),IF((D110=14),VLOOKUP(Q110,'14 лет'!$I$4:$J$74,2),IF((D110=15),VLOOKUP(Q110,'15 лет'!$H$4:$I$74,2),IF((D110=16),VLOOKUP(Q110,'16 лет'!$H$4:$I$74,2),VLOOKUP(Q110,'17 лет'!$H$4:$I$74,2)))))))</f>
        <v>6</v>
      </c>
      <c r="S110" s="59">
        <f t="shared" ca="1" si="3"/>
        <v>6</v>
      </c>
      <c r="T110" s="59"/>
    </row>
    <row r="111" spans="1:20" x14ac:dyDescent="0.2">
      <c r="A111" s="59"/>
      <c r="B111" s="59"/>
      <c r="C111" s="59"/>
      <c r="D111" s="59">
        <f t="shared" ca="1" si="2"/>
        <v>118</v>
      </c>
      <c r="E111" s="59"/>
      <c r="F111" s="59">
        <f ca="1">IF((D111&lt;=11),VLOOKUP(E111,'11 лет'!$B$3:$D$75,3),IF((D111=12),VLOOKUP(E111,'12 лет'!$B$3:$D$75,3),IF((D111=13),VLOOKUP(E111,'13 лет'!$B$3:$E$75,4),IF((D111=14),VLOOKUP(E111,'14 лет'!$B$3:$E$75,4),IF((D111=15),VLOOKUP(E111,'15 лет'!$B$3:$D$75,3),IF((D111=16),VLOOKUP(E111,'16 лет'!$B$3:$D$75,3),VLOOKUP(E111,'17 лет'!$B$3:$D$75,3)))))))</f>
        <v>0</v>
      </c>
      <c r="G111" s="59"/>
      <c r="H111" s="59">
        <f ca="1">IF((D111&lt;=11),VLOOKUP(G111,'11 лет'!$A$3:$D$75,4),IF((D111=12),VLOOKUP(G111,'12 лет'!$A$3:$D$75,4),IF((D111=13),VLOOKUP(G111,'13 лет'!$A$3:$E$75,5),IF((D111=14),VLOOKUP(G111,'14 лет'!$A$3:$E$75,5),IF((D111=15),VLOOKUP(G111,'15 лет'!$A$3:$D$75,4),IF((D111=16),VLOOKUP(G111,'16 лет'!$A$3:$D$75,4),VLOOKUP(G111,'17 лет'!$A$3:$D$75,4)))))))</f>
        <v>0</v>
      </c>
      <c r="I111" s="59"/>
      <c r="J111" s="59">
        <f ca="1">IF((D111&lt;=11),VLOOKUP(I111,'11 лет'!$C$3:$D$75,2),IF((D111=12),VLOOKUP(I111,'12 лет'!$C$3:$D$75,2),IF((D111=13),VLOOKUP(I111,'13 лет'!$D$3:$E$75,2),IF((D111=14),VLOOKUP(I111,'14 лет'!$D$3:$E$75,2),IF((D111=15),VLOOKUP(I111,'15 лет'!$C$3:$D$75,2),IF((D111=16),VLOOKUP(I111,'16 лет'!$C$3:$D$75,2),VLOOKUP(I111,'17 лет'!$C$3:$D$75,2)))))))</f>
        <v>0</v>
      </c>
      <c r="K111" s="59"/>
      <c r="L111" s="59">
        <f ca="1">IF((D111&lt;=11),VLOOKUP(K111,'11 лет'!$G$4:$I$74,3),IF((D111=12),VLOOKUP(K111,'12 лет'!$G$4:$I$74,3),IF((D111=13),VLOOKUP(K111,'13 лет'!$H$4:$J$74,3),IF((D111=14),VLOOKUP(K111,'14 лет'!$H$4:$J$74,3),IF((D111=15),VLOOKUP(K111,'15 лет'!$G$4:$I$74,3),IF((D111=16),VLOOKUP(K111,'16 лет'!$G$4:$I$74,3),VLOOKUP(K111,'17 лет'!$G$4:$I$74,3)))))))</f>
        <v>0</v>
      </c>
      <c r="M111" s="59"/>
      <c r="N111" s="59">
        <f ca="1">IF((D111&lt;=11),VLOOKUP(M111,'11 лет'!$F$4:$I$74,4),IF((D111=12),VLOOKUP(M111,'12 лет'!$F$4:$I$74,4),IF((D111=13),VLOOKUP(M111,'13 лет'!$G$4:$J$74,4),IF((D111=14),VLOOKUP(M111,'14 лет'!$G$4:$J$74,4),IF((D111=15),VLOOKUP(M111,'15 лет'!$F$4:$I$74,4),IF((D111=16),VLOOKUP(M111,'16 лет'!$F$4:$I$74,4),VLOOKUP(M111,'17 лет'!$F$4:$I$74,4)))))))</f>
        <v>0</v>
      </c>
      <c r="O111" s="59"/>
      <c r="P111" s="59">
        <f ca="1">IF((D111&lt;=11),VLOOKUP(O111,'11 лет'!$E$4:$I$74,5),IF((D111=12),VLOOKUP(O111,'12 лет'!$E$4:$I$74,5),IF((D111=13),VLOOKUP(O111,'13 лет'!$F$4:$J$74,5),IF((D111=14),VLOOKUP(O111,'14 лет'!$F$4:$J$74,5),IF((D111=15),VLOOKUP(O111,'15 лет'!$E$4:$I$74,5),IF((D111=16),VLOOKUP(O111,'16 лет'!$E$4:$I$74,5),VLOOKUP(O111,'17 лет'!$E$4:$I$74,5)))))))</f>
        <v>0</v>
      </c>
      <c r="Q111" s="59"/>
      <c r="R111" s="59">
        <f ca="1">IF((D111&lt;=11),VLOOKUP(Q111,'11 лет'!$H$4:$I$74,2),IF((D111=12),VLOOKUP(Q111,'12 лет'!$H$4:$I$74,2),IF((D111=13),VLOOKUP(Q111,'13 лет'!$I$4:$J$74,2),IF((D111=14),VLOOKUP(Q111,'14 лет'!$I$4:$J$74,2),IF((D111=15),VLOOKUP(Q111,'15 лет'!$H$4:$I$74,2),IF((D111=16),VLOOKUP(Q111,'16 лет'!$H$4:$I$74,2),VLOOKUP(Q111,'17 лет'!$H$4:$I$74,2)))))))</f>
        <v>6</v>
      </c>
      <c r="S111" s="59">
        <f t="shared" ca="1" si="3"/>
        <v>6</v>
      </c>
      <c r="T111" s="59"/>
    </row>
    <row r="112" spans="1:20" x14ac:dyDescent="0.2">
      <c r="A112" s="59"/>
      <c r="B112" s="59"/>
      <c r="C112" s="59"/>
      <c r="D112" s="59">
        <f t="shared" ca="1" si="2"/>
        <v>118</v>
      </c>
      <c r="E112" s="59"/>
      <c r="F112" s="59">
        <f ca="1">IF((D112&lt;=11),VLOOKUP(E112,'11 лет'!$B$3:$D$75,3),IF((D112=12),VLOOKUP(E112,'12 лет'!$B$3:$D$75,3),IF((D112=13),VLOOKUP(E112,'13 лет'!$B$3:$E$75,4),IF((D112=14),VLOOKUP(E112,'14 лет'!$B$3:$E$75,4),IF((D112=15),VLOOKUP(E112,'15 лет'!$B$3:$D$75,3),IF((D112=16),VLOOKUP(E112,'16 лет'!$B$3:$D$75,3),VLOOKUP(E112,'17 лет'!$B$3:$D$75,3)))))))</f>
        <v>0</v>
      </c>
      <c r="G112" s="59"/>
      <c r="H112" s="59">
        <f ca="1">IF((D112&lt;=11),VLOOKUP(G112,'11 лет'!$A$3:$D$75,4),IF((D112=12),VLOOKUP(G112,'12 лет'!$A$3:$D$75,4),IF((D112=13),VLOOKUP(G112,'13 лет'!$A$3:$E$75,5),IF((D112=14),VLOOKUP(G112,'14 лет'!$A$3:$E$75,5),IF((D112=15),VLOOKUP(G112,'15 лет'!$A$3:$D$75,4),IF((D112=16),VLOOKUP(G112,'16 лет'!$A$3:$D$75,4),VLOOKUP(G112,'17 лет'!$A$3:$D$75,4)))))))</f>
        <v>0</v>
      </c>
      <c r="I112" s="59"/>
      <c r="J112" s="59">
        <f ca="1">IF((D112&lt;=11),VLOOKUP(I112,'11 лет'!$C$3:$D$75,2),IF((D112=12),VLOOKUP(I112,'12 лет'!$C$3:$D$75,2),IF((D112=13),VLOOKUP(I112,'13 лет'!$D$3:$E$75,2),IF((D112=14),VLOOKUP(I112,'14 лет'!$D$3:$E$75,2),IF((D112=15),VLOOKUP(I112,'15 лет'!$C$3:$D$75,2),IF((D112=16),VLOOKUP(I112,'16 лет'!$C$3:$D$75,2),VLOOKUP(I112,'17 лет'!$C$3:$D$75,2)))))))</f>
        <v>0</v>
      </c>
      <c r="K112" s="59"/>
      <c r="L112" s="59">
        <f ca="1">IF((D112&lt;=11),VLOOKUP(K112,'11 лет'!$G$4:$I$74,3),IF((D112=12),VLOOKUP(K112,'12 лет'!$G$4:$I$74,3),IF((D112=13),VLOOKUP(K112,'13 лет'!$H$4:$J$74,3),IF((D112=14),VLOOKUP(K112,'14 лет'!$H$4:$J$74,3),IF((D112=15),VLOOKUP(K112,'15 лет'!$G$4:$I$74,3),IF((D112=16),VLOOKUP(K112,'16 лет'!$G$4:$I$74,3),VLOOKUP(K112,'17 лет'!$G$4:$I$74,3)))))))</f>
        <v>0</v>
      </c>
      <c r="M112" s="59"/>
      <c r="N112" s="59">
        <f ca="1">IF((D112&lt;=11),VLOOKUP(M112,'11 лет'!$F$4:$I$74,4),IF((D112=12),VLOOKUP(M112,'12 лет'!$F$4:$I$74,4),IF((D112=13),VLOOKUP(M112,'13 лет'!$G$4:$J$74,4),IF((D112=14),VLOOKUP(M112,'14 лет'!$G$4:$J$74,4),IF((D112=15),VLOOKUP(M112,'15 лет'!$F$4:$I$74,4),IF((D112=16),VLOOKUP(M112,'16 лет'!$F$4:$I$74,4),VLOOKUP(M112,'17 лет'!$F$4:$I$74,4)))))))</f>
        <v>0</v>
      </c>
      <c r="O112" s="59"/>
      <c r="P112" s="59">
        <f ca="1">IF((D112&lt;=11),VLOOKUP(O112,'11 лет'!$E$4:$I$74,5),IF((D112=12),VLOOKUP(O112,'12 лет'!$E$4:$I$74,5),IF((D112=13),VLOOKUP(O112,'13 лет'!$F$4:$J$74,5),IF((D112=14),VLOOKUP(O112,'14 лет'!$F$4:$J$74,5),IF((D112=15),VLOOKUP(O112,'15 лет'!$E$4:$I$74,5),IF((D112=16),VLOOKUP(O112,'16 лет'!$E$4:$I$74,5),VLOOKUP(O112,'17 лет'!$E$4:$I$74,5)))))))</f>
        <v>0</v>
      </c>
      <c r="Q112" s="59"/>
      <c r="R112" s="59">
        <f ca="1">IF((D112&lt;=11),VLOOKUP(Q112,'11 лет'!$H$4:$I$74,2),IF((D112=12),VLOOKUP(Q112,'12 лет'!$H$4:$I$74,2),IF((D112=13),VLOOKUP(Q112,'13 лет'!$I$4:$J$74,2),IF((D112=14),VLOOKUP(Q112,'14 лет'!$I$4:$J$74,2),IF((D112=15),VLOOKUP(Q112,'15 лет'!$H$4:$I$74,2),IF((D112=16),VLOOKUP(Q112,'16 лет'!$H$4:$I$74,2),VLOOKUP(Q112,'17 лет'!$H$4:$I$74,2)))))))</f>
        <v>6</v>
      </c>
      <c r="S112" s="59">
        <f t="shared" ca="1" si="3"/>
        <v>6</v>
      </c>
      <c r="T112" s="59"/>
    </row>
    <row r="113" spans="1:20" x14ac:dyDescent="0.2">
      <c r="A113" s="59"/>
      <c r="B113" s="59"/>
      <c r="C113" s="59"/>
      <c r="D113" s="59">
        <f t="shared" ca="1" si="2"/>
        <v>118</v>
      </c>
      <c r="E113" s="59"/>
      <c r="F113" s="59">
        <f ca="1">IF((D113&lt;=11),VLOOKUP(E113,'11 лет'!$B$3:$D$75,3),IF((D113=12),VLOOKUP(E113,'12 лет'!$B$3:$D$75,3),IF((D113=13),VLOOKUP(E113,'13 лет'!$B$3:$E$75,4),IF((D113=14),VLOOKUP(E113,'14 лет'!$B$3:$E$75,4),IF((D113=15),VLOOKUP(E113,'15 лет'!$B$3:$D$75,3),IF((D113=16),VLOOKUP(E113,'16 лет'!$B$3:$D$75,3),VLOOKUP(E113,'17 лет'!$B$3:$D$75,3)))))))</f>
        <v>0</v>
      </c>
      <c r="G113" s="59"/>
      <c r="H113" s="59">
        <f ca="1">IF((D113&lt;=11),VLOOKUP(G113,'11 лет'!$A$3:$D$75,4),IF((D113=12),VLOOKUP(G113,'12 лет'!$A$3:$D$75,4),IF((D113=13),VLOOKUP(G113,'13 лет'!$A$3:$E$75,5),IF((D113=14),VLOOKUP(G113,'14 лет'!$A$3:$E$75,5),IF((D113=15),VLOOKUP(G113,'15 лет'!$A$3:$D$75,4),IF((D113=16),VLOOKUP(G113,'16 лет'!$A$3:$D$75,4),VLOOKUP(G113,'17 лет'!$A$3:$D$75,4)))))))</f>
        <v>0</v>
      </c>
      <c r="I113" s="59"/>
      <c r="J113" s="59">
        <f ca="1">IF((D113&lt;=11),VLOOKUP(I113,'11 лет'!$C$3:$D$75,2),IF((D113=12),VLOOKUP(I113,'12 лет'!$C$3:$D$75,2),IF((D113=13),VLOOKUP(I113,'13 лет'!$D$3:$E$75,2),IF((D113=14),VLOOKUP(I113,'14 лет'!$D$3:$E$75,2),IF((D113=15),VLOOKUP(I113,'15 лет'!$C$3:$D$75,2),IF((D113=16),VLOOKUP(I113,'16 лет'!$C$3:$D$75,2),VLOOKUP(I113,'17 лет'!$C$3:$D$75,2)))))))</f>
        <v>0</v>
      </c>
      <c r="K113" s="59"/>
      <c r="L113" s="59">
        <f ca="1">IF((D113&lt;=11),VLOOKUP(K113,'11 лет'!$G$4:$I$74,3),IF((D113=12),VLOOKUP(K113,'12 лет'!$G$4:$I$74,3),IF((D113=13),VLOOKUP(K113,'13 лет'!$H$4:$J$74,3),IF((D113=14),VLOOKUP(K113,'14 лет'!$H$4:$J$74,3),IF((D113=15),VLOOKUP(K113,'15 лет'!$G$4:$I$74,3),IF((D113=16),VLOOKUP(K113,'16 лет'!$G$4:$I$74,3),VLOOKUP(K113,'17 лет'!$G$4:$I$74,3)))))))</f>
        <v>0</v>
      </c>
      <c r="M113" s="59"/>
      <c r="N113" s="59">
        <f ca="1">IF((D113&lt;=11),VLOOKUP(M113,'11 лет'!$F$4:$I$74,4),IF((D113=12),VLOOKUP(M113,'12 лет'!$F$4:$I$74,4),IF((D113=13),VLOOKUP(M113,'13 лет'!$G$4:$J$74,4),IF((D113=14),VLOOKUP(M113,'14 лет'!$G$4:$J$74,4),IF((D113=15),VLOOKUP(M113,'15 лет'!$F$4:$I$74,4),IF((D113=16),VLOOKUP(M113,'16 лет'!$F$4:$I$74,4),VLOOKUP(M113,'17 лет'!$F$4:$I$74,4)))))))</f>
        <v>0</v>
      </c>
      <c r="O113" s="59"/>
      <c r="P113" s="59">
        <f ca="1">IF((D113&lt;=11),VLOOKUP(O113,'11 лет'!$E$4:$I$74,5),IF((D113=12),VLOOKUP(O113,'12 лет'!$E$4:$I$74,5),IF((D113=13),VLOOKUP(O113,'13 лет'!$F$4:$J$74,5),IF((D113=14),VLOOKUP(O113,'14 лет'!$F$4:$J$74,5),IF((D113=15),VLOOKUP(O113,'15 лет'!$E$4:$I$74,5),IF((D113=16),VLOOKUP(O113,'16 лет'!$E$4:$I$74,5),VLOOKUP(O113,'17 лет'!$E$4:$I$74,5)))))))</f>
        <v>0</v>
      </c>
      <c r="Q113" s="59"/>
      <c r="R113" s="59">
        <f ca="1">IF((D113&lt;=11),VLOOKUP(Q113,'11 лет'!$H$4:$I$74,2),IF((D113=12),VLOOKUP(Q113,'12 лет'!$H$4:$I$74,2),IF((D113=13),VLOOKUP(Q113,'13 лет'!$I$4:$J$74,2),IF((D113=14),VLOOKUP(Q113,'14 лет'!$I$4:$J$74,2),IF((D113=15),VLOOKUP(Q113,'15 лет'!$H$4:$I$74,2),IF((D113=16),VLOOKUP(Q113,'16 лет'!$H$4:$I$74,2),VLOOKUP(Q113,'17 лет'!$H$4:$I$74,2)))))))</f>
        <v>6</v>
      </c>
      <c r="S113" s="59">
        <f t="shared" ca="1" si="3"/>
        <v>6</v>
      </c>
      <c r="T113" s="59"/>
    </row>
    <row r="114" spans="1:20" x14ac:dyDescent="0.2">
      <c r="A114" s="59"/>
      <c r="B114" s="59"/>
      <c r="C114" s="59"/>
      <c r="D114" s="59">
        <f t="shared" ca="1" si="2"/>
        <v>118</v>
      </c>
      <c r="E114" s="59"/>
      <c r="F114" s="59">
        <f ca="1">IF((D114&lt;=11),VLOOKUP(E114,'11 лет'!$B$3:$D$75,3),IF((D114=12),VLOOKUP(E114,'12 лет'!$B$3:$D$75,3),IF((D114=13),VLOOKUP(E114,'13 лет'!$B$3:$E$75,4),IF((D114=14),VLOOKUP(E114,'14 лет'!$B$3:$E$75,4),IF((D114=15),VLOOKUP(E114,'15 лет'!$B$3:$D$75,3),IF((D114=16),VLOOKUP(E114,'16 лет'!$B$3:$D$75,3),VLOOKUP(E114,'17 лет'!$B$3:$D$75,3)))))))</f>
        <v>0</v>
      </c>
      <c r="G114" s="59"/>
      <c r="H114" s="59">
        <f ca="1">IF((D114&lt;=11),VLOOKUP(G114,'11 лет'!$A$3:$D$75,4),IF((D114=12),VLOOKUP(G114,'12 лет'!$A$3:$D$75,4),IF((D114=13),VLOOKUP(G114,'13 лет'!$A$3:$E$75,5),IF((D114=14),VLOOKUP(G114,'14 лет'!$A$3:$E$75,5),IF((D114=15),VLOOKUP(G114,'15 лет'!$A$3:$D$75,4),IF((D114=16),VLOOKUP(G114,'16 лет'!$A$3:$D$75,4),VLOOKUP(G114,'17 лет'!$A$3:$D$75,4)))))))</f>
        <v>0</v>
      </c>
      <c r="I114" s="59"/>
      <c r="J114" s="59">
        <f ca="1">IF((D114&lt;=11),VLOOKUP(I114,'11 лет'!$C$3:$D$75,2),IF((D114=12),VLOOKUP(I114,'12 лет'!$C$3:$D$75,2),IF((D114=13),VLOOKUP(I114,'13 лет'!$D$3:$E$75,2),IF((D114=14),VLOOKUP(I114,'14 лет'!$D$3:$E$75,2),IF((D114=15),VLOOKUP(I114,'15 лет'!$C$3:$D$75,2),IF((D114=16),VLOOKUP(I114,'16 лет'!$C$3:$D$75,2),VLOOKUP(I114,'17 лет'!$C$3:$D$75,2)))))))</f>
        <v>0</v>
      </c>
      <c r="K114" s="59"/>
      <c r="L114" s="59">
        <f ca="1">IF((D114&lt;=11),VLOOKUP(K114,'11 лет'!$G$4:$I$74,3),IF((D114=12),VLOOKUP(K114,'12 лет'!$G$4:$I$74,3),IF((D114=13),VLOOKUP(K114,'13 лет'!$H$4:$J$74,3),IF((D114=14),VLOOKUP(K114,'14 лет'!$H$4:$J$74,3),IF((D114=15),VLOOKUP(K114,'15 лет'!$G$4:$I$74,3),IF((D114=16),VLOOKUP(K114,'16 лет'!$G$4:$I$74,3),VLOOKUP(K114,'17 лет'!$G$4:$I$74,3)))))))</f>
        <v>0</v>
      </c>
      <c r="M114" s="59"/>
      <c r="N114" s="59">
        <f ca="1">IF((D114&lt;=11),VLOOKUP(M114,'11 лет'!$F$4:$I$74,4),IF((D114=12),VLOOKUP(M114,'12 лет'!$F$4:$I$74,4),IF((D114=13),VLOOKUP(M114,'13 лет'!$G$4:$J$74,4),IF((D114=14),VLOOKUP(M114,'14 лет'!$G$4:$J$74,4),IF((D114=15),VLOOKUP(M114,'15 лет'!$F$4:$I$74,4),IF((D114=16),VLOOKUP(M114,'16 лет'!$F$4:$I$74,4),VLOOKUP(M114,'17 лет'!$F$4:$I$74,4)))))))</f>
        <v>0</v>
      </c>
      <c r="O114" s="59"/>
      <c r="P114" s="59">
        <f ca="1">IF((D114&lt;=11),VLOOKUP(O114,'11 лет'!$E$4:$I$74,5),IF((D114=12),VLOOKUP(O114,'12 лет'!$E$4:$I$74,5),IF((D114=13),VLOOKUP(O114,'13 лет'!$F$4:$J$74,5),IF((D114=14),VLOOKUP(O114,'14 лет'!$F$4:$J$74,5),IF((D114=15),VLOOKUP(O114,'15 лет'!$E$4:$I$74,5),IF((D114=16),VLOOKUP(O114,'16 лет'!$E$4:$I$74,5),VLOOKUP(O114,'17 лет'!$E$4:$I$74,5)))))))</f>
        <v>0</v>
      </c>
      <c r="Q114" s="59"/>
      <c r="R114" s="59">
        <f ca="1">IF((D114&lt;=11),VLOOKUP(Q114,'11 лет'!$H$4:$I$74,2),IF((D114=12),VLOOKUP(Q114,'12 лет'!$H$4:$I$74,2),IF((D114=13),VLOOKUP(Q114,'13 лет'!$I$4:$J$74,2),IF((D114=14),VLOOKUP(Q114,'14 лет'!$I$4:$J$74,2),IF((D114=15),VLOOKUP(Q114,'15 лет'!$H$4:$I$74,2),IF((D114=16),VLOOKUP(Q114,'16 лет'!$H$4:$I$74,2),VLOOKUP(Q114,'17 лет'!$H$4:$I$74,2)))))))</f>
        <v>6</v>
      </c>
      <c r="S114" s="59">
        <f t="shared" ca="1" si="3"/>
        <v>6</v>
      </c>
      <c r="T114" s="59"/>
    </row>
    <row r="115" spans="1:20" x14ac:dyDescent="0.2">
      <c r="A115" s="59"/>
      <c r="B115" s="59"/>
      <c r="C115" s="59"/>
      <c r="D115" s="59">
        <f t="shared" ca="1" si="2"/>
        <v>118</v>
      </c>
      <c r="E115" s="59"/>
      <c r="F115" s="59">
        <f ca="1">IF((D115&lt;=11),VLOOKUP(E115,'11 лет'!$B$3:$D$75,3),IF((D115=12),VLOOKUP(E115,'12 лет'!$B$3:$D$75,3),IF((D115=13),VLOOKUP(E115,'13 лет'!$B$3:$E$75,4),IF((D115=14),VLOOKUP(E115,'14 лет'!$B$3:$E$75,4),IF((D115=15),VLOOKUP(E115,'15 лет'!$B$3:$D$75,3),IF((D115=16),VLOOKUP(E115,'16 лет'!$B$3:$D$75,3),VLOOKUP(E115,'17 лет'!$B$3:$D$75,3)))))))</f>
        <v>0</v>
      </c>
      <c r="G115" s="59"/>
      <c r="H115" s="59">
        <f ca="1">IF((D115&lt;=11),VLOOKUP(G115,'11 лет'!$A$3:$D$75,4),IF((D115=12),VLOOKUP(G115,'12 лет'!$A$3:$D$75,4),IF((D115=13),VLOOKUP(G115,'13 лет'!$A$3:$E$75,5),IF((D115=14),VLOOKUP(G115,'14 лет'!$A$3:$E$75,5),IF((D115=15),VLOOKUP(G115,'15 лет'!$A$3:$D$75,4),IF((D115=16),VLOOKUP(G115,'16 лет'!$A$3:$D$75,4),VLOOKUP(G115,'17 лет'!$A$3:$D$75,4)))))))</f>
        <v>0</v>
      </c>
      <c r="I115" s="59"/>
      <c r="J115" s="59">
        <f ca="1">IF((D115&lt;=11),VLOOKUP(I115,'11 лет'!$C$3:$D$75,2),IF((D115=12),VLOOKUP(I115,'12 лет'!$C$3:$D$75,2),IF((D115=13),VLOOKUP(I115,'13 лет'!$D$3:$E$75,2),IF((D115=14),VLOOKUP(I115,'14 лет'!$D$3:$E$75,2),IF((D115=15),VLOOKUP(I115,'15 лет'!$C$3:$D$75,2),IF((D115=16),VLOOKUP(I115,'16 лет'!$C$3:$D$75,2),VLOOKUP(I115,'17 лет'!$C$3:$D$75,2)))))))</f>
        <v>0</v>
      </c>
      <c r="K115" s="59"/>
      <c r="L115" s="59">
        <f ca="1">IF((D115&lt;=11),VLOOKUP(K115,'11 лет'!$G$4:$I$74,3),IF((D115=12),VLOOKUP(K115,'12 лет'!$G$4:$I$74,3),IF((D115=13),VLOOKUP(K115,'13 лет'!$H$4:$J$74,3),IF((D115=14),VLOOKUP(K115,'14 лет'!$H$4:$J$74,3),IF((D115=15),VLOOKUP(K115,'15 лет'!$G$4:$I$74,3),IF((D115=16),VLOOKUP(K115,'16 лет'!$G$4:$I$74,3),VLOOKUP(K115,'17 лет'!$G$4:$I$74,3)))))))</f>
        <v>0</v>
      </c>
      <c r="M115" s="59"/>
      <c r="N115" s="59">
        <f ca="1">IF((D115&lt;=11),VLOOKUP(M115,'11 лет'!$F$4:$I$74,4),IF((D115=12),VLOOKUP(M115,'12 лет'!$F$4:$I$74,4),IF((D115=13),VLOOKUP(M115,'13 лет'!$G$4:$J$74,4),IF((D115=14),VLOOKUP(M115,'14 лет'!$G$4:$J$74,4),IF((D115=15),VLOOKUP(M115,'15 лет'!$F$4:$I$74,4),IF((D115=16),VLOOKUP(M115,'16 лет'!$F$4:$I$74,4),VLOOKUP(M115,'17 лет'!$F$4:$I$74,4)))))))</f>
        <v>0</v>
      </c>
      <c r="O115" s="59"/>
      <c r="P115" s="59">
        <f ca="1">IF((D115&lt;=11),VLOOKUP(O115,'11 лет'!$E$4:$I$74,5),IF((D115=12),VLOOKUP(O115,'12 лет'!$E$4:$I$74,5),IF((D115=13),VLOOKUP(O115,'13 лет'!$F$4:$J$74,5),IF((D115=14),VLOOKUP(O115,'14 лет'!$F$4:$J$74,5),IF((D115=15),VLOOKUP(O115,'15 лет'!$E$4:$I$74,5),IF((D115=16),VLOOKUP(O115,'16 лет'!$E$4:$I$74,5),VLOOKUP(O115,'17 лет'!$E$4:$I$74,5)))))))</f>
        <v>0</v>
      </c>
      <c r="Q115" s="59"/>
      <c r="R115" s="59">
        <f ca="1">IF((D115&lt;=11),VLOOKUP(Q115,'11 лет'!$H$4:$I$74,2),IF((D115=12),VLOOKUP(Q115,'12 лет'!$H$4:$I$74,2),IF((D115=13),VLOOKUP(Q115,'13 лет'!$I$4:$J$74,2),IF((D115=14),VLOOKUP(Q115,'14 лет'!$I$4:$J$74,2),IF((D115=15),VLOOKUP(Q115,'15 лет'!$H$4:$I$74,2),IF((D115=16),VLOOKUP(Q115,'16 лет'!$H$4:$I$74,2),VLOOKUP(Q115,'17 лет'!$H$4:$I$74,2)))))))</f>
        <v>6</v>
      </c>
      <c r="S115" s="59">
        <f t="shared" ca="1" si="3"/>
        <v>6</v>
      </c>
      <c r="T115" s="59"/>
    </row>
    <row r="116" spans="1:20" x14ac:dyDescent="0.2">
      <c r="A116" s="59"/>
      <c r="B116" s="59"/>
      <c r="C116" s="59"/>
      <c r="D116" s="59">
        <f t="shared" ca="1" si="2"/>
        <v>118</v>
      </c>
      <c r="E116" s="59"/>
      <c r="F116" s="59">
        <f ca="1">IF((D116&lt;=11),VLOOKUP(E116,'11 лет'!$B$3:$D$75,3),IF((D116=12),VLOOKUP(E116,'12 лет'!$B$3:$D$75,3),IF((D116=13),VLOOKUP(E116,'13 лет'!$B$3:$E$75,4),IF((D116=14),VLOOKUP(E116,'14 лет'!$B$3:$E$75,4),IF((D116=15),VLOOKUP(E116,'15 лет'!$B$3:$D$75,3),IF((D116=16),VLOOKUP(E116,'16 лет'!$B$3:$D$75,3),VLOOKUP(E116,'17 лет'!$B$3:$D$75,3)))))))</f>
        <v>0</v>
      </c>
      <c r="G116" s="59"/>
      <c r="H116" s="59">
        <f ca="1">IF((D116&lt;=11),VLOOKUP(G116,'11 лет'!$A$3:$D$75,4),IF((D116=12),VLOOKUP(G116,'12 лет'!$A$3:$D$75,4),IF((D116=13),VLOOKUP(G116,'13 лет'!$A$3:$E$75,5),IF((D116=14),VLOOKUP(G116,'14 лет'!$A$3:$E$75,5),IF((D116=15),VLOOKUP(G116,'15 лет'!$A$3:$D$75,4),IF((D116=16),VLOOKUP(G116,'16 лет'!$A$3:$D$75,4),VLOOKUP(G116,'17 лет'!$A$3:$D$75,4)))))))</f>
        <v>0</v>
      </c>
      <c r="I116" s="59"/>
      <c r="J116" s="59">
        <f ca="1">IF((D116&lt;=11),VLOOKUP(I116,'11 лет'!$C$3:$D$75,2),IF((D116=12),VLOOKUP(I116,'12 лет'!$C$3:$D$75,2),IF((D116=13),VLOOKUP(I116,'13 лет'!$D$3:$E$75,2),IF((D116=14),VLOOKUP(I116,'14 лет'!$D$3:$E$75,2),IF((D116=15),VLOOKUP(I116,'15 лет'!$C$3:$D$75,2),IF((D116=16),VLOOKUP(I116,'16 лет'!$C$3:$D$75,2),VLOOKUP(I116,'17 лет'!$C$3:$D$75,2)))))))</f>
        <v>0</v>
      </c>
      <c r="K116" s="59"/>
      <c r="L116" s="59">
        <f ca="1">IF((D116&lt;=11),VLOOKUP(K116,'11 лет'!$G$4:$I$74,3),IF((D116=12),VLOOKUP(K116,'12 лет'!$G$4:$I$74,3),IF((D116=13),VLOOKUP(K116,'13 лет'!$H$4:$J$74,3),IF((D116=14),VLOOKUP(K116,'14 лет'!$H$4:$J$74,3),IF((D116=15),VLOOKUP(K116,'15 лет'!$G$4:$I$74,3),IF((D116=16),VLOOKUP(K116,'16 лет'!$G$4:$I$74,3),VLOOKUP(K116,'17 лет'!$G$4:$I$74,3)))))))</f>
        <v>0</v>
      </c>
      <c r="M116" s="59"/>
      <c r="N116" s="59">
        <f ca="1">IF((D116&lt;=11),VLOOKUP(M116,'11 лет'!$F$4:$I$74,4),IF((D116=12),VLOOKUP(M116,'12 лет'!$F$4:$I$74,4),IF((D116=13),VLOOKUP(M116,'13 лет'!$G$4:$J$74,4),IF((D116=14),VLOOKUP(M116,'14 лет'!$G$4:$J$74,4),IF((D116=15),VLOOKUP(M116,'15 лет'!$F$4:$I$74,4),IF((D116=16),VLOOKUP(M116,'16 лет'!$F$4:$I$74,4),VLOOKUP(M116,'17 лет'!$F$4:$I$74,4)))))))</f>
        <v>0</v>
      </c>
      <c r="O116" s="59"/>
      <c r="P116" s="59">
        <f ca="1">IF((D116&lt;=11),VLOOKUP(O116,'11 лет'!$E$4:$I$74,5),IF((D116=12),VLOOKUP(O116,'12 лет'!$E$4:$I$74,5),IF((D116=13),VLOOKUP(O116,'13 лет'!$F$4:$J$74,5),IF((D116=14),VLOOKUP(O116,'14 лет'!$F$4:$J$74,5),IF((D116=15),VLOOKUP(O116,'15 лет'!$E$4:$I$74,5),IF((D116=16),VLOOKUP(O116,'16 лет'!$E$4:$I$74,5),VLOOKUP(O116,'17 лет'!$E$4:$I$74,5)))))))</f>
        <v>0</v>
      </c>
      <c r="Q116" s="59"/>
      <c r="R116" s="59">
        <f ca="1">IF((D116&lt;=11),VLOOKUP(Q116,'11 лет'!$H$4:$I$74,2),IF((D116=12),VLOOKUP(Q116,'12 лет'!$H$4:$I$74,2),IF((D116=13),VLOOKUP(Q116,'13 лет'!$I$4:$J$74,2),IF((D116=14),VLOOKUP(Q116,'14 лет'!$I$4:$J$74,2),IF((D116=15),VLOOKUP(Q116,'15 лет'!$H$4:$I$74,2),IF((D116=16),VLOOKUP(Q116,'16 лет'!$H$4:$I$74,2),VLOOKUP(Q116,'17 лет'!$H$4:$I$74,2)))))))</f>
        <v>6</v>
      </c>
      <c r="S116" s="59">
        <f t="shared" ca="1" si="3"/>
        <v>6</v>
      </c>
      <c r="T116" s="59"/>
    </row>
    <row r="117" spans="1:20" x14ac:dyDescent="0.2">
      <c r="A117" s="59"/>
      <c r="B117" s="59"/>
      <c r="C117" s="59"/>
      <c r="D117" s="59">
        <f t="shared" ca="1" si="2"/>
        <v>118</v>
      </c>
      <c r="E117" s="59"/>
      <c r="F117" s="59">
        <f ca="1">IF((D117&lt;=11),VLOOKUP(E117,'11 лет'!$B$3:$D$75,3),IF((D117=12),VLOOKUP(E117,'12 лет'!$B$3:$D$75,3),IF((D117=13),VLOOKUP(E117,'13 лет'!$B$3:$E$75,4),IF((D117=14),VLOOKUP(E117,'14 лет'!$B$3:$E$75,4),IF((D117=15),VLOOKUP(E117,'15 лет'!$B$3:$D$75,3),IF((D117=16),VLOOKUP(E117,'16 лет'!$B$3:$D$75,3),VLOOKUP(E117,'17 лет'!$B$3:$D$75,3)))))))</f>
        <v>0</v>
      </c>
      <c r="G117" s="59"/>
      <c r="H117" s="59">
        <f ca="1">IF((D117&lt;=11),VLOOKUP(G117,'11 лет'!$A$3:$D$75,4),IF((D117=12),VLOOKUP(G117,'12 лет'!$A$3:$D$75,4),IF((D117=13),VLOOKUP(G117,'13 лет'!$A$3:$E$75,5),IF((D117=14),VLOOKUP(G117,'14 лет'!$A$3:$E$75,5),IF((D117=15),VLOOKUP(G117,'15 лет'!$A$3:$D$75,4),IF((D117=16),VLOOKUP(G117,'16 лет'!$A$3:$D$75,4),VLOOKUP(G117,'17 лет'!$A$3:$D$75,4)))))))</f>
        <v>0</v>
      </c>
      <c r="I117" s="59"/>
      <c r="J117" s="59">
        <f ca="1">IF((D117&lt;=11),VLOOKUP(I117,'11 лет'!$C$3:$D$75,2),IF((D117=12),VLOOKUP(I117,'12 лет'!$C$3:$D$75,2),IF((D117=13),VLOOKUP(I117,'13 лет'!$D$3:$E$75,2),IF((D117=14),VLOOKUP(I117,'14 лет'!$D$3:$E$75,2),IF((D117=15),VLOOKUP(I117,'15 лет'!$C$3:$D$75,2),IF((D117=16),VLOOKUP(I117,'16 лет'!$C$3:$D$75,2),VLOOKUP(I117,'17 лет'!$C$3:$D$75,2)))))))</f>
        <v>0</v>
      </c>
      <c r="K117" s="59"/>
      <c r="L117" s="59">
        <f ca="1">IF((D117&lt;=11),VLOOKUP(K117,'11 лет'!$G$4:$I$74,3),IF((D117=12),VLOOKUP(K117,'12 лет'!$G$4:$I$74,3),IF((D117=13),VLOOKUP(K117,'13 лет'!$H$4:$J$74,3),IF((D117=14),VLOOKUP(K117,'14 лет'!$H$4:$J$74,3),IF((D117=15),VLOOKUP(K117,'15 лет'!$G$4:$I$74,3),IF((D117=16),VLOOKUP(K117,'16 лет'!$G$4:$I$74,3),VLOOKUP(K117,'17 лет'!$G$4:$I$74,3)))))))</f>
        <v>0</v>
      </c>
      <c r="M117" s="59"/>
      <c r="N117" s="59">
        <f ca="1">IF((D117&lt;=11),VLOOKUP(M117,'11 лет'!$F$4:$I$74,4),IF((D117=12),VLOOKUP(M117,'12 лет'!$F$4:$I$74,4),IF((D117=13),VLOOKUP(M117,'13 лет'!$G$4:$J$74,4),IF((D117=14),VLOOKUP(M117,'14 лет'!$G$4:$J$74,4),IF((D117=15),VLOOKUP(M117,'15 лет'!$F$4:$I$74,4),IF((D117=16),VLOOKUP(M117,'16 лет'!$F$4:$I$74,4),VLOOKUP(M117,'17 лет'!$F$4:$I$74,4)))))))</f>
        <v>0</v>
      </c>
      <c r="O117" s="59"/>
      <c r="P117" s="59">
        <f ca="1">IF((D117&lt;=11),VLOOKUP(O117,'11 лет'!$E$4:$I$74,5),IF((D117=12),VLOOKUP(O117,'12 лет'!$E$4:$I$74,5),IF((D117=13),VLOOKUP(O117,'13 лет'!$F$4:$J$74,5),IF((D117=14),VLOOKUP(O117,'14 лет'!$F$4:$J$74,5),IF((D117=15),VLOOKUP(O117,'15 лет'!$E$4:$I$74,5),IF((D117=16),VLOOKUP(O117,'16 лет'!$E$4:$I$74,5),VLOOKUP(O117,'17 лет'!$E$4:$I$74,5)))))))</f>
        <v>0</v>
      </c>
      <c r="Q117" s="59"/>
      <c r="R117" s="59">
        <f ca="1">IF((D117&lt;=11),VLOOKUP(Q117,'11 лет'!$H$4:$I$74,2),IF((D117=12),VLOOKUP(Q117,'12 лет'!$H$4:$I$74,2),IF((D117=13),VLOOKUP(Q117,'13 лет'!$I$4:$J$74,2),IF((D117=14),VLOOKUP(Q117,'14 лет'!$I$4:$J$74,2),IF((D117=15),VLOOKUP(Q117,'15 лет'!$H$4:$I$74,2),IF((D117=16),VLOOKUP(Q117,'16 лет'!$H$4:$I$74,2),VLOOKUP(Q117,'17 лет'!$H$4:$I$74,2)))))))</f>
        <v>6</v>
      </c>
      <c r="S117" s="59">
        <f t="shared" ca="1" si="3"/>
        <v>6</v>
      </c>
      <c r="T117" s="59"/>
    </row>
    <row r="118" spans="1:20" x14ac:dyDescent="0.2">
      <c r="A118" s="59"/>
      <c r="B118" s="59"/>
      <c r="C118" s="59"/>
      <c r="D118" s="59">
        <f t="shared" ca="1" si="2"/>
        <v>118</v>
      </c>
      <c r="E118" s="59"/>
      <c r="F118" s="59">
        <f ca="1">IF((D118&lt;=11),VLOOKUP(E118,'11 лет'!$B$3:$D$75,3),IF((D118=12),VLOOKUP(E118,'12 лет'!$B$3:$D$75,3),IF((D118=13),VLOOKUP(E118,'13 лет'!$B$3:$E$75,4),IF((D118=14),VLOOKUP(E118,'14 лет'!$B$3:$E$75,4),IF((D118=15),VLOOKUP(E118,'15 лет'!$B$3:$D$75,3),IF((D118=16),VLOOKUP(E118,'16 лет'!$B$3:$D$75,3),VLOOKUP(E118,'17 лет'!$B$3:$D$75,3)))))))</f>
        <v>0</v>
      </c>
      <c r="G118" s="59"/>
      <c r="H118" s="59">
        <f ca="1">IF((D118&lt;=11),VLOOKUP(G118,'11 лет'!$A$3:$D$75,4),IF((D118=12),VLOOKUP(G118,'12 лет'!$A$3:$D$75,4),IF((D118=13),VLOOKUP(G118,'13 лет'!$A$3:$E$75,5),IF((D118=14),VLOOKUP(G118,'14 лет'!$A$3:$E$75,5),IF((D118=15),VLOOKUP(G118,'15 лет'!$A$3:$D$75,4),IF((D118=16),VLOOKUP(G118,'16 лет'!$A$3:$D$75,4),VLOOKUP(G118,'17 лет'!$A$3:$D$75,4)))))))</f>
        <v>0</v>
      </c>
      <c r="I118" s="59"/>
      <c r="J118" s="59">
        <f ca="1">IF((D118&lt;=11),VLOOKUP(I118,'11 лет'!$C$3:$D$75,2),IF((D118=12),VLOOKUP(I118,'12 лет'!$C$3:$D$75,2),IF((D118=13),VLOOKUP(I118,'13 лет'!$D$3:$E$75,2),IF((D118=14),VLOOKUP(I118,'14 лет'!$D$3:$E$75,2),IF((D118=15),VLOOKUP(I118,'15 лет'!$C$3:$D$75,2),IF((D118=16),VLOOKUP(I118,'16 лет'!$C$3:$D$75,2),VLOOKUP(I118,'17 лет'!$C$3:$D$75,2)))))))</f>
        <v>0</v>
      </c>
      <c r="K118" s="59"/>
      <c r="L118" s="59">
        <f ca="1">IF((D118&lt;=11),VLOOKUP(K118,'11 лет'!$G$4:$I$74,3),IF((D118=12),VLOOKUP(K118,'12 лет'!$G$4:$I$74,3),IF((D118=13),VLOOKUP(K118,'13 лет'!$H$4:$J$74,3),IF((D118=14),VLOOKUP(K118,'14 лет'!$H$4:$J$74,3),IF((D118=15),VLOOKUP(K118,'15 лет'!$G$4:$I$74,3),IF((D118=16),VLOOKUP(K118,'16 лет'!$G$4:$I$74,3),VLOOKUP(K118,'17 лет'!$G$4:$I$74,3)))))))</f>
        <v>0</v>
      </c>
      <c r="M118" s="59"/>
      <c r="N118" s="59">
        <f ca="1">IF((D118&lt;=11),VLOOKUP(M118,'11 лет'!$F$4:$I$74,4),IF((D118=12),VLOOKUP(M118,'12 лет'!$F$4:$I$74,4),IF((D118=13),VLOOKUP(M118,'13 лет'!$G$4:$J$74,4),IF((D118=14),VLOOKUP(M118,'14 лет'!$G$4:$J$74,4),IF((D118=15),VLOOKUP(M118,'15 лет'!$F$4:$I$74,4),IF((D118=16),VLOOKUP(M118,'16 лет'!$F$4:$I$74,4),VLOOKUP(M118,'17 лет'!$F$4:$I$74,4)))))))</f>
        <v>0</v>
      </c>
      <c r="O118" s="59"/>
      <c r="P118" s="59">
        <f ca="1">IF((D118&lt;=11),VLOOKUP(O118,'11 лет'!$E$4:$I$74,5),IF((D118=12),VLOOKUP(O118,'12 лет'!$E$4:$I$74,5),IF((D118=13),VLOOKUP(O118,'13 лет'!$F$4:$J$74,5),IF((D118=14),VLOOKUP(O118,'14 лет'!$F$4:$J$74,5),IF((D118=15),VLOOKUP(O118,'15 лет'!$E$4:$I$74,5),IF((D118=16),VLOOKUP(O118,'16 лет'!$E$4:$I$74,5),VLOOKUP(O118,'17 лет'!$E$4:$I$74,5)))))))</f>
        <v>0</v>
      </c>
      <c r="Q118" s="59"/>
      <c r="R118" s="59">
        <f ca="1">IF((D118&lt;=11),VLOOKUP(Q118,'11 лет'!$H$4:$I$74,2),IF((D118=12),VLOOKUP(Q118,'12 лет'!$H$4:$I$74,2),IF((D118=13),VLOOKUP(Q118,'13 лет'!$I$4:$J$74,2),IF((D118=14),VLOOKUP(Q118,'14 лет'!$I$4:$J$74,2),IF((D118=15),VLOOKUP(Q118,'15 лет'!$H$4:$I$74,2),IF((D118=16),VLOOKUP(Q118,'16 лет'!$H$4:$I$74,2),VLOOKUP(Q118,'17 лет'!$H$4:$I$74,2)))))))</f>
        <v>6</v>
      </c>
      <c r="S118" s="59">
        <f t="shared" ca="1" si="3"/>
        <v>6</v>
      </c>
      <c r="T118" s="59"/>
    </row>
    <row r="119" spans="1:20" x14ac:dyDescent="0.2">
      <c r="A119" s="59"/>
      <c r="B119" s="59"/>
      <c r="C119" s="59"/>
      <c r="D119" s="59">
        <f t="shared" ca="1" si="2"/>
        <v>118</v>
      </c>
      <c r="E119" s="59"/>
      <c r="F119" s="59">
        <f ca="1">IF((D119&lt;=11),VLOOKUP(E119,'11 лет'!$B$3:$D$75,3),IF((D119=12),VLOOKUP(E119,'12 лет'!$B$3:$D$75,3),IF((D119=13),VLOOKUP(E119,'13 лет'!$B$3:$E$75,4),IF((D119=14),VLOOKUP(E119,'14 лет'!$B$3:$E$75,4),IF((D119=15),VLOOKUP(E119,'15 лет'!$B$3:$D$75,3),IF((D119=16),VLOOKUP(E119,'16 лет'!$B$3:$D$75,3),VLOOKUP(E119,'17 лет'!$B$3:$D$75,3)))))))</f>
        <v>0</v>
      </c>
      <c r="G119" s="59"/>
      <c r="H119" s="59">
        <f ca="1">IF((D119&lt;=11),VLOOKUP(G119,'11 лет'!$A$3:$D$75,4),IF((D119=12),VLOOKUP(G119,'12 лет'!$A$3:$D$75,4),IF((D119=13),VLOOKUP(G119,'13 лет'!$A$3:$E$75,5),IF((D119=14),VLOOKUP(G119,'14 лет'!$A$3:$E$75,5),IF((D119=15),VLOOKUP(G119,'15 лет'!$A$3:$D$75,4),IF((D119=16),VLOOKUP(G119,'16 лет'!$A$3:$D$75,4),VLOOKUP(G119,'17 лет'!$A$3:$D$75,4)))))))</f>
        <v>0</v>
      </c>
      <c r="I119" s="59"/>
      <c r="J119" s="59">
        <f ca="1">IF((D119&lt;=11),VLOOKUP(I119,'11 лет'!$C$3:$D$75,2),IF((D119=12),VLOOKUP(I119,'12 лет'!$C$3:$D$75,2),IF((D119=13),VLOOKUP(I119,'13 лет'!$D$3:$E$75,2),IF((D119=14),VLOOKUP(I119,'14 лет'!$D$3:$E$75,2),IF((D119=15),VLOOKUP(I119,'15 лет'!$C$3:$D$75,2),IF((D119=16),VLOOKUP(I119,'16 лет'!$C$3:$D$75,2),VLOOKUP(I119,'17 лет'!$C$3:$D$75,2)))))))</f>
        <v>0</v>
      </c>
      <c r="K119" s="59"/>
      <c r="L119" s="59">
        <f ca="1">IF((D119&lt;=11),VLOOKUP(K119,'11 лет'!$G$4:$I$74,3),IF((D119=12),VLOOKUP(K119,'12 лет'!$G$4:$I$74,3),IF((D119=13),VLOOKUP(K119,'13 лет'!$H$4:$J$74,3),IF((D119=14),VLOOKUP(K119,'14 лет'!$H$4:$J$74,3),IF((D119=15),VLOOKUP(K119,'15 лет'!$G$4:$I$74,3),IF((D119=16),VLOOKUP(K119,'16 лет'!$G$4:$I$74,3),VLOOKUP(K119,'17 лет'!$G$4:$I$74,3)))))))</f>
        <v>0</v>
      </c>
      <c r="M119" s="59"/>
      <c r="N119" s="59">
        <f ca="1">IF((D119&lt;=11),VLOOKUP(M119,'11 лет'!$F$4:$I$74,4),IF((D119=12),VLOOKUP(M119,'12 лет'!$F$4:$I$74,4),IF((D119=13),VLOOKUP(M119,'13 лет'!$G$4:$J$74,4),IF((D119=14),VLOOKUP(M119,'14 лет'!$G$4:$J$74,4),IF((D119=15),VLOOKUP(M119,'15 лет'!$F$4:$I$74,4),IF((D119=16),VLOOKUP(M119,'16 лет'!$F$4:$I$74,4),VLOOKUP(M119,'17 лет'!$F$4:$I$74,4)))))))</f>
        <v>0</v>
      </c>
      <c r="O119" s="59"/>
      <c r="P119" s="59">
        <f ca="1">IF((D119&lt;=11),VLOOKUP(O119,'11 лет'!$E$4:$I$74,5),IF((D119=12),VLOOKUP(O119,'12 лет'!$E$4:$I$74,5),IF((D119=13),VLOOKUP(O119,'13 лет'!$F$4:$J$74,5),IF((D119=14),VLOOKUP(O119,'14 лет'!$F$4:$J$74,5),IF((D119=15),VLOOKUP(O119,'15 лет'!$E$4:$I$74,5),IF((D119=16),VLOOKUP(O119,'16 лет'!$E$4:$I$74,5),VLOOKUP(O119,'17 лет'!$E$4:$I$74,5)))))))</f>
        <v>0</v>
      </c>
      <c r="Q119" s="59"/>
      <c r="R119" s="59">
        <f ca="1">IF((D119&lt;=11),VLOOKUP(Q119,'11 лет'!$H$4:$I$74,2),IF((D119=12),VLOOKUP(Q119,'12 лет'!$H$4:$I$74,2),IF((D119=13),VLOOKUP(Q119,'13 лет'!$I$4:$J$74,2),IF((D119=14),VLOOKUP(Q119,'14 лет'!$I$4:$J$74,2),IF((D119=15),VLOOKUP(Q119,'15 лет'!$H$4:$I$74,2),IF((D119=16),VLOOKUP(Q119,'16 лет'!$H$4:$I$74,2),VLOOKUP(Q119,'17 лет'!$H$4:$I$74,2)))))))</f>
        <v>6</v>
      </c>
      <c r="S119" s="59">
        <f t="shared" ca="1" si="3"/>
        <v>6</v>
      </c>
      <c r="T119" s="59"/>
    </row>
    <row r="120" spans="1:20" x14ac:dyDescent="0.2">
      <c r="A120" s="59"/>
      <c r="B120" s="59"/>
      <c r="C120" s="59"/>
      <c r="D120" s="59">
        <f t="shared" ca="1" si="2"/>
        <v>118</v>
      </c>
      <c r="E120" s="59"/>
      <c r="F120" s="59">
        <f ca="1">IF((D120&lt;=11),VLOOKUP(E120,'11 лет'!$B$3:$D$75,3),IF((D120=12),VLOOKUP(E120,'12 лет'!$B$3:$D$75,3),IF((D120=13),VLOOKUP(E120,'13 лет'!$B$3:$E$75,4),IF((D120=14),VLOOKUP(E120,'14 лет'!$B$3:$E$75,4),IF((D120=15),VLOOKUP(E120,'15 лет'!$B$3:$D$75,3),IF((D120=16),VLOOKUP(E120,'16 лет'!$B$3:$D$75,3),VLOOKUP(E120,'17 лет'!$B$3:$D$75,3)))))))</f>
        <v>0</v>
      </c>
      <c r="G120" s="59"/>
      <c r="H120" s="59">
        <f ca="1">IF((D120&lt;=11),VLOOKUP(G120,'11 лет'!$A$3:$D$75,4),IF((D120=12),VLOOKUP(G120,'12 лет'!$A$3:$D$75,4),IF((D120=13),VLOOKUP(G120,'13 лет'!$A$3:$E$75,5),IF((D120=14),VLOOKUP(G120,'14 лет'!$A$3:$E$75,5),IF((D120=15),VLOOKUP(G120,'15 лет'!$A$3:$D$75,4),IF((D120=16),VLOOKUP(G120,'16 лет'!$A$3:$D$75,4),VLOOKUP(G120,'17 лет'!$A$3:$D$75,4)))))))</f>
        <v>0</v>
      </c>
      <c r="I120" s="59"/>
      <c r="J120" s="59">
        <f ca="1">IF((D120&lt;=11),VLOOKUP(I120,'11 лет'!$C$3:$D$75,2),IF((D120=12),VLOOKUP(I120,'12 лет'!$C$3:$D$75,2),IF((D120=13),VLOOKUP(I120,'13 лет'!$D$3:$E$75,2),IF((D120=14),VLOOKUP(I120,'14 лет'!$D$3:$E$75,2),IF((D120=15),VLOOKUP(I120,'15 лет'!$C$3:$D$75,2),IF((D120=16),VLOOKUP(I120,'16 лет'!$C$3:$D$75,2),VLOOKUP(I120,'17 лет'!$C$3:$D$75,2)))))))</f>
        <v>0</v>
      </c>
      <c r="K120" s="59"/>
      <c r="L120" s="59">
        <f ca="1">IF((D120&lt;=11),VLOOKUP(K120,'11 лет'!$G$4:$I$74,3),IF((D120=12),VLOOKUP(K120,'12 лет'!$G$4:$I$74,3),IF((D120=13),VLOOKUP(K120,'13 лет'!$H$4:$J$74,3),IF((D120=14),VLOOKUP(K120,'14 лет'!$H$4:$J$74,3),IF((D120=15),VLOOKUP(K120,'15 лет'!$G$4:$I$74,3),IF((D120=16),VLOOKUP(K120,'16 лет'!$G$4:$I$74,3),VLOOKUP(K120,'17 лет'!$G$4:$I$74,3)))))))</f>
        <v>0</v>
      </c>
      <c r="M120" s="59"/>
      <c r="N120" s="59">
        <f ca="1">IF((D120&lt;=11),VLOOKUP(M120,'11 лет'!$F$4:$I$74,4),IF((D120=12),VLOOKUP(M120,'12 лет'!$F$4:$I$74,4),IF((D120=13),VLOOKUP(M120,'13 лет'!$G$4:$J$74,4),IF((D120=14),VLOOKUP(M120,'14 лет'!$G$4:$J$74,4),IF((D120=15),VLOOKUP(M120,'15 лет'!$F$4:$I$74,4),IF((D120=16),VLOOKUP(M120,'16 лет'!$F$4:$I$74,4),VLOOKUP(M120,'17 лет'!$F$4:$I$74,4)))))))</f>
        <v>0</v>
      </c>
      <c r="O120" s="59"/>
      <c r="P120" s="59">
        <f ca="1">IF((D120&lt;=11),VLOOKUP(O120,'11 лет'!$E$4:$I$74,5),IF((D120=12),VLOOKUP(O120,'12 лет'!$E$4:$I$74,5),IF((D120=13),VLOOKUP(O120,'13 лет'!$F$4:$J$74,5),IF((D120=14),VLOOKUP(O120,'14 лет'!$F$4:$J$74,5),IF((D120=15),VLOOKUP(O120,'15 лет'!$E$4:$I$74,5),IF((D120=16),VLOOKUP(O120,'16 лет'!$E$4:$I$74,5),VLOOKUP(O120,'17 лет'!$E$4:$I$74,5)))))))</f>
        <v>0</v>
      </c>
      <c r="Q120" s="59"/>
      <c r="R120" s="59">
        <f ca="1">IF((D120&lt;=11),VLOOKUP(Q120,'11 лет'!$H$4:$I$74,2),IF((D120=12),VLOOKUP(Q120,'12 лет'!$H$4:$I$74,2),IF((D120=13),VLOOKUP(Q120,'13 лет'!$I$4:$J$74,2),IF((D120=14),VLOOKUP(Q120,'14 лет'!$I$4:$J$74,2),IF((D120=15),VLOOKUP(Q120,'15 лет'!$H$4:$I$74,2),IF((D120=16),VLOOKUP(Q120,'16 лет'!$H$4:$I$74,2),VLOOKUP(Q120,'17 лет'!$H$4:$I$74,2)))))))</f>
        <v>6</v>
      </c>
      <c r="S120" s="59">
        <f t="shared" ca="1" si="3"/>
        <v>6</v>
      </c>
      <c r="T120" s="59"/>
    </row>
    <row r="121" spans="1:20" x14ac:dyDescent="0.2">
      <c r="A121" s="59"/>
      <c r="B121" s="59"/>
      <c r="C121" s="59"/>
      <c r="D121" s="59">
        <f t="shared" ca="1" si="2"/>
        <v>118</v>
      </c>
      <c r="E121" s="59"/>
      <c r="F121" s="59">
        <f ca="1">IF((D121&lt;=11),VLOOKUP(E121,'11 лет'!$B$3:$D$75,3),IF((D121=12),VLOOKUP(E121,'12 лет'!$B$3:$D$75,3),IF((D121=13),VLOOKUP(E121,'13 лет'!$B$3:$E$75,4),IF((D121=14),VLOOKUP(E121,'14 лет'!$B$3:$E$75,4),IF((D121=15),VLOOKUP(E121,'15 лет'!$B$3:$D$75,3),IF((D121=16),VLOOKUP(E121,'16 лет'!$B$3:$D$75,3),VLOOKUP(E121,'17 лет'!$B$3:$D$75,3)))))))</f>
        <v>0</v>
      </c>
      <c r="G121" s="59"/>
      <c r="H121" s="59">
        <f ca="1">IF((D121&lt;=11),VLOOKUP(G121,'11 лет'!$A$3:$D$75,4),IF((D121=12),VLOOKUP(G121,'12 лет'!$A$3:$D$75,4),IF((D121=13),VLOOKUP(G121,'13 лет'!$A$3:$E$75,5),IF((D121=14),VLOOKUP(G121,'14 лет'!$A$3:$E$75,5),IF((D121=15),VLOOKUP(G121,'15 лет'!$A$3:$D$75,4),IF((D121=16),VLOOKUP(G121,'16 лет'!$A$3:$D$75,4),VLOOKUP(G121,'17 лет'!$A$3:$D$75,4)))))))</f>
        <v>0</v>
      </c>
      <c r="I121" s="59"/>
      <c r="J121" s="59">
        <f ca="1">IF((D121&lt;=11),VLOOKUP(I121,'11 лет'!$C$3:$D$75,2),IF((D121=12),VLOOKUP(I121,'12 лет'!$C$3:$D$75,2),IF((D121=13),VLOOKUP(I121,'13 лет'!$D$3:$E$75,2),IF((D121=14),VLOOKUP(I121,'14 лет'!$D$3:$E$75,2),IF((D121=15),VLOOKUP(I121,'15 лет'!$C$3:$D$75,2),IF((D121=16),VLOOKUP(I121,'16 лет'!$C$3:$D$75,2),VLOOKUP(I121,'17 лет'!$C$3:$D$75,2)))))))</f>
        <v>0</v>
      </c>
      <c r="K121" s="59"/>
      <c r="L121" s="59">
        <f ca="1">IF((D121&lt;=11),VLOOKUP(K121,'11 лет'!$G$4:$I$74,3),IF((D121=12),VLOOKUP(K121,'12 лет'!$G$4:$I$74,3),IF((D121=13),VLOOKUP(K121,'13 лет'!$H$4:$J$74,3),IF((D121=14),VLOOKUP(K121,'14 лет'!$H$4:$J$74,3),IF((D121=15),VLOOKUP(K121,'15 лет'!$G$4:$I$74,3),IF((D121=16),VLOOKUP(K121,'16 лет'!$G$4:$I$74,3),VLOOKUP(K121,'17 лет'!$G$4:$I$74,3)))))))</f>
        <v>0</v>
      </c>
      <c r="M121" s="59"/>
      <c r="N121" s="59">
        <f ca="1">IF((D121&lt;=11),VLOOKUP(M121,'11 лет'!$F$4:$I$74,4),IF((D121=12),VLOOKUP(M121,'12 лет'!$F$4:$I$74,4),IF((D121=13),VLOOKUP(M121,'13 лет'!$G$4:$J$74,4),IF((D121=14),VLOOKUP(M121,'14 лет'!$G$4:$J$74,4),IF((D121=15),VLOOKUP(M121,'15 лет'!$F$4:$I$74,4),IF((D121=16),VLOOKUP(M121,'16 лет'!$F$4:$I$74,4),VLOOKUP(M121,'17 лет'!$F$4:$I$74,4)))))))</f>
        <v>0</v>
      </c>
      <c r="O121" s="59"/>
      <c r="P121" s="59">
        <f ca="1">IF((D121&lt;=11),VLOOKUP(O121,'11 лет'!$E$4:$I$74,5),IF((D121=12),VLOOKUP(O121,'12 лет'!$E$4:$I$74,5),IF((D121=13),VLOOKUP(O121,'13 лет'!$F$4:$J$74,5),IF((D121=14),VLOOKUP(O121,'14 лет'!$F$4:$J$74,5),IF((D121=15),VLOOKUP(O121,'15 лет'!$E$4:$I$74,5),IF((D121=16),VLOOKUP(O121,'16 лет'!$E$4:$I$74,5),VLOOKUP(O121,'17 лет'!$E$4:$I$74,5)))))))</f>
        <v>0</v>
      </c>
      <c r="Q121" s="59"/>
      <c r="R121" s="59">
        <f ca="1">IF((D121&lt;=11),VLOOKUP(Q121,'11 лет'!$H$4:$I$74,2),IF((D121=12),VLOOKUP(Q121,'12 лет'!$H$4:$I$74,2),IF((D121=13),VLOOKUP(Q121,'13 лет'!$I$4:$J$74,2),IF((D121=14),VLOOKUP(Q121,'14 лет'!$I$4:$J$74,2),IF((D121=15),VLOOKUP(Q121,'15 лет'!$H$4:$I$74,2),IF((D121=16),VLOOKUP(Q121,'16 лет'!$H$4:$I$74,2),VLOOKUP(Q121,'17 лет'!$H$4:$I$74,2)))))))</f>
        <v>6</v>
      </c>
      <c r="S121" s="59">
        <f t="shared" ca="1" si="3"/>
        <v>6</v>
      </c>
      <c r="T121" s="59"/>
    </row>
    <row r="122" spans="1:20" x14ac:dyDescent="0.2">
      <c r="A122" s="59"/>
      <c r="B122" s="59"/>
      <c r="C122" s="59"/>
      <c r="D122" s="59">
        <f t="shared" ca="1" si="2"/>
        <v>118</v>
      </c>
      <c r="E122" s="59"/>
      <c r="F122" s="59">
        <f ca="1">IF((D122&lt;=11),VLOOKUP(E122,'11 лет'!$B$3:$D$75,3),IF((D122=12),VLOOKUP(E122,'12 лет'!$B$3:$D$75,3),IF((D122=13),VLOOKUP(E122,'13 лет'!$B$3:$E$75,4),IF((D122=14),VLOOKUP(E122,'14 лет'!$B$3:$E$75,4),IF((D122=15),VLOOKUP(E122,'15 лет'!$B$3:$D$75,3),IF((D122=16),VLOOKUP(E122,'16 лет'!$B$3:$D$75,3),VLOOKUP(E122,'17 лет'!$B$3:$D$75,3)))))))</f>
        <v>0</v>
      </c>
      <c r="G122" s="59"/>
      <c r="H122" s="59">
        <f ca="1">IF((D122&lt;=11),VLOOKUP(G122,'11 лет'!$A$3:$D$75,4),IF((D122=12),VLOOKUP(G122,'12 лет'!$A$3:$D$75,4),IF((D122=13),VLOOKUP(G122,'13 лет'!$A$3:$E$75,5),IF((D122=14),VLOOKUP(G122,'14 лет'!$A$3:$E$75,5),IF((D122=15),VLOOKUP(G122,'15 лет'!$A$3:$D$75,4),IF((D122=16),VLOOKUP(G122,'16 лет'!$A$3:$D$75,4),VLOOKUP(G122,'17 лет'!$A$3:$D$75,4)))))))</f>
        <v>0</v>
      </c>
      <c r="I122" s="59"/>
      <c r="J122" s="59">
        <f ca="1">IF((D122&lt;=11),VLOOKUP(I122,'11 лет'!$C$3:$D$75,2),IF((D122=12),VLOOKUP(I122,'12 лет'!$C$3:$D$75,2),IF((D122=13),VLOOKUP(I122,'13 лет'!$D$3:$E$75,2),IF((D122=14),VLOOKUP(I122,'14 лет'!$D$3:$E$75,2),IF((D122=15),VLOOKUP(I122,'15 лет'!$C$3:$D$75,2),IF((D122=16),VLOOKUP(I122,'16 лет'!$C$3:$D$75,2),VLOOKUP(I122,'17 лет'!$C$3:$D$75,2)))))))</f>
        <v>0</v>
      </c>
      <c r="K122" s="59"/>
      <c r="L122" s="59">
        <f ca="1">IF((D122&lt;=11),VLOOKUP(K122,'11 лет'!$G$4:$I$74,3),IF((D122=12),VLOOKUP(K122,'12 лет'!$G$4:$I$74,3),IF((D122=13),VLOOKUP(K122,'13 лет'!$H$4:$J$74,3),IF((D122=14),VLOOKUP(K122,'14 лет'!$H$4:$J$74,3),IF((D122=15),VLOOKUP(K122,'15 лет'!$G$4:$I$74,3),IF((D122=16),VLOOKUP(K122,'16 лет'!$G$4:$I$74,3),VLOOKUP(K122,'17 лет'!$G$4:$I$74,3)))))))</f>
        <v>0</v>
      </c>
      <c r="M122" s="59"/>
      <c r="N122" s="59">
        <f ca="1">IF((D122&lt;=11),VLOOKUP(M122,'11 лет'!$F$4:$I$74,4),IF((D122=12),VLOOKUP(M122,'12 лет'!$F$4:$I$74,4),IF((D122=13),VLOOKUP(M122,'13 лет'!$G$4:$J$74,4),IF((D122=14),VLOOKUP(M122,'14 лет'!$G$4:$J$74,4),IF((D122=15),VLOOKUP(M122,'15 лет'!$F$4:$I$74,4),IF((D122=16),VLOOKUP(M122,'16 лет'!$F$4:$I$74,4),VLOOKUP(M122,'17 лет'!$F$4:$I$74,4)))))))</f>
        <v>0</v>
      </c>
      <c r="O122" s="59"/>
      <c r="P122" s="59">
        <f ca="1">IF((D122&lt;=11),VLOOKUP(O122,'11 лет'!$E$4:$I$74,5),IF((D122=12),VLOOKUP(O122,'12 лет'!$E$4:$I$74,5),IF((D122=13),VLOOKUP(O122,'13 лет'!$F$4:$J$74,5),IF((D122=14),VLOOKUP(O122,'14 лет'!$F$4:$J$74,5),IF((D122=15),VLOOKUP(O122,'15 лет'!$E$4:$I$74,5),IF((D122=16),VLOOKUP(O122,'16 лет'!$E$4:$I$74,5),VLOOKUP(O122,'17 лет'!$E$4:$I$74,5)))))))</f>
        <v>0</v>
      </c>
      <c r="Q122" s="59"/>
      <c r="R122" s="59">
        <f ca="1">IF((D122&lt;=11),VLOOKUP(Q122,'11 лет'!$H$4:$I$74,2),IF((D122=12),VLOOKUP(Q122,'12 лет'!$H$4:$I$74,2),IF((D122=13),VLOOKUP(Q122,'13 лет'!$I$4:$J$74,2),IF((D122=14),VLOOKUP(Q122,'14 лет'!$I$4:$J$74,2),IF((D122=15),VLOOKUP(Q122,'15 лет'!$H$4:$I$74,2),IF((D122=16),VLOOKUP(Q122,'16 лет'!$H$4:$I$74,2),VLOOKUP(Q122,'17 лет'!$H$4:$I$74,2)))))))</f>
        <v>6</v>
      </c>
      <c r="S122" s="59">
        <f t="shared" ca="1" si="3"/>
        <v>6</v>
      </c>
      <c r="T122" s="59"/>
    </row>
    <row r="123" spans="1:20" x14ac:dyDescent="0.2">
      <c r="A123" s="59"/>
      <c r="B123" s="59"/>
      <c r="C123" s="59"/>
      <c r="D123" s="59">
        <f t="shared" ca="1" si="2"/>
        <v>118</v>
      </c>
      <c r="E123" s="59"/>
      <c r="F123" s="59">
        <f ca="1">IF((D123&lt;=11),VLOOKUP(E123,'11 лет'!$B$3:$D$75,3),IF((D123=12),VLOOKUP(E123,'12 лет'!$B$3:$D$75,3),IF((D123=13),VLOOKUP(E123,'13 лет'!$B$3:$E$75,4),IF((D123=14),VLOOKUP(E123,'14 лет'!$B$3:$E$75,4),IF((D123=15),VLOOKUP(E123,'15 лет'!$B$3:$D$75,3),IF((D123=16),VLOOKUP(E123,'16 лет'!$B$3:$D$75,3),VLOOKUP(E123,'17 лет'!$B$3:$D$75,3)))))))</f>
        <v>0</v>
      </c>
      <c r="G123" s="59"/>
      <c r="H123" s="59">
        <f ca="1">IF((D123&lt;=11),VLOOKUP(G123,'11 лет'!$A$3:$D$75,4),IF((D123=12),VLOOKUP(G123,'12 лет'!$A$3:$D$75,4),IF((D123=13),VLOOKUP(G123,'13 лет'!$A$3:$E$75,5),IF((D123=14),VLOOKUP(G123,'14 лет'!$A$3:$E$75,5),IF((D123=15),VLOOKUP(G123,'15 лет'!$A$3:$D$75,4),IF((D123=16),VLOOKUP(G123,'16 лет'!$A$3:$D$75,4),VLOOKUP(G123,'17 лет'!$A$3:$D$75,4)))))))</f>
        <v>0</v>
      </c>
      <c r="I123" s="59"/>
      <c r="J123" s="59">
        <f ca="1">IF((D123&lt;=11),VLOOKUP(I123,'11 лет'!$C$3:$D$75,2),IF((D123=12),VLOOKUP(I123,'12 лет'!$C$3:$D$75,2),IF((D123=13),VLOOKUP(I123,'13 лет'!$D$3:$E$75,2),IF((D123=14),VLOOKUP(I123,'14 лет'!$D$3:$E$75,2),IF((D123=15),VLOOKUP(I123,'15 лет'!$C$3:$D$75,2),IF((D123=16),VLOOKUP(I123,'16 лет'!$C$3:$D$75,2),VLOOKUP(I123,'17 лет'!$C$3:$D$75,2)))))))</f>
        <v>0</v>
      </c>
      <c r="K123" s="59"/>
      <c r="L123" s="59">
        <f ca="1">IF((D123&lt;=11),VLOOKUP(K123,'11 лет'!$G$4:$I$74,3),IF((D123=12),VLOOKUP(K123,'12 лет'!$G$4:$I$74,3),IF((D123=13),VLOOKUP(K123,'13 лет'!$H$4:$J$74,3),IF((D123=14),VLOOKUP(K123,'14 лет'!$H$4:$J$74,3),IF((D123=15),VLOOKUP(K123,'15 лет'!$G$4:$I$74,3),IF((D123=16),VLOOKUP(K123,'16 лет'!$G$4:$I$74,3),VLOOKUP(K123,'17 лет'!$G$4:$I$74,3)))))))</f>
        <v>0</v>
      </c>
      <c r="M123" s="59"/>
      <c r="N123" s="59">
        <f ca="1">IF((D123&lt;=11),VLOOKUP(M123,'11 лет'!$F$4:$I$74,4),IF((D123=12),VLOOKUP(M123,'12 лет'!$F$4:$I$74,4),IF((D123=13),VLOOKUP(M123,'13 лет'!$G$4:$J$74,4),IF((D123=14),VLOOKUP(M123,'14 лет'!$G$4:$J$74,4),IF((D123=15),VLOOKUP(M123,'15 лет'!$F$4:$I$74,4),IF((D123=16),VLOOKUP(M123,'16 лет'!$F$4:$I$74,4),VLOOKUP(M123,'17 лет'!$F$4:$I$74,4)))))))</f>
        <v>0</v>
      </c>
      <c r="O123" s="59"/>
      <c r="P123" s="59">
        <f ca="1">IF((D123&lt;=11),VLOOKUP(O123,'11 лет'!$E$4:$I$74,5),IF((D123=12),VLOOKUP(O123,'12 лет'!$E$4:$I$74,5),IF((D123=13),VLOOKUP(O123,'13 лет'!$F$4:$J$74,5),IF((D123=14),VLOOKUP(O123,'14 лет'!$F$4:$J$74,5),IF((D123=15),VLOOKUP(O123,'15 лет'!$E$4:$I$74,5),IF((D123=16),VLOOKUP(O123,'16 лет'!$E$4:$I$74,5),VLOOKUP(O123,'17 лет'!$E$4:$I$74,5)))))))</f>
        <v>0</v>
      </c>
      <c r="Q123" s="59"/>
      <c r="R123" s="59">
        <f ca="1">IF((D123&lt;=11),VLOOKUP(Q123,'11 лет'!$H$4:$I$74,2),IF((D123=12),VLOOKUP(Q123,'12 лет'!$H$4:$I$74,2),IF((D123=13),VLOOKUP(Q123,'13 лет'!$I$4:$J$74,2),IF((D123=14),VLOOKUP(Q123,'14 лет'!$I$4:$J$74,2),IF((D123=15),VLOOKUP(Q123,'15 лет'!$H$4:$I$74,2),IF((D123=16),VLOOKUP(Q123,'16 лет'!$H$4:$I$74,2),VLOOKUP(Q123,'17 лет'!$H$4:$I$74,2)))))))</f>
        <v>6</v>
      </c>
      <c r="S123" s="59">
        <f t="shared" ca="1" si="3"/>
        <v>6</v>
      </c>
      <c r="T123" s="59"/>
    </row>
    <row r="124" spans="1:20" x14ac:dyDescent="0.2">
      <c r="A124" s="59"/>
      <c r="B124" s="59"/>
      <c r="C124" s="59"/>
      <c r="D124" s="59">
        <f t="shared" ca="1" si="2"/>
        <v>118</v>
      </c>
      <c r="E124" s="59"/>
      <c r="F124" s="59">
        <f ca="1">IF((D124&lt;=11),VLOOKUP(E124,'11 лет'!$B$3:$D$75,3),IF((D124=12),VLOOKUP(E124,'12 лет'!$B$3:$D$75,3),IF((D124=13),VLOOKUP(E124,'13 лет'!$B$3:$E$75,4),IF((D124=14),VLOOKUP(E124,'14 лет'!$B$3:$E$75,4),IF((D124=15),VLOOKUP(E124,'15 лет'!$B$3:$D$75,3),IF((D124=16),VLOOKUP(E124,'16 лет'!$B$3:$D$75,3),VLOOKUP(E124,'17 лет'!$B$3:$D$75,3)))))))</f>
        <v>0</v>
      </c>
      <c r="G124" s="59"/>
      <c r="H124" s="59">
        <f ca="1">IF((D124&lt;=11),VLOOKUP(G124,'11 лет'!$A$3:$D$75,4),IF((D124=12),VLOOKUP(G124,'12 лет'!$A$3:$D$75,4),IF((D124=13),VLOOKUP(G124,'13 лет'!$A$3:$E$75,5),IF((D124=14),VLOOKUP(G124,'14 лет'!$A$3:$E$75,5),IF((D124=15),VLOOKUP(G124,'15 лет'!$A$3:$D$75,4),IF((D124=16),VLOOKUP(G124,'16 лет'!$A$3:$D$75,4),VLOOKUP(G124,'17 лет'!$A$3:$D$75,4)))))))</f>
        <v>0</v>
      </c>
      <c r="I124" s="59"/>
      <c r="J124" s="59">
        <f ca="1">IF((D124&lt;=11),VLOOKUP(I124,'11 лет'!$C$3:$D$75,2),IF((D124=12),VLOOKUP(I124,'12 лет'!$C$3:$D$75,2),IF((D124=13),VLOOKUP(I124,'13 лет'!$D$3:$E$75,2),IF((D124=14),VLOOKUP(I124,'14 лет'!$D$3:$E$75,2),IF((D124=15),VLOOKUP(I124,'15 лет'!$C$3:$D$75,2),IF((D124=16),VLOOKUP(I124,'16 лет'!$C$3:$D$75,2),VLOOKUP(I124,'17 лет'!$C$3:$D$75,2)))))))</f>
        <v>0</v>
      </c>
      <c r="K124" s="59"/>
      <c r="L124" s="59">
        <f ca="1">IF((D124&lt;=11),VLOOKUP(K124,'11 лет'!$G$4:$I$74,3),IF((D124=12),VLOOKUP(K124,'12 лет'!$G$4:$I$74,3),IF((D124=13),VLOOKUP(K124,'13 лет'!$H$4:$J$74,3),IF((D124=14),VLOOKUP(K124,'14 лет'!$H$4:$J$74,3),IF((D124=15),VLOOKUP(K124,'15 лет'!$G$4:$I$74,3),IF((D124=16),VLOOKUP(K124,'16 лет'!$G$4:$I$74,3),VLOOKUP(K124,'17 лет'!$G$4:$I$74,3)))))))</f>
        <v>0</v>
      </c>
      <c r="M124" s="59"/>
      <c r="N124" s="59">
        <f ca="1">IF((D124&lt;=11),VLOOKUP(M124,'11 лет'!$F$4:$I$74,4),IF((D124=12),VLOOKUP(M124,'12 лет'!$F$4:$I$74,4),IF((D124=13),VLOOKUP(M124,'13 лет'!$G$4:$J$74,4),IF((D124=14),VLOOKUP(M124,'14 лет'!$G$4:$J$74,4),IF((D124=15),VLOOKUP(M124,'15 лет'!$F$4:$I$74,4),IF((D124=16),VLOOKUP(M124,'16 лет'!$F$4:$I$74,4),VLOOKUP(M124,'17 лет'!$F$4:$I$74,4)))))))</f>
        <v>0</v>
      </c>
      <c r="O124" s="59"/>
      <c r="P124" s="59">
        <f ca="1">IF((D124&lt;=11),VLOOKUP(O124,'11 лет'!$E$4:$I$74,5),IF((D124=12),VLOOKUP(O124,'12 лет'!$E$4:$I$74,5),IF((D124=13),VLOOKUP(O124,'13 лет'!$F$4:$J$74,5),IF((D124=14),VLOOKUP(O124,'14 лет'!$F$4:$J$74,5),IF((D124=15),VLOOKUP(O124,'15 лет'!$E$4:$I$74,5),IF((D124=16),VLOOKUP(O124,'16 лет'!$E$4:$I$74,5),VLOOKUP(O124,'17 лет'!$E$4:$I$74,5)))))))</f>
        <v>0</v>
      </c>
      <c r="Q124" s="59"/>
      <c r="R124" s="59">
        <f ca="1">IF((D124&lt;=11),VLOOKUP(Q124,'11 лет'!$H$4:$I$74,2),IF((D124=12),VLOOKUP(Q124,'12 лет'!$H$4:$I$74,2),IF((D124=13),VLOOKUP(Q124,'13 лет'!$I$4:$J$74,2),IF((D124=14),VLOOKUP(Q124,'14 лет'!$I$4:$J$74,2),IF((D124=15),VLOOKUP(Q124,'15 лет'!$H$4:$I$74,2),IF((D124=16),VLOOKUP(Q124,'16 лет'!$H$4:$I$74,2),VLOOKUP(Q124,'17 лет'!$H$4:$I$74,2)))))))</f>
        <v>6</v>
      </c>
      <c r="S124" s="59">
        <f t="shared" ca="1" si="3"/>
        <v>6</v>
      </c>
      <c r="T124" s="59"/>
    </row>
    <row r="125" spans="1:20" x14ac:dyDescent="0.2">
      <c r="A125" s="59"/>
      <c r="B125" s="59"/>
      <c r="C125" s="59"/>
      <c r="D125" s="59">
        <f t="shared" ca="1" si="2"/>
        <v>118</v>
      </c>
      <c r="E125" s="59"/>
      <c r="F125" s="59">
        <f ca="1">IF((D125&lt;=11),VLOOKUP(E125,'11 лет'!$B$3:$D$75,3),IF((D125=12),VLOOKUP(E125,'12 лет'!$B$3:$D$75,3),IF((D125=13),VLOOKUP(E125,'13 лет'!$B$3:$E$75,4),IF((D125=14),VLOOKUP(E125,'14 лет'!$B$3:$E$75,4),IF((D125=15),VLOOKUP(E125,'15 лет'!$B$3:$D$75,3),IF((D125=16),VLOOKUP(E125,'16 лет'!$B$3:$D$75,3),VLOOKUP(E125,'17 лет'!$B$3:$D$75,3)))))))</f>
        <v>0</v>
      </c>
      <c r="G125" s="59"/>
      <c r="H125" s="59">
        <f ca="1">IF((D125&lt;=11),VLOOKUP(G125,'11 лет'!$A$3:$D$75,4),IF((D125=12),VLOOKUP(G125,'12 лет'!$A$3:$D$75,4),IF((D125=13),VLOOKUP(G125,'13 лет'!$A$3:$E$75,5),IF((D125=14),VLOOKUP(G125,'14 лет'!$A$3:$E$75,5),IF((D125=15),VLOOKUP(G125,'15 лет'!$A$3:$D$75,4),IF((D125=16),VLOOKUP(G125,'16 лет'!$A$3:$D$75,4),VLOOKUP(G125,'17 лет'!$A$3:$D$75,4)))))))</f>
        <v>0</v>
      </c>
      <c r="I125" s="59"/>
      <c r="J125" s="59">
        <f ca="1">IF((D125&lt;=11),VLOOKUP(I125,'11 лет'!$C$3:$D$75,2),IF((D125=12),VLOOKUP(I125,'12 лет'!$C$3:$D$75,2),IF((D125=13),VLOOKUP(I125,'13 лет'!$D$3:$E$75,2),IF((D125=14),VLOOKUP(I125,'14 лет'!$D$3:$E$75,2),IF((D125=15),VLOOKUP(I125,'15 лет'!$C$3:$D$75,2),IF((D125=16),VLOOKUP(I125,'16 лет'!$C$3:$D$75,2),VLOOKUP(I125,'17 лет'!$C$3:$D$75,2)))))))</f>
        <v>0</v>
      </c>
      <c r="K125" s="59"/>
      <c r="L125" s="59">
        <f ca="1">IF((D125&lt;=11),VLOOKUP(K125,'11 лет'!$G$4:$I$74,3),IF((D125=12),VLOOKUP(K125,'12 лет'!$G$4:$I$74,3),IF((D125=13),VLOOKUP(K125,'13 лет'!$H$4:$J$74,3),IF((D125=14),VLOOKUP(K125,'14 лет'!$H$4:$J$74,3),IF((D125=15),VLOOKUP(K125,'15 лет'!$G$4:$I$74,3),IF((D125=16),VLOOKUP(K125,'16 лет'!$G$4:$I$74,3),VLOOKUP(K125,'17 лет'!$G$4:$I$74,3)))))))</f>
        <v>0</v>
      </c>
      <c r="M125" s="59"/>
      <c r="N125" s="59">
        <f ca="1">IF((D125&lt;=11),VLOOKUP(M125,'11 лет'!$F$4:$I$74,4),IF((D125=12),VLOOKUP(M125,'12 лет'!$F$4:$I$74,4),IF((D125=13),VLOOKUP(M125,'13 лет'!$G$4:$J$74,4),IF((D125=14),VLOOKUP(M125,'14 лет'!$G$4:$J$74,4),IF((D125=15),VLOOKUP(M125,'15 лет'!$F$4:$I$74,4),IF((D125=16),VLOOKUP(M125,'16 лет'!$F$4:$I$74,4),VLOOKUP(M125,'17 лет'!$F$4:$I$74,4)))))))</f>
        <v>0</v>
      </c>
      <c r="O125" s="59"/>
      <c r="P125" s="59">
        <f ca="1">IF((D125&lt;=11),VLOOKUP(O125,'11 лет'!$E$4:$I$74,5),IF((D125=12),VLOOKUP(O125,'12 лет'!$E$4:$I$74,5),IF((D125=13),VLOOKUP(O125,'13 лет'!$F$4:$J$74,5),IF((D125=14),VLOOKUP(O125,'14 лет'!$F$4:$J$74,5),IF((D125=15),VLOOKUP(O125,'15 лет'!$E$4:$I$74,5),IF((D125=16),VLOOKUP(O125,'16 лет'!$E$4:$I$74,5),VLOOKUP(O125,'17 лет'!$E$4:$I$74,5)))))))</f>
        <v>0</v>
      </c>
      <c r="Q125" s="59"/>
      <c r="R125" s="59">
        <f ca="1">IF((D125&lt;=11),VLOOKUP(Q125,'11 лет'!$H$4:$I$74,2),IF((D125=12),VLOOKUP(Q125,'12 лет'!$H$4:$I$74,2),IF((D125=13),VLOOKUP(Q125,'13 лет'!$I$4:$J$74,2),IF((D125=14),VLOOKUP(Q125,'14 лет'!$I$4:$J$74,2),IF((D125=15),VLOOKUP(Q125,'15 лет'!$H$4:$I$74,2),IF((D125=16),VLOOKUP(Q125,'16 лет'!$H$4:$I$74,2),VLOOKUP(Q125,'17 лет'!$H$4:$I$74,2)))))))</f>
        <v>6</v>
      </c>
      <c r="S125" s="59">
        <f t="shared" ca="1" si="3"/>
        <v>6</v>
      </c>
      <c r="T125" s="59"/>
    </row>
    <row r="126" spans="1:20" x14ac:dyDescent="0.2">
      <c r="A126" s="59"/>
      <c r="B126" s="59"/>
      <c r="C126" s="59"/>
      <c r="D126" s="59">
        <f t="shared" ca="1" si="2"/>
        <v>118</v>
      </c>
      <c r="E126" s="59"/>
      <c r="F126" s="59">
        <f ca="1">IF((D126&lt;=11),VLOOKUP(E126,'11 лет'!$B$3:$D$75,3),IF((D126=12),VLOOKUP(E126,'12 лет'!$B$3:$D$75,3),IF((D126=13),VLOOKUP(E126,'13 лет'!$B$3:$E$75,4),IF((D126=14),VLOOKUP(E126,'14 лет'!$B$3:$E$75,4),IF((D126=15),VLOOKUP(E126,'15 лет'!$B$3:$D$75,3),IF((D126=16),VLOOKUP(E126,'16 лет'!$B$3:$D$75,3),VLOOKUP(E126,'17 лет'!$B$3:$D$75,3)))))))</f>
        <v>0</v>
      </c>
      <c r="G126" s="59"/>
      <c r="H126" s="59">
        <f ca="1">IF((D126&lt;=11),VLOOKUP(G126,'11 лет'!$A$3:$D$75,4),IF((D126=12),VLOOKUP(G126,'12 лет'!$A$3:$D$75,4),IF((D126=13),VLOOKUP(G126,'13 лет'!$A$3:$E$75,5),IF((D126=14),VLOOKUP(G126,'14 лет'!$A$3:$E$75,5),IF((D126=15),VLOOKUP(G126,'15 лет'!$A$3:$D$75,4),IF((D126=16),VLOOKUP(G126,'16 лет'!$A$3:$D$75,4),VLOOKUP(G126,'17 лет'!$A$3:$D$75,4)))))))</f>
        <v>0</v>
      </c>
      <c r="I126" s="59"/>
      <c r="J126" s="59">
        <f ca="1">IF((D126&lt;=11),VLOOKUP(I126,'11 лет'!$C$3:$D$75,2),IF((D126=12),VLOOKUP(I126,'12 лет'!$C$3:$D$75,2),IF((D126=13),VLOOKUP(I126,'13 лет'!$D$3:$E$75,2),IF((D126=14),VLOOKUP(I126,'14 лет'!$D$3:$E$75,2),IF((D126=15),VLOOKUP(I126,'15 лет'!$C$3:$D$75,2),IF((D126=16),VLOOKUP(I126,'16 лет'!$C$3:$D$75,2),VLOOKUP(I126,'17 лет'!$C$3:$D$75,2)))))))</f>
        <v>0</v>
      </c>
      <c r="K126" s="59"/>
      <c r="L126" s="59">
        <f ca="1">IF((D126&lt;=11),VLOOKUP(K126,'11 лет'!$G$4:$I$74,3),IF((D126=12),VLOOKUP(K126,'12 лет'!$G$4:$I$74,3),IF((D126=13),VLOOKUP(K126,'13 лет'!$H$4:$J$74,3),IF((D126=14),VLOOKUP(K126,'14 лет'!$H$4:$J$74,3),IF((D126=15),VLOOKUP(K126,'15 лет'!$G$4:$I$74,3),IF((D126=16),VLOOKUP(K126,'16 лет'!$G$4:$I$74,3),VLOOKUP(K126,'17 лет'!$G$4:$I$74,3)))))))</f>
        <v>0</v>
      </c>
      <c r="M126" s="59"/>
      <c r="N126" s="59">
        <f ca="1">IF((D126&lt;=11),VLOOKUP(M126,'11 лет'!$F$4:$I$74,4),IF((D126=12),VLOOKUP(M126,'12 лет'!$F$4:$I$74,4),IF((D126=13),VLOOKUP(M126,'13 лет'!$G$4:$J$74,4),IF((D126=14),VLOOKUP(M126,'14 лет'!$G$4:$J$74,4),IF((D126=15),VLOOKUP(M126,'15 лет'!$F$4:$I$74,4),IF((D126=16),VLOOKUP(M126,'16 лет'!$F$4:$I$74,4),VLOOKUP(M126,'17 лет'!$F$4:$I$74,4)))))))</f>
        <v>0</v>
      </c>
      <c r="O126" s="59"/>
      <c r="P126" s="59">
        <f ca="1">IF((D126&lt;=11),VLOOKUP(O126,'11 лет'!$E$4:$I$74,5),IF((D126=12),VLOOKUP(O126,'12 лет'!$E$4:$I$74,5),IF((D126=13),VLOOKUP(O126,'13 лет'!$F$4:$J$74,5),IF((D126=14),VLOOKUP(O126,'14 лет'!$F$4:$J$74,5),IF((D126=15),VLOOKUP(O126,'15 лет'!$E$4:$I$74,5),IF((D126=16),VLOOKUP(O126,'16 лет'!$E$4:$I$74,5),VLOOKUP(O126,'17 лет'!$E$4:$I$74,5)))))))</f>
        <v>0</v>
      </c>
      <c r="Q126" s="59"/>
      <c r="R126" s="59">
        <f ca="1">IF((D126&lt;=11),VLOOKUP(Q126,'11 лет'!$H$4:$I$74,2),IF((D126=12),VLOOKUP(Q126,'12 лет'!$H$4:$I$74,2),IF((D126=13),VLOOKUP(Q126,'13 лет'!$I$4:$J$74,2),IF((D126=14),VLOOKUP(Q126,'14 лет'!$I$4:$J$74,2),IF((D126=15),VLOOKUP(Q126,'15 лет'!$H$4:$I$74,2),IF((D126=16),VLOOKUP(Q126,'16 лет'!$H$4:$I$74,2),VLOOKUP(Q126,'17 лет'!$H$4:$I$74,2)))))))</f>
        <v>6</v>
      </c>
      <c r="S126" s="59">
        <f t="shared" ca="1" si="3"/>
        <v>6</v>
      </c>
      <c r="T126" s="59"/>
    </row>
    <row r="127" spans="1:20" x14ac:dyDescent="0.2">
      <c r="A127" s="59"/>
      <c r="B127" s="59"/>
      <c r="C127" s="59"/>
      <c r="D127" s="59">
        <f t="shared" ca="1" si="2"/>
        <v>118</v>
      </c>
      <c r="E127" s="59"/>
      <c r="F127" s="59">
        <f ca="1">IF((D127&lt;=11),VLOOKUP(E127,'11 лет'!$B$3:$D$75,3),IF((D127=12),VLOOKUP(E127,'12 лет'!$B$3:$D$75,3),IF((D127=13),VLOOKUP(E127,'13 лет'!$B$3:$E$75,4),IF((D127=14),VLOOKUP(E127,'14 лет'!$B$3:$E$75,4),IF((D127=15),VLOOKUP(E127,'15 лет'!$B$3:$D$75,3),IF((D127=16),VLOOKUP(E127,'16 лет'!$B$3:$D$75,3),VLOOKUP(E127,'17 лет'!$B$3:$D$75,3)))))))</f>
        <v>0</v>
      </c>
      <c r="G127" s="59"/>
      <c r="H127" s="59">
        <f ca="1">IF((D127&lt;=11),VLOOKUP(G127,'11 лет'!$A$3:$D$75,4),IF((D127=12),VLOOKUP(G127,'12 лет'!$A$3:$D$75,4),IF((D127=13),VLOOKUP(G127,'13 лет'!$A$3:$E$75,5),IF((D127=14),VLOOKUP(G127,'14 лет'!$A$3:$E$75,5),IF((D127=15),VLOOKUP(G127,'15 лет'!$A$3:$D$75,4),IF((D127=16),VLOOKUP(G127,'16 лет'!$A$3:$D$75,4),VLOOKUP(G127,'17 лет'!$A$3:$D$75,4)))))))</f>
        <v>0</v>
      </c>
      <c r="I127" s="59"/>
      <c r="J127" s="59">
        <f ca="1">IF((D127&lt;=11),VLOOKUP(I127,'11 лет'!$C$3:$D$75,2),IF((D127=12),VLOOKUP(I127,'12 лет'!$C$3:$D$75,2),IF((D127=13),VLOOKUP(I127,'13 лет'!$D$3:$E$75,2),IF((D127=14),VLOOKUP(I127,'14 лет'!$D$3:$E$75,2),IF((D127=15),VLOOKUP(I127,'15 лет'!$C$3:$D$75,2),IF((D127=16),VLOOKUP(I127,'16 лет'!$C$3:$D$75,2),VLOOKUP(I127,'17 лет'!$C$3:$D$75,2)))))))</f>
        <v>0</v>
      </c>
      <c r="K127" s="59"/>
      <c r="L127" s="59">
        <f ca="1">IF((D127&lt;=11),VLOOKUP(K127,'11 лет'!$G$4:$I$74,3),IF((D127=12),VLOOKUP(K127,'12 лет'!$G$4:$I$74,3),IF((D127=13),VLOOKUP(K127,'13 лет'!$H$4:$J$74,3),IF((D127=14),VLOOKUP(K127,'14 лет'!$H$4:$J$74,3),IF((D127=15),VLOOKUP(K127,'15 лет'!$G$4:$I$74,3),IF((D127=16),VLOOKUP(K127,'16 лет'!$G$4:$I$74,3),VLOOKUP(K127,'17 лет'!$G$4:$I$74,3)))))))</f>
        <v>0</v>
      </c>
      <c r="M127" s="59"/>
      <c r="N127" s="59">
        <f ca="1">IF((D127&lt;=11),VLOOKUP(M127,'11 лет'!$F$4:$I$74,4),IF((D127=12),VLOOKUP(M127,'12 лет'!$F$4:$I$74,4),IF((D127=13),VLOOKUP(M127,'13 лет'!$G$4:$J$74,4),IF((D127=14),VLOOKUP(M127,'14 лет'!$G$4:$J$74,4),IF((D127=15),VLOOKUP(M127,'15 лет'!$F$4:$I$74,4),IF((D127=16),VLOOKUP(M127,'16 лет'!$F$4:$I$74,4),VLOOKUP(M127,'17 лет'!$F$4:$I$74,4)))))))</f>
        <v>0</v>
      </c>
      <c r="O127" s="59"/>
      <c r="P127" s="59">
        <f ca="1">IF((D127&lt;=11),VLOOKUP(O127,'11 лет'!$E$4:$I$74,5),IF((D127=12),VLOOKUP(O127,'12 лет'!$E$4:$I$74,5),IF((D127=13),VLOOKUP(O127,'13 лет'!$F$4:$J$74,5),IF((D127=14),VLOOKUP(O127,'14 лет'!$F$4:$J$74,5),IF((D127=15),VLOOKUP(O127,'15 лет'!$E$4:$I$74,5),IF((D127=16),VLOOKUP(O127,'16 лет'!$E$4:$I$74,5),VLOOKUP(O127,'17 лет'!$E$4:$I$74,5)))))))</f>
        <v>0</v>
      </c>
      <c r="Q127" s="59"/>
      <c r="R127" s="59">
        <f ca="1">IF((D127&lt;=11),VLOOKUP(Q127,'11 лет'!$H$4:$I$74,2),IF((D127=12),VLOOKUP(Q127,'12 лет'!$H$4:$I$74,2),IF((D127=13),VLOOKUP(Q127,'13 лет'!$I$4:$J$74,2),IF((D127=14),VLOOKUP(Q127,'14 лет'!$I$4:$J$74,2),IF((D127=15),VLOOKUP(Q127,'15 лет'!$H$4:$I$74,2),IF((D127=16),VLOOKUP(Q127,'16 лет'!$H$4:$I$74,2),VLOOKUP(Q127,'17 лет'!$H$4:$I$74,2)))))))</f>
        <v>6</v>
      </c>
      <c r="S127" s="59">
        <f t="shared" ca="1" si="3"/>
        <v>6</v>
      </c>
      <c r="T127" s="59"/>
    </row>
    <row r="128" spans="1:20" x14ac:dyDescent="0.2">
      <c r="A128" s="59"/>
      <c r="B128" s="59"/>
      <c r="C128" s="59"/>
      <c r="D128" s="59">
        <f t="shared" ca="1" si="2"/>
        <v>118</v>
      </c>
      <c r="E128" s="59"/>
      <c r="F128" s="59">
        <f ca="1">IF((D128&lt;=11),VLOOKUP(E128,'11 лет'!$B$3:$D$75,3),IF((D128=12),VLOOKUP(E128,'12 лет'!$B$3:$D$75,3),IF((D128=13),VLOOKUP(E128,'13 лет'!$B$3:$E$75,4),IF((D128=14),VLOOKUP(E128,'14 лет'!$B$3:$E$75,4),IF((D128=15),VLOOKUP(E128,'15 лет'!$B$3:$D$75,3),IF((D128=16),VLOOKUP(E128,'16 лет'!$B$3:$D$75,3),VLOOKUP(E128,'17 лет'!$B$3:$D$75,3)))))))</f>
        <v>0</v>
      </c>
      <c r="G128" s="59"/>
      <c r="H128" s="59">
        <f ca="1">IF((D128&lt;=11),VLOOKUP(G128,'11 лет'!$A$3:$D$75,4),IF((D128=12),VLOOKUP(G128,'12 лет'!$A$3:$D$75,4),IF((D128=13),VLOOKUP(G128,'13 лет'!$A$3:$E$75,5),IF((D128=14),VLOOKUP(G128,'14 лет'!$A$3:$E$75,5),IF((D128=15),VLOOKUP(G128,'15 лет'!$A$3:$D$75,4),IF((D128=16),VLOOKUP(G128,'16 лет'!$A$3:$D$75,4),VLOOKUP(G128,'17 лет'!$A$3:$D$75,4)))))))</f>
        <v>0</v>
      </c>
      <c r="I128" s="59"/>
      <c r="J128" s="59">
        <f ca="1">IF((D128&lt;=11),VLOOKUP(I128,'11 лет'!$C$3:$D$75,2),IF((D128=12),VLOOKUP(I128,'12 лет'!$C$3:$D$75,2),IF((D128=13),VLOOKUP(I128,'13 лет'!$D$3:$E$75,2),IF((D128=14),VLOOKUP(I128,'14 лет'!$D$3:$E$75,2),IF((D128=15),VLOOKUP(I128,'15 лет'!$C$3:$D$75,2),IF((D128=16),VLOOKUP(I128,'16 лет'!$C$3:$D$75,2),VLOOKUP(I128,'17 лет'!$C$3:$D$75,2)))))))</f>
        <v>0</v>
      </c>
      <c r="K128" s="59"/>
      <c r="L128" s="59">
        <f ca="1">IF((D128&lt;=11),VLOOKUP(K128,'11 лет'!$G$4:$I$74,3),IF((D128=12),VLOOKUP(K128,'12 лет'!$G$4:$I$74,3),IF((D128=13),VLOOKUP(K128,'13 лет'!$H$4:$J$74,3),IF((D128=14),VLOOKUP(K128,'14 лет'!$H$4:$J$74,3),IF((D128=15),VLOOKUP(K128,'15 лет'!$G$4:$I$74,3),IF((D128=16),VLOOKUP(K128,'16 лет'!$G$4:$I$74,3),VLOOKUP(K128,'17 лет'!$G$4:$I$74,3)))))))</f>
        <v>0</v>
      </c>
      <c r="M128" s="59"/>
      <c r="N128" s="59">
        <f ca="1">IF((D128&lt;=11),VLOOKUP(M128,'11 лет'!$F$4:$I$74,4),IF((D128=12),VLOOKUP(M128,'12 лет'!$F$4:$I$74,4),IF((D128=13),VLOOKUP(M128,'13 лет'!$G$4:$J$74,4),IF((D128=14),VLOOKUP(M128,'14 лет'!$G$4:$J$74,4),IF((D128=15),VLOOKUP(M128,'15 лет'!$F$4:$I$74,4),IF((D128=16),VLOOKUP(M128,'16 лет'!$F$4:$I$74,4),VLOOKUP(M128,'17 лет'!$F$4:$I$74,4)))))))</f>
        <v>0</v>
      </c>
      <c r="O128" s="59"/>
      <c r="P128" s="59">
        <f ca="1">IF((D128&lt;=11),VLOOKUP(O128,'11 лет'!$E$4:$I$74,5),IF((D128=12),VLOOKUP(O128,'12 лет'!$E$4:$I$74,5),IF((D128=13),VLOOKUP(O128,'13 лет'!$F$4:$J$74,5),IF((D128=14),VLOOKUP(O128,'14 лет'!$F$4:$J$74,5),IF((D128=15),VLOOKUP(O128,'15 лет'!$E$4:$I$74,5),IF((D128=16),VLOOKUP(O128,'16 лет'!$E$4:$I$74,5),VLOOKUP(O128,'17 лет'!$E$4:$I$74,5)))))))</f>
        <v>0</v>
      </c>
      <c r="Q128" s="59"/>
      <c r="R128" s="59">
        <f ca="1">IF((D128&lt;=11),VLOOKUP(Q128,'11 лет'!$H$4:$I$74,2),IF((D128=12),VLOOKUP(Q128,'12 лет'!$H$4:$I$74,2),IF((D128=13),VLOOKUP(Q128,'13 лет'!$I$4:$J$74,2),IF((D128=14),VLOOKUP(Q128,'14 лет'!$I$4:$J$74,2),IF((D128=15),VLOOKUP(Q128,'15 лет'!$H$4:$I$74,2),IF((D128=16),VLOOKUP(Q128,'16 лет'!$H$4:$I$74,2),VLOOKUP(Q128,'17 лет'!$H$4:$I$74,2)))))))</f>
        <v>6</v>
      </c>
      <c r="S128" s="59">
        <f t="shared" ca="1" si="3"/>
        <v>6</v>
      </c>
      <c r="T128" s="59"/>
    </row>
    <row r="129" spans="1:20" x14ac:dyDescent="0.2">
      <c r="A129" s="59"/>
      <c r="B129" s="59"/>
      <c r="C129" s="59"/>
      <c r="D129" s="59">
        <f t="shared" ca="1" si="2"/>
        <v>118</v>
      </c>
      <c r="E129" s="59"/>
      <c r="F129" s="59">
        <f ca="1">IF((D129&lt;=11),VLOOKUP(E129,'11 лет'!$B$3:$D$75,3),IF((D129=12),VLOOKUP(E129,'12 лет'!$B$3:$D$75,3),IF((D129=13),VLOOKUP(E129,'13 лет'!$B$3:$E$75,4),IF((D129=14),VLOOKUP(E129,'14 лет'!$B$3:$E$75,4),IF((D129=15),VLOOKUP(E129,'15 лет'!$B$3:$D$75,3),IF((D129=16),VLOOKUP(E129,'16 лет'!$B$3:$D$75,3),VLOOKUP(E129,'17 лет'!$B$3:$D$75,3)))))))</f>
        <v>0</v>
      </c>
      <c r="G129" s="59"/>
      <c r="H129" s="59">
        <f ca="1">IF((D129&lt;=11),VLOOKUP(G129,'11 лет'!$A$3:$D$75,4),IF((D129=12),VLOOKUP(G129,'12 лет'!$A$3:$D$75,4),IF((D129=13),VLOOKUP(G129,'13 лет'!$A$3:$E$75,5),IF((D129=14),VLOOKUP(G129,'14 лет'!$A$3:$E$75,5),IF((D129=15),VLOOKUP(G129,'15 лет'!$A$3:$D$75,4),IF((D129=16),VLOOKUP(G129,'16 лет'!$A$3:$D$75,4),VLOOKUP(G129,'17 лет'!$A$3:$D$75,4)))))))</f>
        <v>0</v>
      </c>
      <c r="I129" s="59"/>
      <c r="J129" s="59">
        <f ca="1">IF((D129&lt;=11),VLOOKUP(I129,'11 лет'!$C$3:$D$75,2),IF((D129=12),VLOOKUP(I129,'12 лет'!$C$3:$D$75,2),IF((D129=13),VLOOKUP(I129,'13 лет'!$D$3:$E$75,2),IF((D129=14),VLOOKUP(I129,'14 лет'!$D$3:$E$75,2),IF((D129=15),VLOOKUP(I129,'15 лет'!$C$3:$D$75,2),IF((D129=16),VLOOKUP(I129,'16 лет'!$C$3:$D$75,2),VLOOKUP(I129,'17 лет'!$C$3:$D$75,2)))))))</f>
        <v>0</v>
      </c>
      <c r="K129" s="59"/>
      <c r="L129" s="59">
        <f ca="1">IF((D129&lt;=11),VLOOKUP(K129,'11 лет'!$G$4:$I$74,3),IF((D129=12),VLOOKUP(K129,'12 лет'!$G$4:$I$74,3),IF((D129=13),VLOOKUP(K129,'13 лет'!$H$4:$J$74,3),IF((D129=14),VLOOKUP(K129,'14 лет'!$H$4:$J$74,3),IF((D129=15),VLOOKUP(K129,'15 лет'!$G$4:$I$74,3),IF((D129=16),VLOOKUP(K129,'16 лет'!$G$4:$I$74,3),VLOOKUP(K129,'17 лет'!$G$4:$I$74,3)))))))</f>
        <v>0</v>
      </c>
      <c r="M129" s="59"/>
      <c r="N129" s="59">
        <f ca="1">IF((D129&lt;=11),VLOOKUP(M129,'11 лет'!$F$4:$I$74,4),IF((D129=12),VLOOKUP(M129,'12 лет'!$F$4:$I$74,4),IF((D129=13),VLOOKUP(M129,'13 лет'!$G$4:$J$74,4),IF((D129=14),VLOOKUP(M129,'14 лет'!$G$4:$J$74,4),IF((D129=15),VLOOKUP(M129,'15 лет'!$F$4:$I$74,4),IF((D129=16),VLOOKUP(M129,'16 лет'!$F$4:$I$74,4),VLOOKUP(M129,'17 лет'!$F$4:$I$74,4)))))))</f>
        <v>0</v>
      </c>
      <c r="O129" s="59"/>
      <c r="P129" s="59">
        <f ca="1">IF((D129&lt;=11),VLOOKUP(O129,'11 лет'!$E$4:$I$74,5),IF((D129=12),VLOOKUP(O129,'12 лет'!$E$4:$I$74,5),IF((D129=13),VLOOKUP(O129,'13 лет'!$F$4:$J$74,5),IF((D129=14),VLOOKUP(O129,'14 лет'!$F$4:$J$74,5),IF((D129=15),VLOOKUP(O129,'15 лет'!$E$4:$I$74,5),IF((D129=16),VLOOKUP(O129,'16 лет'!$E$4:$I$74,5),VLOOKUP(O129,'17 лет'!$E$4:$I$74,5)))))))</f>
        <v>0</v>
      </c>
      <c r="Q129" s="59"/>
      <c r="R129" s="59">
        <f ca="1">IF((D129&lt;=11),VLOOKUP(Q129,'11 лет'!$H$4:$I$74,2),IF((D129=12),VLOOKUP(Q129,'12 лет'!$H$4:$I$74,2),IF((D129=13),VLOOKUP(Q129,'13 лет'!$I$4:$J$74,2),IF((D129=14),VLOOKUP(Q129,'14 лет'!$I$4:$J$74,2),IF((D129=15),VLOOKUP(Q129,'15 лет'!$H$4:$I$74,2),IF((D129=16),VLOOKUP(Q129,'16 лет'!$H$4:$I$74,2),VLOOKUP(Q129,'17 лет'!$H$4:$I$74,2)))))))</f>
        <v>6</v>
      </c>
      <c r="S129" s="59">
        <f t="shared" ca="1" si="3"/>
        <v>6</v>
      </c>
      <c r="T129" s="59"/>
    </row>
    <row r="130" spans="1:20" x14ac:dyDescent="0.2">
      <c r="A130" s="59"/>
      <c r="B130" s="59"/>
      <c r="C130" s="59"/>
      <c r="D130" s="59">
        <f t="shared" ca="1" si="2"/>
        <v>118</v>
      </c>
      <c r="E130" s="59"/>
      <c r="F130" s="59">
        <f ca="1">IF((D130&lt;=11),VLOOKUP(E130,'11 лет'!$B$3:$D$75,3),IF((D130=12),VLOOKUP(E130,'12 лет'!$B$3:$D$75,3),IF((D130=13),VLOOKUP(E130,'13 лет'!$B$3:$E$75,4),IF((D130=14),VLOOKUP(E130,'14 лет'!$B$3:$E$75,4),IF((D130=15),VLOOKUP(E130,'15 лет'!$B$3:$D$75,3),IF((D130=16),VLOOKUP(E130,'16 лет'!$B$3:$D$75,3),VLOOKUP(E130,'17 лет'!$B$3:$D$75,3)))))))</f>
        <v>0</v>
      </c>
      <c r="G130" s="59"/>
      <c r="H130" s="59">
        <f ca="1">IF((D130&lt;=11),VLOOKUP(G130,'11 лет'!$A$3:$D$75,4),IF((D130=12),VLOOKUP(G130,'12 лет'!$A$3:$D$75,4),IF((D130=13),VLOOKUP(G130,'13 лет'!$A$3:$E$75,5),IF((D130=14),VLOOKUP(G130,'14 лет'!$A$3:$E$75,5),IF((D130=15),VLOOKUP(G130,'15 лет'!$A$3:$D$75,4),IF((D130=16),VLOOKUP(G130,'16 лет'!$A$3:$D$75,4),VLOOKUP(G130,'17 лет'!$A$3:$D$75,4)))))))</f>
        <v>0</v>
      </c>
      <c r="I130" s="59"/>
      <c r="J130" s="59">
        <f ca="1">IF((D130&lt;=11),VLOOKUP(I130,'11 лет'!$C$3:$D$75,2),IF((D130=12),VLOOKUP(I130,'12 лет'!$C$3:$D$75,2),IF((D130=13),VLOOKUP(I130,'13 лет'!$D$3:$E$75,2),IF((D130=14),VLOOKUP(I130,'14 лет'!$D$3:$E$75,2),IF((D130=15),VLOOKUP(I130,'15 лет'!$C$3:$D$75,2),IF((D130=16),VLOOKUP(I130,'16 лет'!$C$3:$D$75,2),VLOOKUP(I130,'17 лет'!$C$3:$D$75,2)))))))</f>
        <v>0</v>
      </c>
      <c r="K130" s="59"/>
      <c r="L130" s="59">
        <f ca="1">IF((D130&lt;=11),VLOOKUP(K130,'11 лет'!$G$4:$I$74,3),IF((D130=12),VLOOKUP(K130,'12 лет'!$G$4:$I$74,3),IF((D130=13),VLOOKUP(K130,'13 лет'!$H$4:$J$74,3),IF((D130=14),VLOOKUP(K130,'14 лет'!$H$4:$J$74,3),IF((D130=15),VLOOKUP(K130,'15 лет'!$G$4:$I$74,3),IF((D130=16),VLOOKUP(K130,'16 лет'!$G$4:$I$74,3),VLOOKUP(K130,'17 лет'!$G$4:$I$74,3)))))))</f>
        <v>0</v>
      </c>
      <c r="M130" s="59"/>
      <c r="N130" s="59">
        <f ca="1">IF((D130&lt;=11),VLOOKUP(M130,'11 лет'!$F$4:$I$74,4),IF((D130=12),VLOOKUP(M130,'12 лет'!$F$4:$I$74,4),IF((D130=13),VLOOKUP(M130,'13 лет'!$G$4:$J$74,4),IF((D130=14),VLOOKUP(M130,'14 лет'!$G$4:$J$74,4),IF((D130=15),VLOOKUP(M130,'15 лет'!$F$4:$I$74,4),IF((D130=16),VLOOKUP(M130,'16 лет'!$F$4:$I$74,4),VLOOKUP(M130,'17 лет'!$F$4:$I$74,4)))))))</f>
        <v>0</v>
      </c>
      <c r="O130" s="59"/>
      <c r="P130" s="59">
        <f ca="1">IF((D130&lt;=11),VLOOKUP(O130,'11 лет'!$E$4:$I$74,5),IF((D130=12),VLOOKUP(O130,'12 лет'!$E$4:$I$74,5),IF((D130=13),VLOOKUP(O130,'13 лет'!$F$4:$J$74,5),IF((D130=14),VLOOKUP(O130,'14 лет'!$F$4:$J$74,5),IF((D130=15),VLOOKUP(O130,'15 лет'!$E$4:$I$74,5),IF((D130=16),VLOOKUP(O130,'16 лет'!$E$4:$I$74,5),VLOOKUP(O130,'17 лет'!$E$4:$I$74,5)))))))</f>
        <v>0</v>
      </c>
      <c r="Q130" s="59"/>
      <c r="R130" s="59">
        <f ca="1">IF((D130&lt;=11),VLOOKUP(Q130,'11 лет'!$H$4:$I$74,2),IF((D130=12),VLOOKUP(Q130,'12 лет'!$H$4:$I$74,2),IF((D130=13),VLOOKUP(Q130,'13 лет'!$I$4:$J$74,2),IF((D130=14),VLOOKUP(Q130,'14 лет'!$I$4:$J$74,2),IF((D130=15),VLOOKUP(Q130,'15 лет'!$H$4:$I$74,2),IF((D130=16),VLOOKUP(Q130,'16 лет'!$H$4:$I$74,2),VLOOKUP(Q130,'17 лет'!$H$4:$I$74,2)))))))</f>
        <v>6</v>
      </c>
      <c r="S130" s="59">
        <f t="shared" ca="1" si="3"/>
        <v>6</v>
      </c>
      <c r="T130" s="59"/>
    </row>
    <row r="131" spans="1:20" x14ac:dyDescent="0.2">
      <c r="A131" s="59"/>
      <c r="B131" s="59"/>
      <c r="C131" s="59"/>
      <c r="D131" s="59">
        <f t="shared" ca="1" si="2"/>
        <v>118</v>
      </c>
      <c r="E131" s="59"/>
      <c r="F131" s="59">
        <f ca="1">IF((D131&lt;=11),VLOOKUP(E131,'11 лет'!$B$3:$D$75,3),IF((D131=12),VLOOKUP(E131,'12 лет'!$B$3:$D$75,3),IF((D131=13),VLOOKUP(E131,'13 лет'!$B$3:$E$75,4),IF((D131=14),VLOOKUP(E131,'14 лет'!$B$3:$E$75,4),IF((D131=15),VLOOKUP(E131,'15 лет'!$B$3:$D$75,3),IF((D131=16),VLOOKUP(E131,'16 лет'!$B$3:$D$75,3),VLOOKUP(E131,'17 лет'!$B$3:$D$75,3)))))))</f>
        <v>0</v>
      </c>
      <c r="G131" s="59"/>
      <c r="H131" s="59">
        <f ca="1">IF((D131&lt;=11),VLOOKUP(G131,'11 лет'!$A$3:$D$75,4),IF((D131=12),VLOOKUP(G131,'12 лет'!$A$3:$D$75,4),IF((D131=13),VLOOKUP(G131,'13 лет'!$A$3:$E$75,5),IF((D131=14),VLOOKUP(G131,'14 лет'!$A$3:$E$75,5),IF((D131=15),VLOOKUP(G131,'15 лет'!$A$3:$D$75,4),IF((D131=16),VLOOKUP(G131,'16 лет'!$A$3:$D$75,4),VLOOKUP(G131,'17 лет'!$A$3:$D$75,4)))))))</f>
        <v>0</v>
      </c>
      <c r="I131" s="59"/>
      <c r="J131" s="59">
        <f ca="1">IF((D131&lt;=11),VLOOKUP(I131,'11 лет'!$C$3:$D$75,2),IF((D131=12),VLOOKUP(I131,'12 лет'!$C$3:$D$75,2),IF((D131=13),VLOOKUP(I131,'13 лет'!$D$3:$E$75,2),IF((D131=14),VLOOKUP(I131,'14 лет'!$D$3:$E$75,2),IF((D131=15),VLOOKUP(I131,'15 лет'!$C$3:$D$75,2),IF((D131=16),VLOOKUP(I131,'16 лет'!$C$3:$D$75,2),VLOOKUP(I131,'17 лет'!$C$3:$D$75,2)))))))</f>
        <v>0</v>
      </c>
      <c r="K131" s="59"/>
      <c r="L131" s="59">
        <f ca="1">IF((D131&lt;=11),VLOOKUP(K131,'11 лет'!$G$4:$I$74,3),IF((D131=12),VLOOKUP(K131,'12 лет'!$G$4:$I$74,3),IF((D131=13),VLOOKUP(K131,'13 лет'!$H$4:$J$74,3),IF((D131=14),VLOOKUP(K131,'14 лет'!$H$4:$J$74,3),IF((D131=15),VLOOKUP(K131,'15 лет'!$G$4:$I$74,3),IF((D131=16),VLOOKUP(K131,'16 лет'!$G$4:$I$74,3),VLOOKUP(K131,'17 лет'!$G$4:$I$74,3)))))))</f>
        <v>0</v>
      </c>
      <c r="M131" s="59"/>
      <c r="N131" s="59">
        <f ca="1">IF((D131&lt;=11),VLOOKUP(M131,'11 лет'!$F$4:$I$74,4),IF((D131=12),VLOOKUP(M131,'12 лет'!$F$4:$I$74,4),IF((D131=13),VLOOKUP(M131,'13 лет'!$G$4:$J$74,4),IF((D131=14),VLOOKUP(M131,'14 лет'!$G$4:$J$74,4),IF((D131=15),VLOOKUP(M131,'15 лет'!$F$4:$I$74,4),IF((D131=16),VLOOKUP(M131,'16 лет'!$F$4:$I$74,4),VLOOKUP(M131,'17 лет'!$F$4:$I$74,4)))))))</f>
        <v>0</v>
      </c>
      <c r="O131" s="59"/>
      <c r="P131" s="59">
        <f ca="1">IF((D131&lt;=11),VLOOKUP(O131,'11 лет'!$E$4:$I$74,5),IF((D131=12),VLOOKUP(O131,'12 лет'!$E$4:$I$74,5),IF((D131=13),VLOOKUP(O131,'13 лет'!$F$4:$J$74,5),IF((D131=14),VLOOKUP(O131,'14 лет'!$F$4:$J$74,5),IF((D131=15),VLOOKUP(O131,'15 лет'!$E$4:$I$74,5),IF((D131=16),VLOOKUP(O131,'16 лет'!$E$4:$I$74,5),VLOOKUP(O131,'17 лет'!$E$4:$I$74,5)))))))</f>
        <v>0</v>
      </c>
      <c r="Q131" s="59"/>
      <c r="R131" s="59">
        <f ca="1">IF((D131&lt;=11),VLOOKUP(Q131,'11 лет'!$H$4:$I$74,2),IF((D131=12),VLOOKUP(Q131,'12 лет'!$H$4:$I$74,2),IF((D131=13),VLOOKUP(Q131,'13 лет'!$I$4:$J$74,2),IF((D131=14),VLOOKUP(Q131,'14 лет'!$I$4:$J$74,2),IF((D131=15),VLOOKUP(Q131,'15 лет'!$H$4:$I$74,2),IF((D131=16),VLOOKUP(Q131,'16 лет'!$H$4:$I$74,2),VLOOKUP(Q131,'17 лет'!$H$4:$I$74,2)))))))</f>
        <v>6</v>
      </c>
      <c r="S131" s="59">
        <f t="shared" ca="1" si="3"/>
        <v>6</v>
      </c>
      <c r="T131" s="59"/>
    </row>
    <row r="132" spans="1:20" x14ac:dyDescent="0.2">
      <c r="A132" s="59"/>
      <c r="B132" s="59"/>
      <c r="C132" s="59"/>
      <c r="D132" s="59">
        <f t="shared" ca="1" si="2"/>
        <v>118</v>
      </c>
      <c r="E132" s="59"/>
      <c r="F132" s="59">
        <f ca="1">IF((D132&lt;=11),VLOOKUP(E132,'11 лет'!$B$3:$D$75,3),IF((D132=12),VLOOKUP(E132,'12 лет'!$B$3:$D$75,3),IF((D132=13),VLOOKUP(E132,'13 лет'!$B$3:$E$75,4),IF((D132=14),VLOOKUP(E132,'14 лет'!$B$3:$E$75,4),IF((D132=15),VLOOKUP(E132,'15 лет'!$B$3:$D$75,3),IF((D132=16),VLOOKUP(E132,'16 лет'!$B$3:$D$75,3),VLOOKUP(E132,'17 лет'!$B$3:$D$75,3)))))))</f>
        <v>0</v>
      </c>
      <c r="G132" s="59"/>
      <c r="H132" s="59">
        <f ca="1">IF((D132&lt;=11),VLOOKUP(G132,'11 лет'!$A$3:$D$75,4),IF((D132=12),VLOOKUP(G132,'12 лет'!$A$3:$D$75,4),IF((D132=13),VLOOKUP(G132,'13 лет'!$A$3:$E$75,5),IF((D132=14),VLOOKUP(G132,'14 лет'!$A$3:$E$75,5),IF((D132=15),VLOOKUP(G132,'15 лет'!$A$3:$D$75,4),IF((D132=16),VLOOKUP(G132,'16 лет'!$A$3:$D$75,4),VLOOKUP(G132,'17 лет'!$A$3:$D$75,4)))))))</f>
        <v>0</v>
      </c>
      <c r="I132" s="59"/>
      <c r="J132" s="59">
        <f ca="1">IF((D132&lt;=11),VLOOKUP(I132,'11 лет'!$C$3:$D$75,2),IF((D132=12),VLOOKUP(I132,'12 лет'!$C$3:$D$75,2),IF((D132=13),VLOOKUP(I132,'13 лет'!$D$3:$E$75,2),IF((D132=14),VLOOKUP(I132,'14 лет'!$D$3:$E$75,2),IF((D132=15),VLOOKUP(I132,'15 лет'!$C$3:$D$75,2),IF((D132=16),VLOOKUP(I132,'16 лет'!$C$3:$D$75,2),VLOOKUP(I132,'17 лет'!$C$3:$D$75,2)))))))</f>
        <v>0</v>
      </c>
      <c r="K132" s="59"/>
      <c r="L132" s="59">
        <f ca="1">IF((D132&lt;=11),VLOOKUP(K132,'11 лет'!$G$4:$I$74,3),IF((D132=12),VLOOKUP(K132,'12 лет'!$G$4:$I$74,3),IF((D132=13),VLOOKUP(K132,'13 лет'!$H$4:$J$74,3),IF((D132=14),VLOOKUP(K132,'14 лет'!$H$4:$J$74,3),IF((D132=15),VLOOKUP(K132,'15 лет'!$G$4:$I$74,3),IF((D132=16),VLOOKUP(K132,'16 лет'!$G$4:$I$74,3),VLOOKUP(K132,'17 лет'!$G$4:$I$74,3)))))))</f>
        <v>0</v>
      </c>
      <c r="M132" s="59"/>
      <c r="N132" s="59">
        <f ca="1">IF((D132&lt;=11),VLOOKUP(M132,'11 лет'!$F$4:$I$74,4),IF((D132=12),VLOOKUP(M132,'12 лет'!$F$4:$I$74,4),IF((D132=13),VLOOKUP(M132,'13 лет'!$G$4:$J$74,4),IF((D132=14),VLOOKUP(M132,'14 лет'!$G$4:$J$74,4),IF((D132=15),VLOOKUP(M132,'15 лет'!$F$4:$I$74,4),IF((D132=16),VLOOKUP(M132,'16 лет'!$F$4:$I$74,4),VLOOKUP(M132,'17 лет'!$F$4:$I$74,4)))))))</f>
        <v>0</v>
      </c>
      <c r="O132" s="59"/>
      <c r="P132" s="59">
        <f ca="1">IF((D132&lt;=11),VLOOKUP(O132,'11 лет'!$E$4:$I$74,5),IF((D132=12),VLOOKUP(O132,'12 лет'!$E$4:$I$74,5),IF((D132=13),VLOOKUP(O132,'13 лет'!$F$4:$J$74,5),IF((D132=14),VLOOKUP(O132,'14 лет'!$F$4:$J$74,5),IF((D132=15),VLOOKUP(O132,'15 лет'!$E$4:$I$74,5),IF((D132=16),VLOOKUP(O132,'16 лет'!$E$4:$I$74,5),VLOOKUP(O132,'17 лет'!$E$4:$I$74,5)))))))</f>
        <v>0</v>
      </c>
      <c r="Q132" s="59"/>
      <c r="R132" s="59">
        <f ca="1">IF((D132&lt;=11),VLOOKUP(Q132,'11 лет'!$H$4:$I$74,2),IF((D132=12),VLOOKUP(Q132,'12 лет'!$H$4:$I$74,2),IF((D132=13),VLOOKUP(Q132,'13 лет'!$I$4:$J$74,2),IF((D132=14),VLOOKUP(Q132,'14 лет'!$I$4:$J$74,2),IF((D132=15),VLOOKUP(Q132,'15 лет'!$H$4:$I$74,2),IF((D132=16),VLOOKUP(Q132,'16 лет'!$H$4:$I$74,2),VLOOKUP(Q132,'17 лет'!$H$4:$I$74,2)))))))</f>
        <v>6</v>
      </c>
      <c r="S132" s="59">
        <f t="shared" ca="1" si="3"/>
        <v>6</v>
      </c>
      <c r="T132" s="59"/>
    </row>
    <row r="133" spans="1:20" x14ac:dyDescent="0.2">
      <c r="A133" s="59"/>
      <c r="B133" s="59"/>
      <c r="C133" s="59"/>
      <c r="D133" s="59">
        <f t="shared" ca="1" si="2"/>
        <v>118</v>
      </c>
      <c r="E133" s="59"/>
      <c r="F133" s="59">
        <f ca="1">IF((D133&lt;=11),VLOOKUP(E133,'11 лет'!$B$3:$D$75,3),IF((D133=12),VLOOKUP(E133,'12 лет'!$B$3:$D$75,3),IF((D133=13),VLOOKUP(E133,'13 лет'!$B$3:$E$75,4),IF((D133=14),VLOOKUP(E133,'14 лет'!$B$3:$E$75,4),IF((D133=15),VLOOKUP(E133,'15 лет'!$B$3:$D$75,3),IF((D133=16),VLOOKUP(E133,'16 лет'!$B$3:$D$75,3),VLOOKUP(E133,'17 лет'!$B$3:$D$75,3)))))))</f>
        <v>0</v>
      </c>
      <c r="G133" s="59"/>
      <c r="H133" s="59">
        <f ca="1">IF((D133&lt;=11),VLOOKUP(G133,'11 лет'!$A$3:$D$75,4),IF((D133=12),VLOOKUP(G133,'12 лет'!$A$3:$D$75,4),IF((D133=13),VLOOKUP(G133,'13 лет'!$A$3:$E$75,5),IF((D133=14),VLOOKUP(G133,'14 лет'!$A$3:$E$75,5),IF((D133=15),VLOOKUP(G133,'15 лет'!$A$3:$D$75,4),IF((D133=16),VLOOKUP(G133,'16 лет'!$A$3:$D$75,4),VLOOKUP(G133,'17 лет'!$A$3:$D$75,4)))))))</f>
        <v>0</v>
      </c>
      <c r="I133" s="59"/>
      <c r="J133" s="59">
        <f ca="1">IF((D133&lt;=11),VLOOKUP(I133,'11 лет'!$C$3:$D$75,2),IF((D133=12),VLOOKUP(I133,'12 лет'!$C$3:$D$75,2),IF((D133=13),VLOOKUP(I133,'13 лет'!$D$3:$E$75,2),IF((D133=14),VLOOKUP(I133,'14 лет'!$D$3:$E$75,2),IF((D133=15),VLOOKUP(I133,'15 лет'!$C$3:$D$75,2),IF((D133=16),VLOOKUP(I133,'16 лет'!$C$3:$D$75,2),VLOOKUP(I133,'17 лет'!$C$3:$D$75,2)))))))</f>
        <v>0</v>
      </c>
      <c r="K133" s="59"/>
      <c r="L133" s="59">
        <f ca="1">IF((D133&lt;=11),VLOOKUP(K133,'11 лет'!$G$4:$I$74,3),IF((D133=12),VLOOKUP(K133,'12 лет'!$G$4:$I$74,3),IF((D133=13),VLOOKUP(K133,'13 лет'!$H$4:$J$74,3),IF((D133=14),VLOOKUP(K133,'14 лет'!$H$4:$J$74,3),IF((D133=15),VLOOKUP(K133,'15 лет'!$G$4:$I$74,3),IF((D133=16),VLOOKUP(K133,'16 лет'!$G$4:$I$74,3),VLOOKUP(K133,'17 лет'!$G$4:$I$74,3)))))))</f>
        <v>0</v>
      </c>
      <c r="M133" s="59"/>
      <c r="N133" s="59">
        <f ca="1">IF((D133&lt;=11),VLOOKUP(M133,'11 лет'!$F$4:$I$74,4),IF((D133=12),VLOOKUP(M133,'12 лет'!$F$4:$I$74,4),IF((D133=13),VLOOKUP(M133,'13 лет'!$G$4:$J$74,4),IF((D133=14),VLOOKUP(M133,'14 лет'!$G$4:$J$74,4),IF((D133=15),VLOOKUP(M133,'15 лет'!$F$4:$I$74,4),IF((D133=16),VLOOKUP(M133,'16 лет'!$F$4:$I$74,4),VLOOKUP(M133,'17 лет'!$F$4:$I$74,4)))))))</f>
        <v>0</v>
      </c>
      <c r="O133" s="59"/>
      <c r="P133" s="59">
        <f ca="1">IF((D133&lt;=11),VLOOKUP(O133,'11 лет'!$E$4:$I$74,5),IF((D133=12),VLOOKUP(O133,'12 лет'!$E$4:$I$74,5),IF((D133=13),VLOOKUP(O133,'13 лет'!$F$4:$J$74,5),IF((D133=14),VLOOKUP(O133,'14 лет'!$F$4:$J$74,5),IF((D133=15),VLOOKUP(O133,'15 лет'!$E$4:$I$74,5),IF((D133=16),VLOOKUP(O133,'16 лет'!$E$4:$I$74,5),VLOOKUP(O133,'17 лет'!$E$4:$I$74,5)))))))</f>
        <v>0</v>
      </c>
      <c r="Q133" s="59"/>
      <c r="R133" s="59">
        <f ca="1">IF((D133&lt;=11),VLOOKUP(Q133,'11 лет'!$H$4:$I$74,2),IF((D133=12),VLOOKUP(Q133,'12 лет'!$H$4:$I$74,2),IF((D133=13),VLOOKUP(Q133,'13 лет'!$I$4:$J$74,2),IF((D133=14),VLOOKUP(Q133,'14 лет'!$I$4:$J$74,2),IF((D133=15),VLOOKUP(Q133,'15 лет'!$H$4:$I$74,2),IF((D133=16),VLOOKUP(Q133,'16 лет'!$H$4:$I$74,2),VLOOKUP(Q133,'17 лет'!$H$4:$I$74,2)))))))</f>
        <v>6</v>
      </c>
      <c r="S133" s="59">
        <f t="shared" ca="1" si="3"/>
        <v>6</v>
      </c>
      <c r="T133" s="59"/>
    </row>
    <row r="134" spans="1:20" x14ac:dyDescent="0.2">
      <c r="A134" s="59"/>
      <c r="B134" s="59"/>
      <c r="C134" s="59"/>
      <c r="D134" s="59">
        <f t="shared" ca="1" si="2"/>
        <v>118</v>
      </c>
      <c r="E134" s="59"/>
      <c r="F134" s="59">
        <f ca="1">IF((D134&lt;=11),VLOOKUP(E134,'11 лет'!$B$3:$D$75,3),IF((D134=12),VLOOKUP(E134,'12 лет'!$B$3:$D$75,3),IF((D134=13),VLOOKUP(E134,'13 лет'!$B$3:$E$75,4),IF((D134=14),VLOOKUP(E134,'14 лет'!$B$3:$E$75,4),IF((D134=15),VLOOKUP(E134,'15 лет'!$B$3:$D$75,3),IF((D134=16),VLOOKUP(E134,'16 лет'!$B$3:$D$75,3),VLOOKUP(E134,'17 лет'!$B$3:$D$75,3)))))))</f>
        <v>0</v>
      </c>
      <c r="G134" s="59"/>
      <c r="H134" s="59">
        <f ca="1">IF((D134&lt;=11),VLOOKUP(G134,'11 лет'!$A$3:$D$75,4),IF((D134=12),VLOOKUP(G134,'12 лет'!$A$3:$D$75,4),IF((D134=13),VLOOKUP(G134,'13 лет'!$A$3:$E$75,5),IF((D134=14),VLOOKUP(G134,'14 лет'!$A$3:$E$75,5),IF((D134=15),VLOOKUP(G134,'15 лет'!$A$3:$D$75,4),IF((D134=16),VLOOKUP(G134,'16 лет'!$A$3:$D$75,4),VLOOKUP(G134,'17 лет'!$A$3:$D$75,4)))))))</f>
        <v>0</v>
      </c>
      <c r="I134" s="59"/>
      <c r="J134" s="59">
        <f ca="1">IF((D134&lt;=11),VLOOKUP(I134,'11 лет'!$C$3:$D$75,2),IF((D134=12),VLOOKUP(I134,'12 лет'!$C$3:$D$75,2),IF((D134=13),VLOOKUP(I134,'13 лет'!$D$3:$E$75,2),IF((D134=14),VLOOKUP(I134,'14 лет'!$D$3:$E$75,2),IF((D134=15),VLOOKUP(I134,'15 лет'!$C$3:$D$75,2),IF((D134=16),VLOOKUP(I134,'16 лет'!$C$3:$D$75,2),VLOOKUP(I134,'17 лет'!$C$3:$D$75,2)))))))</f>
        <v>0</v>
      </c>
      <c r="K134" s="59"/>
      <c r="L134" s="59">
        <f ca="1">IF((D134&lt;=11),VLOOKUP(K134,'11 лет'!$G$4:$I$74,3),IF((D134=12),VLOOKUP(K134,'12 лет'!$G$4:$I$74,3),IF((D134=13),VLOOKUP(K134,'13 лет'!$H$4:$J$74,3),IF((D134=14),VLOOKUP(K134,'14 лет'!$H$4:$J$74,3),IF((D134=15),VLOOKUP(K134,'15 лет'!$G$4:$I$74,3),IF((D134=16),VLOOKUP(K134,'16 лет'!$G$4:$I$74,3),VLOOKUP(K134,'17 лет'!$G$4:$I$74,3)))))))</f>
        <v>0</v>
      </c>
      <c r="M134" s="59"/>
      <c r="N134" s="59">
        <f ca="1">IF((D134&lt;=11),VLOOKUP(M134,'11 лет'!$F$4:$I$74,4),IF((D134=12),VLOOKUP(M134,'12 лет'!$F$4:$I$74,4),IF((D134=13),VLOOKUP(M134,'13 лет'!$G$4:$J$74,4),IF((D134=14),VLOOKUP(M134,'14 лет'!$G$4:$J$74,4),IF((D134=15),VLOOKUP(M134,'15 лет'!$F$4:$I$74,4),IF((D134=16),VLOOKUP(M134,'16 лет'!$F$4:$I$74,4),VLOOKUP(M134,'17 лет'!$F$4:$I$74,4)))))))</f>
        <v>0</v>
      </c>
      <c r="O134" s="59"/>
      <c r="P134" s="59">
        <f ca="1">IF((D134&lt;=11),VLOOKUP(O134,'11 лет'!$E$4:$I$74,5),IF((D134=12),VLOOKUP(O134,'12 лет'!$E$4:$I$74,5),IF((D134=13),VLOOKUP(O134,'13 лет'!$F$4:$J$74,5),IF((D134=14),VLOOKUP(O134,'14 лет'!$F$4:$J$74,5),IF((D134=15),VLOOKUP(O134,'15 лет'!$E$4:$I$74,5),IF((D134=16),VLOOKUP(O134,'16 лет'!$E$4:$I$74,5),VLOOKUP(O134,'17 лет'!$E$4:$I$74,5)))))))</f>
        <v>0</v>
      </c>
      <c r="Q134" s="59"/>
      <c r="R134" s="59">
        <f ca="1">IF((D134&lt;=11),VLOOKUP(Q134,'11 лет'!$H$4:$I$74,2),IF((D134=12),VLOOKUP(Q134,'12 лет'!$H$4:$I$74,2),IF((D134=13),VLOOKUP(Q134,'13 лет'!$I$4:$J$74,2),IF((D134=14),VLOOKUP(Q134,'14 лет'!$I$4:$J$74,2),IF((D134=15),VLOOKUP(Q134,'15 лет'!$H$4:$I$74,2),IF((D134=16),VLOOKUP(Q134,'16 лет'!$H$4:$I$74,2),VLOOKUP(Q134,'17 лет'!$H$4:$I$74,2)))))))</f>
        <v>6</v>
      </c>
      <c r="S134" s="59">
        <f t="shared" ca="1" si="3"/>
        <v>6</v>
      </c>
      <c r="T134" s="59"/>
    </row>
    <row r="135" spans="1:20" x14ac:dyDescent="0.2">
      <c r="A135" s="59"/>
      <c r="B135" s="59"/>
      <c r="C135" s="59"/>
      <c r="D135" s="59">
        <f t="shared" ca="1" si="2"/>
        <v>118</v>
      </c>
      <c r="E135" s="59"/>
      <c r="F135" s="59">
        <f ca="1">IF((D135&lt;=11),VLOOKUP(E135,'11 лет'!$B$3:$D$75,3),IF((D135=12),VLOOKUP(E135,'12 лет'!$B$3:$D$75,3),IF((D135=13),VLOOKUP(E135,'13 лет'!$B$3:$E$75,4),IF((D135=14),VLOOKUP(E135,'14 лет'!$B$3:$E$75,4),IF((D135=15),VLOOKUP(E135,'15 лет'!$B$3:$D$75,3),IF((D135=16),VLOOKUP(E135,'16 лет'!$B$3:$D$75,3),VLOOKUP(E135,'17 лет'!$B$3:$D$75,3)))))))</f>
        <v>0</v>
      </c>
      <c r="G135" s="59"/>
      <c r="H135" s="59">
        <f ca="1">IF((D135&lt;=11),VLOOKUP(G135,'11 лет'!$A$3:$D$75,4),IF((D135=12),VLOOKUP(G135,'12 лет'!$A$3:$D$75,4),IF((D135=13),VLOOKUP(G135,'13 лет'!$A$3:$E$75,5),IF((D135=14),VLOOKUP(G135,'14 лет'!$A$3:$E$75,5),IF((D135=15),VLOOKUP(G135,'15 лет'!$A$3:$D$75,4),IF((D135=16),VLOOKUP(G135,'16 лет'!$A$3:$D$75,4),VLOOKUP(G135,'17 лет'!$A$3:$D$75,4)))))))</f>
        <v>0</v>
      </c>
      <c r="I135" s="59"/>
      <c r="J135" s="59">
        <f ca="1">IF((D135&lt;=11),VLOOKUP(I135,'11 лет'!$C$3:$D$75,2),IF((D135=12),VLOOKUP(I135,'12 лет'!$C$3:$D$75,2),IF((D135=13),VLOOKUP(I135,'13 лет'!$D$3:$E$75,2),IF((D135=14),VLOOKUP(I135,'14 лет'!$D$3:$E$75,2),IF((D135=15),VLOOKUP(I135,'15 лет'!$C$3:$D$75,2),IF((D135=16),VLOOKUP(I135,'16 лет'!$C$3:$D$75,2),VLOOKUP(I135,'17 лет'!$C$3:$D$75,2)))))))</f>
        <v>0</v>
      </c>
      <c r="K135" s="59"/>
      <c r="L135" s="59">
        <f ca="1">IF((D135&lt;=11),VLOOKUP(K135,'11 лет'!$G$4:$I$74,3),IF((D135=12),VLOOKUP(K135,'12 лет'!$G$4:$I$74,3),IF((D135=13),VLOOKUP(K135,'13 лет'!$H$4:$J$74,3),IF((D135=14),VLOOKUP(K135,'14 лет'!$H$4:$J$74,3),IF((D135=15),VLOOKUP(K135,'15 лет'!$G$4:$I$74,3),IF((D135=16),VLOOKUP(K135,'16 лет'!$G$4:$I$74,3),VLOOKUP(K135,'17 лет'!$G$4:$I$74,3)))))))</f>
        <v>0</v>
      </c>
      <c r="M135" s="59"/>
      <c r="N135" s="59">
        <f ca="1">IF((D135&lt;=11),VLOOKUP(M135,'11 лет'!$F$4:$I$74,4),IF((D135=12),VLOOKUP(M135,'12 лет'!$F$4:$I$74,4),IF((D135=13),VLOOKUP(M135,'13 лет'!$G$4:$J$74,4),IF((D135=14),VLOOKUP(M135,'14 лет'!$G$4:$J$74,4),IF((D135=15),VLOOKUP(M135,'15 лет'!$F$4:$I$74,4),IF((D135=16),VLOOKUP(M135,'16 лет'!$F$4:$I$74,4),VLOOKUP(M135,'17 лет'!$F$4:$I$74,4)))))))</f>
        <v>0</v>
      </c>
      <c r="O135" s="59"/>
      <c r="P135" s="59">
        <f ca="1">IF((D135&lt;=11),VLOOKUP(O135,'11 лет'!$E$4:$I$74,5),IF((D135=12),VLOOKUP(O135,'12 лет'!$E$4:$I$74,5),IF((D135=13),VLOOKUP(O135,'13 лет'!$F$4:$J$74,5),IF((D135=14),VLOOKUP(O135,'14 лет'!$F$4:$J$74,5),IF((D135=15),VLOOKUP(O135,'15 лет'!$E$4:$I$74,5),IF((D135=16),VLOOKUP(O135,'16 лет'!$E$4:$I$74,5),VLOOKUP(O135,'17 лет'!$E$4:$I$74,5)))))))</f>
        <v>0</v>
      </c>
      <c r="Q135" s="59"/>
      <c r="R135" s="59">
        <f ca="1">IF((D135&lt;=11),VLOOKUP(Q135,'11 лет'!$H$4:$I$74,2),IF((D135=12),VLOOKUP(Q135,'12 лет'!$H$4:$I$74,2),IF((D135=13),VLOOKUP(Q135,'13 лет'!$I$4:$J$74,2),IF((D135=14),VLOOKUP(Q135,'14 лет'!$I$4:$J$74,2),IF((D135=15),VLOOKUP(Q135,'15 лет'!$H$4:$I$74,2),IF((D135=16),VLOOKUP(Q135,'16 лет'!$H$4:$I$74,2),VLOOKUP(Q135,'17 лет'!$H$4:$I$74,2)))))))</f>
        <v>6</v>
      </c>
      <c r="S135" s="59">
        <f t="shared" ca="1" si="3"/>
        <v>6</v>
      </c>
      <c r="T135" s="59"/>
    </row>
    <row r="136" spans="1:20" x14ac:dyDescent="0.2">
      <c r="A136" s="59"/>
      <c r="B136" s="59"/>
      <c r="C136" s="59"/>
      <c r="D136" s="59">
        <f t="shared" ca="1" si="2"/>
        <v>118</v>
      </c>
      <c r="E136" s="59"/>
      <c r="F136" s="59">
        <f ca="1">IF((D136&lt;=11),VLOOKUP(E136,'11 лет'!$B$3:$D$75,3),IF((D136=12),VLOOKUP(E136,'12 лет'!$B$3:$D$75,3),IF((D136=13),VLOOKUP(E136,'13 лет'!$B$3:$E$75,4),IF((D136=14),VLOOKUP(E136,'14 лет'!$B$3:$E$75,4),IF((D136=15),VLOOKUP(E136,'15 лет'!$B$3:$D$75,3),IF((D136=16),VLOOKUP(E136,'16 лет'!$B$3:$D$75,3),VLOOKUP(E136,'17 лет'!$B$3:$D$75,3)))))))</f>
        <v>0</v>
      </c>
      <c r="G136" s="59"/>
      <c r="H136" s="59">
        <f ca="1">IF((D136&lt;=11),VLOOKUP(G136,'11 лет'!$A$3:$D$75,4),IF((D136=12),VLOOKUP(G136,'12 лет'!$A$3:$D$75,4),IF((D136=13),VLOOKUP(G136,'13 лет'!$A$3:$E$75,5),IF((D136=14),VLOOKUP(G136,'14 лет'!$A$3:$E$75,5),IF((D136=15),VLOOKUP(G136,'15 лет'!$A$3:$D$75,4),IF((D136=16),VLOOKUP(G136,'16 лет'!$A$3:$D$75,4),VLOOKUP(G136,'17 лет'!$A$3:$D$75,4)))))))</f>
        <v>0</v>
      </c>
      <c r="I136" s="59"/>
      <c r="J136" s="59">
        <f ca="1">IF((D136&lt;=11),VLOOKUP(I136,'11 лет'!$C$3:$D$75,2),IF((D136=12),VLOOKUP(I136,'12 лет'!$C$3:$D$75,2),IF((D136=13),VLOOKUP(I136,'13 лет'!$D$3:$E$75,2),IF((D136=14),VLOOKUP(I136,'14 лет'!$D$3:$E$75,2),IF((D136=15),VLOOKUP(I136,'15 лет'!$C$3:$D$75,2),IF((D136=16),VLOOKUP(I136,'16 лет'!$C$3:$D$75,2),VLOOKUP(I136,'17 лет'!$C$3:$D$75,2)))))))</f>
        <v>0</v>
      </c>
      <c r="K136" s="59"/>
      <c r="L136" s="59">
        <f ca="1">IF((D136&lt;=11),VLOOKUP(K136,'11 лет'!$G$4:$I$74,3),IF((D136=12),VLOOKUP(K136,'12 лет'!$G$4:$I$74,3),IF((D136=13),VLOOKUP(K136,'13 лет'!$H$4:$J$74,3),IF((D136=14),VLOOKUP(K136,'14 лет'!$H$4:$J$74,3),IF((D136=15),VLOOKUP(K136,'15 лет'!$G$4:$I$74,3),IF((D136=16),VLOOKUP(K136,'16 лет'!$G$4:$I$74,3),VLOOKUP(K136,'17 лет'!$G$4:$I$74,3)))))))</f>
        <v>0</v>
      </c>
      <c r="M136" s="59"/>
      <c r="N136" s="59">
        <f ca="1">IF((D136&lt;=11),VLOOKUP(M136,'11 лет'!$F$4:$I$74,4),IF((D136=12),VLOOKUP(M136,'12 лет'!$F$4:$I$74,4),IF((D136=13),VLOOKUP(M136,'13 лет'!$G$4:$J$74,4),IF((D136=14),VLOOKUP(M136,'14 лет'!$G$4:$J$74,4),IF((D136=15),VLOOKUP(M136,'15 лет'!$F$4:$I$74,4),IF((D136=16),VLOOKUP(M136,'16 лет'!$F$4:$I$74,4),VLOOKUP(M136,'17 лет'!$F$4:$I$74,4)))))))</f>
        <v>0</v>
      </c>
      <c r="O136" s="59"/>
      <c r="P136" s="59">
        <f ca="1">IF((D136&lt;=11),VLOOKUP(O136,'11 лет'!$E$4:$I$74,5),IF((D136=12),VLOOKUP(O136,'12 лет'!$E$4:$I$74,5),IF((D136=13),VLOOKUP(O136,'13 лет'!$F$4:$J$74,5),IF((D136=14),VLOOKUP(O136,'14 лет'!$F$4:$J$74,5),IF((D136=15),VLOOKUP(O136,'15 лет'!$E$4:$I$74,5),IF((D136=16),VLOOKUP(O136,'16 лет'!$E$4:$I$74,5),VLOOKUP(O136,'17 лет'!$E$4:$I$74,5)))))))</f>
        <v>0</v>
      </c>
      <c r="Q136" s="59"/>
      <c r="R136" s="59">
        <f ca="1">IF((D136&lt;=11),VLOOKUP(Q136,'11 лет'!$H$4:$I$74,2),IF((D136=12),VLOOKUP(Q136,'12 лет'!$H$4:$I$74,2),IF((D136=13),VLOOKUP(Q136,'13 лет'!$I$4:$J$74,2),IF((D136=14),VLOOKUP(Q136,'14 лет'!$I$4:$J$74,2),IF((D136=15),VLOOKUP(Q136,'15 лет'!$H$4:$I$74,2),IF((D136=16),VLOOKUP(Q136,'16 лет'!$H$4:$I$74,2),VLOOKUP(Q136,'17 лет'!$H$4:$I$74,2)))))))</f>
        <v>6</v>
      </c>
      <c r="S136" s="59">
        <f t="shared" ca="1" si="3"/>
        <v>6</v>
      </c>
      <c r="T136" s="59"/>
    </row>
    <row r="137" spans="1:20" x14ac:dyDescent="0.2">
      <c r="A137" s="59"/>
      <c r="B137" s="59"/>
      <c r="C137" s="59"/>
      <c r="D137" s="59">
        <f t="shared" ca="1" si="2"/>
        <v>118</v>
      </c>
      <c r="E137" s="59"/>
      <c r="F137" s="59">
        <f ca="1">IF((D137&lt;=11),VLOOKUP(E137,'11 лет'!$B$3:$D$75,3),IF((D137=12),VLOOKUP(E137,'12 лет'!$B$3:$D$75,3),IF((D137=13),VLOOKUP(E137,'13 лет'!$B$3:$E$75,4),IF((D137=14),VLOOKUP(E137,'14 лет'!$B$3:$E$75,4),IF((D137=15),VLOOKUP(E137,'15 лет'!$B$3:$D$75,3),IF((D137=16),VLOOKUP(E137,'16 лет'!$B$3:$D$75,3),VLOOKUP(E137,'17 лет'!$B$3:$D$75,3)))))))</f>
        <v>0</v>
      </c>
      <c r="G137" s="59"/>
      <c r="H137" s="59">
        <f ca="1">IF((D137&lt;=11),VLOOKUP(G137,'11 лет'!$A$3:$D$75,4),IF((D137=12),VLOOKUP(G137,'12 лет'!$A$3:$D$75,4),IF((D137=13),VLOOKUP(G137,'13 лет'!$A$3:$E$75,5),IF((D137=14),VLOOKUP(G137,'14 лет'!$A$3:$E$75,5),IF((D137=15),VLOOKUP(G137,'15 лет'!$A$3:$D$75,4),IF((D137=16),VLOOKUP(G137,'16 лет'!$A$3:$D$75,4),VLOOKUP(G137,'17 лет'!$A$3:$D$75,4)))))))</f>
        <v>0</v>
      </c>
      <c r="I137" s="59"/>
      <c r="J137" s="59">
        <f ca="1">IF((D137&lt;=11),VLOOKUP(I137,'11 лет'!$C$3:$D$75,2),IF((D137=12),VLOOKUP(I137,'12 лет'!$C$3:$D$75,2),IF((D137=13),VLOOKUP(I137,'13 лет'!$D$3:$E$75,2),IF((D137=14),VLOOKUP(I137,'14 лет'!$D$3:$E$75,2),IF((D137=15),VLOOKUP(I137,'15 лет'!$C$3:$D$75,2),IF((D137=16),VLOOKUP(I137,'16 лет'!$C$3:$D$75,2),VLOOKUP(I137,'17 лет'!$C$3:$D$75,2)))))))</f>
        <v>0</v>
      </c>
      <c r="K137" s="59"/>
      <c r="L137" s="59">
        <f ca="1">IF((D137&lt;=11),VLOOKUP(K137,'11 лет'!$G$4:$I$74,3),IF((D137=12),VLOOKUP(K137,'12 лет'!$G$4:$I$74,3),IF((D137=13),VLOOKUP(K137,'13 лет'!$H$4:$J$74,3),IF((D137=14),VLOOKUP(K137,'14 лет'!$H$4:$J$74,3),IF((D137=15),VLOOKUP(K137,'15 лет'!$G$4:$I$74,3),IF((D137=16),VLOOKUP(K137,'16 лет'!$G$4:$I$74,3),VLOOKUP(K137,'17 лет'!$G$4:$I$74,3)))))))</f>
        <v>0</v>
      </c>
      <c r="M137" s="59"/>
      <c r="N137" s="59">
        <f ca="1">IF((D137&lt;=11),VLOOKUP(M137,'11 лет'!$F$4:$I$74,4),IF((D137=12),VLOOKUP(M137,'12 лет'!$F$4:$I$74,4),IF((D137=13),VLOOKUP(M137,'13 лет'!$G$4:$J$74,4),IF((D137=14),VLOOKUP(M137,'14 лет'!$G$4:$J$74,4),IF((D137=15),VLOOKUP(M137,'15 лет'!$F$4:$I$74,4),IF((D137=16),VLOOKUP(M137,'16 лет'!$F$4:$I$74,4),VLOOKUP(M137,'17 лет'!$F$4:$I$74,4)))))))</f>
        <v>0</v>
      </c>
      <c r="O137" s="59"/>
      <c r="P137" s="59">
        <f ca="1">IF((D137&lt;=11),VLOOKUP(O137,'11 лет'!$E$4:$I$74,5),IF((D137=12),VLOOKUP(O137,'12 лет'!$E$4:$I$74,5),IF((D137=13),VLOOKUP(O137,'13 лет'!$F$4:$J$74,5),IF((D137=14),VLOOKUP(O137,'14 лет'!$F$4:$J$74,5),IF((D137=15),VLOOKUP(O137,'15 лет'!$E$4:$I$74,5),IF((D137=16),VLOOKUP(O137,'16 лет'!$E$4:$I$74,5),VLOOKUP(O137,'17 лет'!$E$4:$I$74,5)))))))</f>
        <v>0</v>
      </c>
      <c r="Q137" s="59"/>
      <c r="R137" s="59">
        <f ca="1">IF((D137&lt;=11),VLOOKUP(Q137,'11 лет'!$H$4:$I$74,2),IF((D137=12),VLOOKUP(Q137,'12 лет'!$H$4:$I$74,2),IF((D137=13),VLOOKUP(Q137,'13 лет'!$I$4:$J$74,2),IF((D137=14),VLOOKUP(Q137,'14 лет'!$I$4:$J$74,2),IF((D137=15),VLOOKUP(Q137,'15 лет'!$H$4:$I$74,2),IF((D137=16),VLOOKUP(Q137,'16 лет'!$H$4:$I$74,2),VLOOKUP(Q137,'17 лет'!$H$4:$I$74,2)))))))</f>
        <v>6</v>
      </c>
      <c r="S137" s="59">
        <f t="shared" ca="1" si="3"/>
        <v>6</v>
      </c>
      <c r="T137" s="59"/>
    </row>
    <row r="138" spans="1:20" x14ac:dyDescent="0.2">
      <c r="A138" s="59"/>
      <c r="B138" s="59"/>
      <c r="C138" s="59"/>
      <c r="D138" s="59">
        <f t="shared" ca="1" si="2"/>
        <v>118</v>
      </c>
      <c r="E138" s="59"/>
      <c r="F138" s="59">
        <f ca="1">IF((D138&lt;=11),VLOOKUP(E138,'11 лет'!$B$3:$D$75,3),IF((D138=12),VLOOKUP(E138,'12 лет'!$B$3:$D$75,3),IF((D138=13),VLOOKUP(E138,'13 лет'!$B$3:$E$75,4),IF((D138=14),VLOOKUP(E138,'14 лет'!$B$3:$E$75,4),IF((D138=15),VLOOKUP(E138,'15 лет'!$B$3:$D$75,3),IF((D138=16),VLOOKUP(E138,'16 лет'!$B$3:$D$75,3),VLOOKUP(E138,'17 лет'!$B$3:$D$75,3)))))))</f>
        <v>0</v>
      </c>
      <c r="G138" s="59"/>
      <c r="H138" s="59">
        <f ca="1">IF((D138&lt;=11),VLOOKUP(G138,'11 лет'!$A$3:$D$75,4),IF((D138=12),VLOOKUP(G138,'12 лет'!$A$3:$D$75,4),IF((D138=13),VLOOKUP(G138,'13 лет'!$A$3:$E$75,5),IF((D138=14),VLOOKUP(G138,'14 лет'!$A$3:$E$75,5),IF((D138=15),VLOOKUP(G138,'15 лет'!$A$3:$D$75,4),IF((D138=16),VLOOKUP(G138,'16 лет'!$A$3:$D$75,4),VLOOKUP(G138,'17 лет'!$A$3:$D$75,4)))))))</f>
        <v>0</v>
      </c>
      <c r="I138" s="59"/>
      <c r="J138" s="59">
        <f ca="1">IF((D138&lt;=11),VLOOKUP(I138,'11 лет'!$C$3:$D$75,2),IF((D138=12),VLOOKUP(I138,'12 лет'!$C$3:$D$75,2),IF((D138=13),VLOOKUP(I138,'13 лет'!$D$3:$E$75,2),IF((D138=14),VLOOKUP(I138,'14 лет'!$D$3:$E$75,2),IF((D138=15),VLOOKUP(I138,'15 лет'!$C$3:$D$75,2),IF((D138=16),VLOOKUP(I138,'16 лет'!$C$3:$D$75,2),VLOOKUP(I138,'17 лет'!$C$3:$D$75,2)))))))</f>
        <v>0</v>
      </c>
      <c r="K138" s="59"/>
      <c r="L138" s="59">
        <f ca="1">IF((D138&lt;=11),VLOOKUP(K138,'11 лет'!$G$4:$I$74,3),IF((D138=12),VLOOKUP(K138,'12 лет'!$G$4:$I$74,3),IF((D138=13),VLOOKUP(K138,'13 лет'!$H$4:$J$74,3),IF((D138=14),VLOOKUP(K138,'14 лет'!$H$4:$J$74,3),IF((D138=15),VLOOKUP(K138,'15 лет'!$G$4:$I$74,3),IF((D138=16),VLOOKUP(K138,'16 лет'!$G$4:$I$74,3),VLOOKUP(K138,'17 лет'!$G$4:$I$74,3)))))))</f>
        <v>0</v>
      </c>
      <c r="M138" s="59"/>
      <c r="N138" s="59">
        <f ca="1">IF((D138&lt;=11),VLOOKUP(M138,'11 лет'!$F$4:$I$74,4),IF((D138=12),VLOOKUP(M138,'12 лет'!$F$4:$I$74,4),IF((D138=13),VLOOKUP(M138,'13 лет'!$G$4:$J$74,4),IF((D138=14),VLOOKUP(M138,'14 лет'!$G$4:$J$74,4),IF((D138=15),VLOOKUP(M138,'15 лет'!$F$4:$I$74,4),IF((D138=16),VLOOKUP(M138,'16 лет'!$F$4:$I$74,4),VLOOKUP(M138,'17 лет'!$F$4:$I$74,4)))))))</f>
        <v>0</v>
      </c>
      <c r="O138" s="59"/>
      <c r="P138" s="59">
        <f ca="1">IF((D138&lt;=11),VLOOKUP(O138,'11 лет'!$E$4:$I$74,5),IF((D138=12),VLOOKUP(O138,'12 лет'!$E$4:$I$74,5),IF((D138=13),VLOOKUP(O138,'13 лет'!$F$4:$J$74,5),IF((D138=14),VLOOKUP(O138,'14 лет'!$F$4:$J$74,5),IF((D138=15),VLOOKUP(O138,'15 лет'!$E$4:$I$74,5),IF((D138=16),VLOOKUP(O138,'16 лет'!$E$4:$I$74,5),VLOOKUP(O138,'17 лет'!$E$4:$I$74,5)))))))</f>
        <v>0</v>
      </c>
      <c r="Q138" s="59"/>
      <c r="R138" s="59">
        <f ca="1">IF((D138&lt;=11),VLOOKUP(Q138,'11 лет'!$H$4:$I$74,2),IF((D138=12),VLOOKUP(Q138,'12 лет'!$H$4:$I$74,2),IF((D138=13),VLOOKUP(Q138,'13 лет'!$I$4:$J$74,2),IF((D138=14),VLOOKUP(Q138,'14 лет'!$I$4:$J$74,2),IF((D138=15),VLOOKUP(Q138,'15 лет'!$H$4:$I$74,2),IF((D138=16),VLOOKUP(Q138,'16 лет'!$H$4:$I$74,2),VLOOKUP(Q138,'17 лет'!$H$4:$I$74,2)))))))</f>
        <v>6</v>
      </c>
      <c r="S138" s="59">
        <f t="shared" ca="1" si="3"/>
        <v>6</v>
      </c>
      <c r="T138" s="59"/>
    </row>
    <row r="139" spans="1:20" x14ac:dyDescent="0.2">
      <c r="A139" s="59"/>
      <c r="B139" s="59"/>
      <c r="C139" s="59"/>
      <c r="D139" s="59">
        <f t="shared" ca="1" si="2"/>
        <v>118</v>
      </c>
      <c r="E139" s="59"/>
      <c r="F139" s="59">
        <f ca="1">IF((D139&lt;=11),VLOOKUP(E139,'11 лет'!$B$3:$D$75,3),IF((D139=12),VLOOKUP(E139,'12 лет'!$B$3:$D$75,3),IF((D139=13),VLOOKUP(E139,'13 лет'!$B$3:$E$75,4),IF((D139=14),VLOOKUP(E139,'14 лет'!$B$3:$E$75,4),IF((D139=15),VLOOKUP(E139,'15 лет'!$B$3:$D$75,3),IF((D139=16),VLOOKUP(E139,'16 лет'!$B$3:$D$75,3),VLOOKUP(E139,'17 лет'!$B$3:$D$75,3)))))))</f>
        <v>0</v>
      </c>
      <c r="G139" s="59"/>
      <c r="H139" s="59">
        <f ca="1">IF((D139&lt;=11),VLOOKUP(G139,'11 лет'!$A$3:$D$75,4),IF((D139=12),VLOOKUP(G139,'12 лет'!$A$3:$D$75,4),IF((D139=13),VLOOKUP(G139,'13 лет'!$A$3:$E$75,5),IF((D139=14),VLOOKUP(G139,'14 лет'!$A$3:$E$75,5),IF((D139=15),VLOOKUP(G139,'15 лет'!$A$3:$D$75,4),IF((D139=16),VLOOKUP(G139,'16 лет'!$A$3:$D$75,4),VLOOKUP(G139,'17 лет'!$A$3:$D$75,4)))))))</f>
        <v>0</v>
      </c>
      <c r="I139" s="59"/>
      <c r="J139" s="59">
        <f ca="1">IF((D139&lt;=11),VLOOKUP(I139,'11 лет'!$C$3:$D$75,2),IF((D139=12),VLOOKUP(I139,'12 лет'!$C$3:$D$75,2),IF((D139=13),VLOOKUP(I139,'13 лет'!$D$3:$E$75,2),IF((D139=14),VLOOKUP(I139,'14 лет'!$D$3:$E$75,2),IF((D139=15),VLOOKUP(I139,'15 лет'!$C$3:$D$75,2),IF((D139=16),VLOOKUP(I139,'16 лет'!$C$3:$D$75,2),VLOOKUP(I139,'17 лет'!$C$3:$D$75,2)))))))</f>
        <v>0</v>
      </c>
      <c r="K139" s="59"/>
      <c r="L139" s="59">
        <f ca="1">IF((D139&lt;=11),VLOOKUP(K139,'11 лет'!$G$4:$I$74,3),IF((D139=12),VLOOKUP(K139,'12 лет'!$G$4:$I$74,3),IF((D139=13),VLOOKUP(K139,'13 лет'!$H$4:$J$74,3),IF((D139=14),VLOOKUP(K139,'14 лет'!$H$4:$J$74,3),IF((D139=15),VLOOKUP(K139,'15 лет'!$G$4:$I$74,3),IF((D139=16),VLOOKUP(K139,'16 лет'!$G$4:$I$74,3),VLOOKUP(K139,'17 лет'!$G$4:$I$74,3)))))))</f>
        <v>0</v>
      </c>
      <c r="M139" s="59"/>
      <c r="N139" s="59">
        <f ca="1">IF((D139&lt;=11),VLOOKUP(M139,'11 лет'!$F$4:$I$74,4),IF((D139=12),VLOOKUP(M139,'12 лет'!$F$4:$I$74,4),IF((D139=13),VLOOKUP(M139,'13 лет'!$G$4:$J$74,4),IF((D139=14),VLOOKUP(M139,'14 лет'!$G$4:$J$74,4),IF((D139=15),VLOOKUP(M139,'15 лет'!$F$4:$I$74,4),IF((D139=16),VLOOKUP(M139,'16 лет'!$F$4:$I$74,4),VLOOKUP(M139,'17 лет'!$F$4:$I$74,4)))))))</f>
        <v>0</v>
      </c>
      <c r="O139" s="59"/>
      <c r="P139" s="59">
        <f ca="1">IF((D139&lt;=11),VLOOKUP(O139,'11 лет'!$E$4:$I$74,5),IF((D139=12),VLOOKUP(O139,'12 лет'!$E$4:$I$74,5),IF((D139=13),VLOOKUP(O139,'13 лет'!$F$4:$J$74,5),IF((D139=14),VLOOKUP(O139,'14 лет'!$F$4:$J$74,5),IF((D139=15),VLOOKUP(O139,'15 лет'!$E$4:$I$74,5),IF((D139=16),VLOOKUP(O139,'16 лет'!$E$4:$I$74,5),VLOOKUP(O139,'17 лет'!$E$4:$I$74,5)))))))</f>
        <v>0</v>
      </c>
      <c r="Q139" s="59"/>
      <c r="R139" s="59">
        <f ca="1">IF((D139&lt;=11),VLOOKUP(Q139,'11 лет'!$H$4:$I$74,2),IF((D139=12),VLOOKUP(Q139,'12 лет'!$H$4:$I$74,2),IF((D139=13),VLOOKUP(Q139,'13 лет'!$I$4:$J$74,2),IF((D139=14),VLOOKUP(Q139,'14 лет'!$I$4:$J$74,2),IF((D139=15),VLOOKUP(Q139,'15 лет'!$H$4:$I$74,2),IF((D139=16),VLOOKUP(Q139,'16 лет'!$H$4:$I$74,2),VLOOKUP(Q139,'17 лет'!$H$4:$I$74,2)))))))</f>
        <v>6</v>
      </c>
      <c r="S139" s="59">
        <f t="shared" ca="1" si="3"/>
        <v>6</v>
      </c>
      <c r="T139" s="59"/>
    </row>
    <row r="140" spans="1:20" x14ac:dyDescent="0.2">
      <c r="A140" s="59"/>
      <c r="B140" s="59"/>
      <c r="C140" s="59"/>
      <c r="D140" s="59">
        <f t="shared" ref="D140:D161" ca="1" si="4">INT(DAYS360(C140,TODAY())/360)</f>
        <v>118</v>
      </c>
      <c r="E140" s="59"/>
      <c r="F140" s="59">
        <f ca="1">IF((D140&lt;=11),VLOOKUP(E140,'11 лет'!$B$3:$D$75,3),IF((D140=12),VLOOKUP(E140,'12 лет'!$B$3:$D$75,3),IF((D140=13),VLOOKUP(E140,'13 лет'!$B$3:$E$75,4),IF((D140=14),VLOOKUP(E140,'14 лет'!$B$3:$E$75,4),IF((D140=15),VLOOKUP(E140,'15 лет'!$B$3:$D$75,3),IF((D140=16),VLOOKUP(E140,'16 лет'!$B$3:$D$75,3),VLOOKUP(E140,'17 лет'!$B$3:$D$75,3)))))))</f>
        <v>0</v>
      </c>
      <c r="G140" s="59"/>
      <c r="H140" s="59">
        <f ca="1">IF((D140&lt;=11),VLOOKUP(G140,'11 лет'!$A$3:$D$75,4),IF((D140=12),VLOOKUP(G140,'12 лет'!$A$3:$D$75,4),IF((D140=13),VLOOKUP(G140,'13 лет'!$A$3:$E$75,5),IF((D140=14),VLOOKUP(G140,'14 лет'!$A$3:$E$75,5),IF((D140=15),VLOOKUP(G140,'15 лет'!$A$3:$D$75,4),IF((D140=16),VLOOKUP(G140,'16 лет'!$A$3:$D$75,4),VLOOKUP(G140,'17 лет'!$A$3:$D$75,4)))))))</f>
        <v>0</v>
      </c>
      <c r="I140" s="59"/>
      <c r="J140" s="59">
        <f ca="1">IF((D140&lt;=11),VLOOKUP(I140,'11 лет'!$C$3:$D$75,2),IF((D140=12),VLOOKUP(I140,'12 лет'!$C$3:$D$75,2),IF((D140=13),VLOOKUP(I140,'13 лет'!$D$3:$E$75,2),IF((D140=14),VLOOKUP(I140,'14 лет'!$D$3:$E$75,2),IF((D140=15),VLOOKUP(I140,'15 лет'!$C$3:$D$75,2),IF((D140=16),VLOOKUP(I140,'16 лет'!$C$3:$D$75,2),VLOOKUP(I140,'17 лет'!$C$3:$D$75,2)))))))</f>
        <v>0</v>
      </c>
      <c r="K140" s="59"/>
      <c r="L140" s="59">
        <f ca="1">IF((D140&lt;=11),VLOOKUP(K140,'11 лет'!$G$4:$I$74,3),IF((D140=12),VLOOKUP(K140,'12 лет'!$G$4:$I$74,3),IF((D140=13),VLOOKUP(K140,'13 лет'!$H$4:$J$74,3),IF((D140=14),VLOOKUP(K140,'14 лет'!$H$4:$J$74,3),IF((D140=15),VLOOKUP(K140,'15 лет'!$G$4:$I$74,3),IF((D140=16),VLOOKUP(K140,'16 лет'!$G$4:$I$74,3),VLOOKUP(K140,'17 лет'!$G$4:$I$74,3)))))))</f>
        <v>0</v>
      </c>
      <c r="M140" s="59"/>
      <c r="N140" s="59">
        <f ca="1">IF((D140&lt;=11),VLOOKUP(M140,'11 лет'!$F$4:$I$74,4),IF((D140=12),VLOOKUP(M140,'12 лет'!$F$4:$I$74,4),IF((D140=13),VLOOKUP(M140,'13 лет'!$G$4:$J$74,4),IF((D140=14),VLOOKUP(M140,'14 лет'!$G$4:$J$74,4),IF((D140=15),VLOOKUP(M140,'15 лет'!$F$4:$I$74,4),IF((D140=16),VLOOKUP(M140,'16 лет'!$F$4:$I$74,4),VLOOKUP(M140,'17 лет'!$F$4:$I$74,4)))))))</f>
        <v>0</v>
      </c>
      <c r="O140" s="59"/>
      <c r="P140" s="59">
        <f ca="1">IF((D140&lt;=11),VLOOKUP(O140,'11 лет'!$E$4:$I$74,5),IF((D140=12),VLOOKUP(O140,'12 лет'!$E$4:$I$74,5),IF((D140=13),VLOOKUP(O140,'13 лет'!$F$4:$J$74,5),IF((D140=14),VLOOKUP(O140,'14 лет'!$F$4:$J$74,5),IF((D140=15),VLOOKUP(O140,'15 лет'!$E$4:$I$74,5),IF((D140=16),VLOOKUP(O140,'16 лет'!$E$4:$I$74,5),VLOOKUP(O140,'17 лет'!$E$4:$I$74,5)))))))</f>
        <v>0</v>
      </c>
      <c r="Q140" s="59"/>
      <c r="R140" s="59">
        <f ca="1">IF((D140&lt;=11),VLOOKUP(Q140,'11 лет'!$H$4:$I$74,2),IF((D140=12),VLOOKUP(Q140,'12 лет'!$H$4:$I$74,2),IF((D140=13),VLOOKUP(Q140,'13 лет'!$I$4:$J$74,2),IF((D140=14),VLOOKUP(Q140,'14 лет'!$I$4:$J$74,2),IF((D140=15),VLOOKUP(Q140,'15 лет'!$H$4:$I$74,2),IF((D140=16),VLOOKUP(Q140,'16 лет'!$H$4:$I$74,2),VLOOKUP(Q140,'17 лет'!$H$4:$I$74,2)))))))</f>
        <v>6</v>
      </c>
      <c r="S140" s="59">
        <f t="shared" ref="S140:S161" ca="1" si="5">SUM(F140,H140,J140,L140,N140,P140,R140)</f>
        <v>6</v>
      </c>
      <c r="T140" s="59"/>
    </row>
    <row r="141" spans="1:20" x14ac:dyDescent="0.2">
      <c r="A141" s="59"/>
      <c r="B141" s="59"/>
      <c r="C141" s="59"/>
      <c r="D141" s="59">
        <f t="shared" ca="1" si="4"/>
        <v>118</v>
      </c>
      <c r="E141" s="59"/>
      <c r="F141" s="59">
        <f ca="1">IF((D141&lt;=11),VLOOKUP(E141,'11 лет'!$B$3:$D$75,3),IF((D141=12),VLOOKUP(E141,'12 лет'!$B$3:$D$75,3),IF((D141=13),VLOOKUP(E141,'13 лет'!$B$3:$E$75,4),IF((D141=14),VLOOKUP(E141,'14 лет'!$B$3:$E$75,4),IF((D141=15),VLOOKUP(E141,'15 лет'!$B$3:$D$75,3),IF((D141=16),VLOOKUP(E141,'16 лет'!$B$3:$D$75,3),VLOOKUP(E141,'17 лет'!$B$3:$D$75,3)))))))</f>
        <v>0</v>
      </c>
      <c r="G141" s="59"/>
      <c r="H141" s="59">
        <f ca="1">IF((D141&lt;=11),VLOOKUP(G141,'11 лет'!$A$3:$D$75,4),IF((D141=12),VLOOKUP(G141,'12 лет'!$A$3:$D$75,4),IF((D141=13),VLOOKUP(G141,'13 лет'!$A$3:$E$75,5),IF((D141=14),VLOOKUP(G141,'14 лет'!$A$3:$E$75,5),IF((D141=15),VLOOKUP(G141,'15 лет'!$A$3:$D$75,4),IF((D141=16),VLOOKUP(G141,'16 лет'!$A$3:$D$75,4),VLOOKUP(G141,'17 лет'!$A$3:$D$75,4)))))))</f>
        <v>0</v>
      </c>
      <c r="I141" s="59"/>
      <c r="J141" s="59">
        <f ca="1">IF((D141&lt;=11),VLOOKUP(I141,'11 лет'!$C$3:$D$75,2),IF((D141=12),VLOOKUP(I141,'12 лет'!$C$3:$D$75,2),IF((D141=13),VLOOKUP(I141,'13 лет'!$D$3:$E$75,2),IF((D141=14),VLOOKUP(I141,'14 лет'!$D$3:$E$75,2),IF((D141=15),VLOOKUP(I141,'15 лет'!$C$3:$D$75,2),IF((D141=16),VLOOKUP(I141,'16 лет'!$C$3:$D$75,2),VLOOKUP(I141,'17 лет'!$C$3:$D$75,2)))))))</f>
        <v>0</v>
      </c>
      <c r="K141" s="59"/>
      <c r="L141" s="59">
        <f ca="1">IF((D141&lt;=11),VLOOKUP(K141,'11 лет'!$G$4:$I$74,3),IF((D141=12),VLOOKUP(K141,'12 лет'!$G$4:$I$74,3),IF((D141=13),VLOOKUP(K141,'13 лет'!$H$4:$J$74,3),IF((D141=14),VLOOKUP(K141,'14 лет'!$H$4:$J$74,3),IF((D141=15),VLOOKUP(K141,'15 лет'!$G$4:$I$74,3),IF((D141=16),VLOOKUP(K141,'16 лет'!$G$4:$I$74,3),VLOOKUP(K141,'17 лет'!$G$4:$I$74,3)))))))</f>
        <v>0</v>
      </c>
      <c r="M141" s="59"/>
      <c r="N141" s="59">
        <f ca="1">IF((D141&lt;=11),VLOOKUP(M141,'11 лет'!$F$4:$I$74,4),IF((D141=12),VLOOKUP(M141,'12 лет'!$F$4:$I$74,4),IF((D141=13),VLOOKUP(M141,'13 лет'!$G$4:$J$74,4),IF((D141=14),VLOOKUP(M141,'14 лет'!$G$4:$J$74,4),IF((D141=15),VLOOKUP(M141,'15 лет'!$F$4:$I$74,4),IF((D141=16),VLOOKUP(M141,'16 лет'!$F$4:$I$74,4),VLOOKUP(M141,'17 лет'!$F$4:$I$74,4)))))))</f>
        <v>0</v>
      </c>
      <c r="O141" s="59"/>
      <c r="P141" s="59">
        <f ca="1">IF((D141&lt;=11),VLOOKUP(O141,'11 лет'!$E$4:$I$74,5),IF((D141=12),VLOOKUP(O141,'12 лет'!$E$4:$I$74,5),IF((D141=13),VLOOKUP(O141,'13 лет'!$F$4:$J$74,5),IF((D141=14),VLOOKUP(O141,'14 лет'!$F$4:$J$74,5),IF((D141=15),VLOOKUP(O141,'15 лет'!$E$4:$I$74,5),IF((D141=16),VLOOKUP(O141,'16 лет'!$E$4:$I$74,5),VLOOKUP(O141,'17 лет'!$E$4:$I$74,5)))))))</f>
        <v>0</v>
      </c>
      <c r="Q141" s="59"/>
      <c r="R141" s="59">
        <f ca="1">IF((D141&lt;=11),VLOOKUP(Q141,'11 лет'!$H$4:$I$74,2),IF((D141=12),VLOOKUP(Q141,'12 лет'!$H$4:$I$74,2),IF((D141=13),VLOOKUP(Q141,'13 лет'!$I$4:$J$74,2),IF((D141=14),VLOOKUP(Q141,'14 лет'!$I$4:$J$74,2),IF((D141=15),VLOOKUP(Q141,'15 лет'!$H$4:$I$74,2),IF((D141=16),VLOOKUP(Q141,'16 лет'!$H$4:$I$74,2),VLOOKUP(Q141,'17 лет'!$H$4:$I$74,2)))))))</f>
        <v>6</v>
      </c>
      <c r="S141" s="59">
        <f t="shared" ca="1" si="5"/>
        <v>6</v>
      </c>
      <c r="T141" s="59"/>
    </row>
    <row r="142" spans="1:20" x14ac:dyDescent="0.2">
      <c r="A142" s="59"/>
      <c r="B142" s="59"/>
      <c r="C142" s="59"/>
      <c r="D142" s="59">
        <f t="shared" ca="1" si="4"/>
        <v>118</v>
      </c>
      <c r="E142" s="59"/>
      <c r="F142" s="59">
        <f ca="1">IF((D142&lt;=11),VLOOKUP(E142,'11 лет'!$B$3:$D$75,3),IF((D142=12),VLOOKUP(E142,'12 лет'!$B$3:$D$75,3),IF((D142=13),VLOOKUP(E142,'13 лет'!$B$3:$E$75,4),IF((D142=14),VLOOKUP(E142,'14 лет'!$B$3:$E$75,4),IF((D142=15),VLOOKUP(E142,'15 лет'!$B$3:$D$75,3),IF((D142=16),VLOOKUP(E142,'16 лет'!$B$3:$D$75,3),VLOOKUP(E142,'17 лет'!$B$3:$D$75,3)))))))</f>
        <v>0</v>
      </c>
      <c r="G142" s="59"/>
      <c r="H142" s="59">
        <f ca="1">IF((D142&lt;=11),VLOOKUP(G142,'11 лет'!$A$3:$D$75,4),IF((D142=12),VLOOKUP(G142,'12 лет'!$A$3:$D$75,4),IF((D142=13),VLOOKUP(G142,'13 лет'!$A$3:$E$75,5),IF((D142=14),VLOOKUP(G142,'14 лет'!$A$3:$E$75,5),IF((D142=15),VLOOKUP(G142,'15 лет'!$A$3:$D$75,4),IF((D142=16),VLOOKUP(G142,'16 лет'!$A$3:$D$75,4),VLOOKUP(G142,'17 лет'!$A$3:$D$75,4)))))))</f>
        <v>0</v>
      </c>
      <c r="I142" s="59"/>
      <c r="J142" s="59">
        <f ca="1">IF((D142&lt;=11),VLOOKUP(I142,'11 лет'!$C$3:$D$75,2),IF((D142=12),VLOOKUP(I142,'12 лет'!$C$3:$D$75,2),IF((D142=13),VLOOKUP(I142,'13 лет'!$D$3:$E$75,2),IF((D142=14),VLOOKUP(I142,'14 лет'!$D$3:$E$75,2),IF((D142=15),VLOOKUP(I142,'15 лет'!$C$3:$D$75,2),IF((D142=16),VLOOKUP(I142,'16 лет'!$C$3:$D$75,2),VLOOKUP(I142,'17 лет'!$C$3:$D$75,2)))))))</f>
        <v>0</v>
      </c>
      <c r="K142" s="59"/>
      <c r="L142" s="59">
        <f ca="1">IF((D142&lt;=11),VLOOKUP(K142,'11 лет'!$G$4:$I$74,3),IF((D142=12),VLOOKUP(K142,'12 лет'!$G$4:$I$74,3),IF((D142=13),VLOOKUP(K142,'13 лет'!$H$4:$J$74,3),IF((D142=14),VLOOKUP(K142,'14 лет'!$H$4:$J$74,3),IF((D142=15),VLOOKUP(K142,'15 лет'!$G$4:$I$74,3),IF((D142=16),VLOOKUP(K142,'16 лет'!$G$4:$I$74,3),VLOOKUP(K142,'17 лет'!$G$4:$I$74,3)))))))</f>
        <v>0</v>
      </c>
      <c r="M142" s="59"/>
      <c r="N142" s="59">
        <f ca="1">IF((D142&lt;=11),VLOOKUP(M142,'11 лет'!$F$4:$I$74,4),IF((D142=12),VLOOKUP(M142,'12 лет'!$F$4:$I$74,4),IF((D142=13),VLOOKUP(M142,'13 лет'!$G$4:$J$74,4),IF((D142=14),VLOOKUP(M142,'14 лет'!$G$4:$J$74,4),IF((D142=15),VLOOKUP(M142,'15 лет'!$F$4:$I$74,4),IF((D142=16),VLOOKUP(M142,'16 лет'!$F$4:$I$74,4),VLOOKUP(M142,'17 лет'!$F$4:$I$74,4)))))))</f>
        <v>0</v>
      </c>
      <c r="O142" s="59"/>
      <c r="P142" s="59">
        <f ca="1">IF((D142&lt;=11),VLOOKUP(O142,'11 лет'!$E$4:$I$74,5),IF((D142=12),VLOOKUP(O142,'12 лет'!$E$4:$I$74,5),IF((D142=13),VLOOKUP(O142,'13 лет'!$F$4:$J$74,5),IF((D142=14),VLOOKUP(O142,'14 лет'!$F$4:$J$74,5),IF((D142=15),VLOOKUP(O142,'15 лет'!$E$4:$I$74,5),IF((D142=16),VLOOKUP(O142,'16 лет'!$E$4:$I$74,5),VLOOKUP(O142,'17 лет'!$E$4:$I$74,5)))))))</f>
        <v>0</v>
      </c>
      <c r="Q142" s="59"/>
      <c r="R142" s="59">
        <f ca="1">IF((D142&lt;=11),VLOOKUP(Q142,'11 лет'!$H$4:$I$74,2),IF((D142=12),VLOOKUP(Q142,'12 лет'!$H$4:$I$74,2),IF((D142=13),VLOOKUP(Q142,'13 лет'!$I$4:$J$74,2),IF((D142=14),VLOOKUP(Q142,'14 лет'!$I$4:$J$74,2),IF((D142=15),VLOOKUP(Q142,'15 лет'!$H$4:$I$74,2),IF((D142=16),VLOOKUP(Q142,'16 лет'!$H$4:$I$74,2),VLOOKUP(Q142,'17 лет'!$H$4:$I$74,2)))))))</f>
        <v>6</v>
      </c>
      <c r="S142" s="59">
        <f t="shared" ca="1" si="5"/>
        <v>6</v>
      </c>
      <c r="T142" s="59"/>
    </row>
    <row r="143" spans="1:20" x14ac:dyDescent="0.2">
      <c r="A143" s="59"/>
      <c r="B143" s="59"/>
      <c r="C143" s="59"/>
      <c r="D143" s="59">
        <f t="shared" ca="1" si="4"/>
        <v>118</v>
      </c>
      <c r="E143" s="59"/>
      <c r="F143" s="59">
        <f ca="1">IF((D143&lt;=11),VLOOKUP(E143,'11 лет'!$B$3:$D$75,3),IF((D143=12),VLOOKUP(E143,'12 лет'!$B$3:$D$75,3),IF((D143=13),VLOOKUP(E143,'13 лет'!$B$3:$E$75,4),IF((D143=14),VLOOKUP(E143,'14 лет'!$B$3:$E$75,4),IF((D143=15),VLOOKUP(E143,'15 лет'!$B$3:$D$75,3),IF((D143=16),VLOOKUP(E143,'16 лет'!$B$3:$D$75,3),VLOOKUP(E143,'17 лет'!$B$3:$D$75,3)))))))</f>
        <v>0</v>
      </c>
      <c r="G143" s="59"/>
      <c r="H143" s="59">
        <f ca="1">IF((D143&lt;=11),VLOOKUP(G143,'11 лет'!$A$3:$D$75,4),IF((D143=12),VLOOKUP(G143,'12 лет'!$A$3:$D$75,4),IF((D143=13),VLOOKUP(G143,'13 лет'!$A$3:$E$75,5),IF((D143=14),VLOOKUP(G143,'14 лет'!$A$3:$E$75,5),IF((D143=15),VLOOKUP(G143,'15 лет'!$A$3:$D$75,4),IF((D143=16),VLOOKUP(G143,'16 лет'!$A$3:$D$75,4),VLOOKUP(G143,'17 лет'!$A$3:$D$75,4)))))))</f>
        <v>0</v>
      </c>
      <c r="I143" s="59"/>
      <c r="J143" s="59">
        <f ca="1">IF((D143&lt;=11),VLOOKUP(I143,'11 лет'!$C$3:$D$75,2),IF((D143=12),VLOOKUP(I143,'12 лет'!$C$3:$D$75,2),IF((D143=13),VLOOKUP(I143,'13 лет'!$D$3:$E$75,2),IF((D143=14),VLOOKUP(I143,'14 лет'!$D$3:$E$75,2),IF((D143=15),VLOOKUP(I143,'15 лет'!$C$3:$D$75,2),IF((D143=16),VLOOKUP(I143,'16 лет'!$C$3:$D$75,2),VLOOKUP(I143,'17 лет'!$C$3:$D$75,2)))))))</f>
        <v>0</v>
      </c>
      <c r="K143" s="59"/>
      <c r="L143" s="59">
        <f ca="1">IF((D143&lt;=11),VLOOKUP(K143,'11 лет'!$G$4:$I$74,3),IF((D143=12),VLOOKUP(K143,'12 лет'!$G$4:$I$74,3),IF((D143=13),VLOOKUP(K143,'13 лет'!$H$4:$J$74,3),IF((D143=14),VLOOKUP(K143,'14 лет'!$H$4:$J$74,3),IF((D143=15),VLOOKUP(K143,'15 лет'!$G$4:$I$74,3),IF((D143=16),VLOOKUP(K143,'16 лет'!$G$4:$I$74,3),VLOOKUP(K143,'17 лет'!$G$4:$I$74,3)))))))</f>
        <v>0</v>
      </c>
      <c r="M143" s="59"/>
      <c r="N143" s="59">
        <f ca="1">IF((D143&lt;=11),VLOOKUP(M143,'11 лет'!$F$4:$I$74,4),IF((D143=12),VLOOKUP(M143,'12 лет'!$F$4:$I$74,4),IF((D143=13),VLOOKUP(M143,'13 лет'!$G$4:$J$74,4),IF((D143=14),VLOOKUP(M143,'14 лет'!$G$4:$J$74,4),IF((D143=15),VLOOKUP(M143,'15 лет'!$F$4:$I$74,4),IF((D143=16),VLOOKUP(M143,'16 лет'!$F$4:$I$74,4),VLOOKUP(M143,'17 лет'!$F$4:$I$74,4)))))))</f>
        <v>0</v>
      </c>
      <c r="O143" s="59"/>
      <c r="P143" s="59">
        <f ca="1">IF((D143&lt;=11),VLOOKUP(O143,'11 лет'!$E$4:$I$74,5),IF((D143=12),VLOOKUP(O143,'12 лет'!$E$4:$I$74,5),IF((D143=13),VLOOKUP(O143,'13 лет'!$F$4:$J$74,5),IF((D143=14),VLOOKUP(O143,'14 лет'!$F$4:$J$74,5),IF((D143=15),VLOOKUP(O143,'15 лет'!$E$4:$I$74,5),IF((D143=16),VLOOKUP(O143,'16 лет'!$E$4:$I$74,5),VLOOKUP(O143,'17 лет'!$E$4:$I$74,5)))))))</f>
        <v>0</v>
      </c>
      <c r="Q143" s="59"/>
      <c r="R143" s="59">
        <f ca="1">IF((D143&lt;=11),VLOOKUP(Q143,'11 лет'!$H$4:$I$74,2),IF((D143=12),VLOOKUP(Q143,'12 лет'!$H$4:$I$74,2),IF((D143=13),VLOOKUP(Q143,'13 лет'!$I$4:$J$74,2),IF((D143=14),VLOOKUP(Q143,'14 лет'!$I$4:$J$74,2),IF((D143=15),VLOOKUP(Q143,'15 лет'!$H$4:$I$74,2),IF((D143=16),VLOOKUP(Q143,'16 лет'!$H$4:$I$74,2),VLOOKUP(Q143,'17 лет'!$H$4:$I$74,2)))))))</f>
        <v>6</v>
      </c>
      <c r="S143" s="59">
        <f t="shared" ca="1" si="5"/>
        <v>6</v>
      </c>
      <c r="T143" s="59"/>
    </row>
    <row r="144" spans="1:20" x14ac:dyDescent="0.2">
      <c r="A144" s="59"/>
      <c r="B144" s="59"/>
      <c r="C144" s="59"/>
      <c r="D144" s="59">
        <f t="shared" ca="1" si="4"/>
        <v>118</v>
      </c>
      <c r="E144" s="59"/>
      <c r="F144" s="59">
        <f ca="1">IF((D144&lt;=11),VLOOKUP(E144,'11 лет'!$B$3:$D$75,3),IF((D144=12),VLOOKUP(E144,'12 лет'!$B$3:$D$75,3),IF((D144=13),VLOOKUP(E144,'13 лет'!$B$3:$E$75,4),IF((D144=14),VLOOKUP(E144,'14 лет'!$B$3:$E$75,4),IF((D144=15),VLOOKUP(E144,'15 лет'!$B$3:$D$75,3),IF((D144=16),VLOOKUP(E144,'16 лет'!$B$3:$D$75,3),VLOOKUP(E144,'17 лет'!$B$3:$D$75,3)))))))</f>
        <v>0</v>
      </c>
      <c r="G144" s="59"/>
      <c r="H144" s="59">
        <f ca="1">IF((D144&lt;=11),VLOOKUP(G144,'11 лет'!$A$3:$D$75,4),IF((D144=12),VLOOKUP(G144,'12 лет'!$A$3:$D$75,4),IF((D144=13),VLOOKUP(G144,'13 лет'!$A$3:$E$75,5),IF((D144=14),VLOOKUP(G144,'14 лет'!$A$3:$E$75,5),IF((D144=15),VLOOKUP(G144,'15 лет'!$A$3:$D$75,4),IF((D144=16),VLOOKUP(G144,'16 лет'!$A$3:$D$75,4),VLOOKUP(G144,'17 лет'!$A$3:$D$75,4)))))))</f>
        <v>0</v>
      </c>
      <c r="I144" s="59"/>
      <c r="J144" s="59">
        <f ca="1">IF((D144&lt;=11),VLOOKUP(I144,'11 лет'!$C$3:$D$75,2),IF((D144=12),VLOOKUP(I144,'12 лет'!$C$3:$D$75,2),IF((D144=13),VLOOKUP(I144,'13 лет'!$D$3:$E$75,2),IF((D144=14),VLOOKUP(I144,'14 лет'!$D$3:$E$75,2),IF((D144=15),VLOOKUP(I144,'15 лет'!$C$3:$D$75,2),IF((D144=16),VLOOKUP(I144,'16 лет'!$C$3:$D$75,2),VLOOKUP(I144,'17 лет'!$C$3:$D$75,2)))))))</f>
        <v>0</v>
      </c>
      <c r="K144" s="59"/>
      <c r="L144" s="59">
        <f ca="1">IF((D144&lt;=11),VLOOKUP(K144,'11 лет'!$G$4:$I$74,3),IF((D144=12),VLOOKUP(K144,'12 лет'!$G$4:$I$74,3),IF((D144=13),VLOOKUP(K144,'13 лет'!$H$4:$J$74,3),IF((D144=14),VLOOKUP(K144,'14 лет'!$H$4:$J$74,3),IF((D144=15),VLOOKUP(K144,'15 лет'!$G$4:$I$74,3),IF((D144=16),VLOOKUP(K144,'16 лет'!$G$4:$I$74,3),VLOOKUP(K144,'17 лет'!$G$4:$I$74,3)))))))</f>
        <v>0</v>
      </c>
      <c r="M144" s="59"/>
      <c r="N144" s="59">
        <f ca="1">IF((D144&lt;=11),VLOOKUP(M144,'11 лет'!$F$4:$I$74,4),IF((D144=12),VLOOKUP(M144,'12 лет'!$F$4:$I$74,4),IF((D144=13),VLOOKUP(M144,'13 лет'!$G$4:$J$74,4),IF((D144=14),VLOOKUP(M144,'14 лет'!$G$4:$J$74,4),IF((D144=15),VLOOKUP(M144,'15 лет'!$F$4:$I$74,4),IF((D144=16),VLOOKUP(M144,'16 лет'!$F$4:$I$74,4),VLOOKUP(M144,'17 лет'!$F$4:$I$74,4)))))))</f>
        <v>0</v>
      </c>
      <c r="O144" s="59"/>
      <c r="P144" s="59">
        <f ca="1">IF((D144&lt;=11),VLOOKUP(O144,'11 лет'!$E$4:$I$74,5),IF((D144=12),VLOOKUP(O144,'12 лет'!$E$4:$I$74,5),IF((D144=13),VLOOKUP(O144,'13 лет'!$F$4:$J$74,5),IF((D144=14),VLOOKUP(O144,'14 лет'!$F$4:$J$74,5),IF((D144=15),VLOOKUP(O144,'15 лет'!$E$4:$I$74,5),IF((D144=16),VLOOKUP(O144,'16 лет'!$E$4:$I$74,5),VLOOKUP(O144,'17 лет'!$E$4:$I$74,5)))))))</f>
        <v>0</v>
      </c>
      <c r="Q144" s="59"/>
      <c r="R144" s="59">
        <f ca="1">IF((D144&lt;=11),VLOOKUP(Q144,'11 лет'!$H$4:$I$74,2),IF((D144=12),VLOOKUP(Q144,'12 лет'!$H$4:$I$74,2),IF((D144=13),VLOOKUP(Q144,'13 лет'!$I$4:$J$74,2),IF((D144=14),VLOOKUP(Q144,'14 лет'!$I$4:$J$74,2),IF((D144=15),VLOOKUP(Q144,'15 лет'!$H$4:$I$74,2),IF((D144=16),VLOOKUP(Q144,'16 лет'!$H$4:$I$74,2),VLOOKUP(Q144,'17 лет'!$H$4:$I$74,2)))))))</f>
        <v>6</v>
      </c>
      <c r="S144" s="59">
        <f t="shared" ca="1" si="5"/>
        <v>6</v>
      </c>
      <c r="T144" s="59"/>
    </row>
    <row r="145" spans="1:20" x14ac:dyDescent="0.2">
      <c r="A145" s="59"/>
      <c r="B145" s="59"/>
      <c r="C145" s="59"/>
      <c r="D145" s="59">
        <f t="shared" ca="1" si="4"/>
        <v>118</v>
      </c>
      <c r="E145" s="59"/>
      <c r="F145" s="59">
        <f ca="1">IF((D145&lt;=11),VLOOKUP(E145,'11 лет'!$B$3:$D$75,3),IF((D145=12),VLOOKUP(E145,'12 лет'!$B$3:$D$75,3),IF((D145=13),VLOOKUP(E145,'13 лет'!$B$3:$E$75,4),IF((D145=14),VLOOKUP(E145,'14 лет'!$B$3:$E$75,4),IF((D145=15),VLOOKUP(E145,'15 лет'!$B$3:$D$75,3),IF((D145=16),VLOOKUP(E145,'16 лет'!$B$3:$D$75,3),VLOOKUP(E145,'17 лет'!$B$3:$D$75,3)))))))</f>
        <v>0</v>
      </c>
      <c r="G145" s="59"/>
      <c r="H145" s="59">
        <f ca="1">IF((D145&lt;=11),VLOOKUP(G145,'11 лет'!$A$3:$D$75,4),IF((D145=12),VLOOKUP(G145,'12 лет'!$A$3:$D$75,4),IF((D145=13),VLOOKUP(G145,'13 лет'!$A$3:$E$75,5),IF((D145=14),VLOOKUP(G145,'14 лет'!$A$3:$E$75,5),IF((D145=15),VLOOKUP(G145,'15 лет'!$A$3:$D$75,4),IF((D145=16),VLOOKUP(G145,'16 лет'!$A$3:$D$75,4),VLOOKUP(G145,'17 лет'!$A$3:$D$75,4)))))))</f>
        <v>0</v>
      </c>
      <c r="I145" s="59"/>
      <c r="J145" s="59">
        <f ca="1">IF((D145&lt;=11),VLOOKUP(I145,'11 лет'!$C$3:$D$75,2),IF((D145=12),VLOOKUP(I145,'12 лет'!$C$3:$D$75,2),IF((D145=13),VLOOKUP(I145,'13 лет'!$D$3:$E$75,2),IF((D145=14),VLOOKUP(I145,'14 лет'!$D$3:$E$75,2),IF((D145=15),VLOOKUP(I145,'15 лет'!$C$3:$D$75,2),IF((D145=16),VLOOKUP(I145,'16 лет'!$C$3:$D$75,2),VLOOKUP(I145,'17 лет'!$C$3:$D$75,2)))))))</f>
        <v>0</v>
      </c>
      <c r="K145" s="59"/>
      <c r="L145" s="59">
        <f ca="1">IF((D145&lt;=11),VLOOKUP(K145,'11 лет'!$G$4:$I$74,3),IF((D145=12),VLOOKUP(K145,'12 лет'!$G$4:$I$74,3),IF((D145=13),VLOOKUP(K145,'13 лет'!$H$4:$J$74,3),IF((D145=14),VLOOKUP(K145,'14 лет'!$H$4:$J$74,3),IF((D145=15),VLOOKUP(K145,'15 лет'!$G$4:$I$74,3),IF((D145=16),VLOOKUP(K145,'16 лет'!$G$4:$I$74,3),VLOOKUP(K145,'17 лет'!$G$4:$I$74,3)))))))</f>
        <v>0</v>
      </c>
      <c r="M145" s="59"/>
      <c r="N145" s="59">
        <f ca="1">IF((D145&lt;=11),VLOOKUP(M145,'11 лет'!$F$4:$I$74,4),IF((D145=12),VLOOKUP(M145,'12 лет'!$F$4:$I$74,4),IF((D145=13),VLOOKUP(M145,'13 лет'!$G$4:$J$74,4),IF((D145=14),VLOOKUP(M145,'14 лет'!$G$4:$J$74,4),IF((D145=15),VLOOKUP(M145,'15 лет'!$F$4:$I$74,4),IF((D145=16),VLOOKUP(M145,'16 лет'!$F$4:$I$74,4),VLOOKUP(M145,'17 лет'!$F$4:$I$74,4)))))))</f>
        <v>0</v>
      </c>
      <c r="O145" s="59"/>
      <c r="P145" s="59">
        <f ca="1">IF((D145&lt;=11),VLOOKUP(O145,'11 лет'!$E$4:$I$74,5),IF((D145=12),VLOOKUP(O145,'12 лет'!$E$4:$I$74,5),IF((D145=13),VLOOKUP(O145,'13 лет'!$F$4:$J$74,5),IF((D145=14),VLOOKUP(O145,'14 лет'!$F$4:$J$74,5),IF((D145=15),VLOOKUP(O145,'15 лет'!$E$4:$I$74,5),IF((D145=16),VLOOKUP(O145,'16 лет'!$E$4:$I$74,5),VLOOKUP(O145,'17 лет'!$E$4:$I$74,5)))))))</f>
        <v>0</v>
      </c>
      <c r="Q145" s="59"/>
      <c r="R145" s="59">
        <f ca="1">IF((D145&lt;=11),VLOOKUP(Q145,'11 лет'!$H$4:$I$74,2),IF((D145=12),VLOOKUP(Q145,'12 лет'!$H$4:$I$74,2),IF((D145=13),VLOOKUP(Q145,'13 лет'!$I$4:$J$74,2),IF((D145=14),VLOOKUP(Q145,'14 лет'!$I$4:$J$74,2),IF((D145=15),VLOOKUP(Q145,'15 лет'!$H$4:$I$74,2),IF((D145=16),VLOOKUP(Q145,'16 лет'!$H$4:$I$74,2),VLOOKUP(Q145,'17 лет'!$H$4:$I$74,2)))))))</f>
        <v>6</v>
      </c>
      <c r="S145" s="59">
        <f t="shared" ca="1" si="5"/>
        <v>6</v>
      </c>
      <c r="T145" s="59"/>
    </row>
    <row r="146" spans="1:20" x14ac:dyDescent="0.2">
      <c r="A146" s="59"/>
      <c r="B146" s="59"/>
      <c r="C146" s="59"/>
      <c r="D146" s="59">
        <f t="shared" ca="1" si="4"/>
        <v>118</v>
      </c>
      <c r="E146" s="59"/>
      <c r="F146" s="59">
        <f ca="1">IF((D146&lt;=11),VLOOKUP(E146,'11 лет'!$B$3:$D$75,3),IF((D146=12),VLOOKUP(E146,'12 лет'!$B$3:$D$75,3),IF((D146=13),VLOOKUP(E146,'13 лет'!$B$3:$E$75,4),IF((D146=14),VLOOKUP(E146,'14 лет'!$B$3:$E$75,4),IF((D146=15),VLOOKUP(E146,'15 лет'!$B$3:$D$75,3),IF((D146=16),VLOOKUP(E146,'16 лет'!$B$3:$D$75,3),VLOOKUP(E146,'17 лет'!$B$3:$D$75,3)))))))</f>
        <v>0</v>
      </c>
      <c r="G146" s="59"/>
      <c r="H146" s="59">
        <f ca="1">IF((D146&lt;=11),VLOOKUP(G146,'11 лет'!$A$3:$D$75,4),IF((D146=12),VLOOKUP(G146,'12 лет'!$A$3:$D$75,4),IF((D146=13),VLOOKUP(G146,'13 лет'!$A$3:$E$75,5),IF((D146=14),VLOOKUP(G146,'14 лет'!$A$3:$E$75,5),IF((D146=15),VLOOKUP(G146,'15 лет'!$A$3:$D$75,4),IF((D146=16),VLOOKUP(G146,'16 лет'!$A$3:$D$75,4),VLOOKUP(G146,'17 лет'!$A$3:$D$75,4)))))))</f>
        <v>0</v>
      </c>
      <c r="I146" s="59"/>
      <c r="J146" s="59">
        <f ca="1">IF((D146&lt;=11),VLOOKUP(I146,'11 лет'!$C$3:$D$75,2),IF((D146=12),VLOOKUP(I146,'12 лет'!$C$3:$D$75,2),IF((D146=13),VLOOKUP(I146,'13 лет'!$D$3:$E$75,2),IF((D146=14),VLOOKUP(I146,'14 лет'!$D$3:$E$75,2),IF((D146=15),VLOOKUP(I146,'15 лет'!$C$3:$D$75,2),IF((D146=16),VLOOKUP(I146,'16 лет'!$C$3:$D$75,2),VLOOKUP(I146,'17 лет'!$C$3:$D$75,2)))))))</f>
        <v>0</v>
      </c>
      <c r="K146" s="59"/>
      <c r="L146" s="59">
        <f ca="1">IF((D146&lt;=11),VLOOKUP(K146,'11 лет'!$G$4:$I$74,3),IF((D146=12),VLOOKUP(K146,'12 лет'!$G$4:$I$74,3),IF((D146=13),VLOOKUP(K146,'13 лет'!$H$4:$J$74,3),IF((D146=14),VLOOKUP(K146,'14 лет'!$H$4:$J$74,3),IF((D146=15),VLOOKUP(K146,'15 лет'!$G$4:$I$74,3),IF((D146=16),VLOOKUP(K146,'16 лет'!$G$4:$I$74,3),VLOOKUP(K146,'17 лет'!$G$4:$I$74,3)))))))</f>
        <v>0</v>
      </c>
      <c r="M146" s="59"/>
      <c r="N146" s="59">
        <f ca="1">IF((D146&lt;=11),VLOOKUP(M146,'11 лет'!$F$4:$I$74,4),IF((D146=12),VLOOKUP(M146,'12 лет'!$F$4:$I$74,4),IF((D146=13),VLOOKUP(M146,'13 лет'!$G$4:$J$74,4),IF((D146=14),VLOOKUP(M146,'14 лет'!$G$4:$J$74,4),IF((D146=15),VLOOKUP(M146,'15 лет'!$F$4:$I$74,4),IF((D146=16),VLOOKUP(M146,'16 лет'!$F$4:$I$74,4),VLOOKUP(M146,'17 лет'!$F$4:$I$74,4)))))))</f>
        <v>0</v>
      </c>
      <c r="O146" s="59"/>
      <c r="P146" s="59">
        <f ca="1">IF((D146&lt;=11),VLOOKUP(O146,'11 лет'!$E$4:$I$74,5),IF((D146=12),VLOOKUP(O146,'12 лет'!$E$4:$I$74,5),IF((D146=13),VLOOKUP(O146,'13 лет'!$F$4:$J$74,5),IF((D146=14),VLOOKUP(O146,'14 лет'!$F$4:$J$74,5),IF((D146=15),VLOOKUP(O146,'15 лет'!$E$4:$I$74,5),IF((D146=16),VLOOKUP(O146,'16 лет'!$E$4:$I$74,5),VLOOKUP(O146,'17 лет'!$E$4:$I$74,5)))))))</f>
        <v>0</v>
      </c>
      <c r="Q146" s="59"/>
      <c r="R146" s="59">
        <f ca="1">IF((D146&lt;=11),VLOOKUP(Q146,'11 лет'!$H$4:$I$74,2),IF((D146=12),VLOOKUP(Q146,'12 лет'!$H$4:$I$74,2),IF((D146=13),VLOOKUP(Q146,'13 лет'!$I$4:$J$74,2),IF((D146=14),VLOOKUP(Q146,'14 лет'!$I$4:$J$74,2),IF((D146=15),VLOOKUP(Q146,'15 лет'!$H$4:$I$74,2),IF((D146=16),VLOOKUP(Q146,'16 лет'!$H$4:$I$74,2),VLOOKUP(Q146,'17 лет'!$H$4:$I$74,2)))))))</f>
        <v>6</v>
      </c>
      <c r="S146" s="59">
        <f t="shared" ca="1" si="5"/>
        <v>6</v>
      </c>
      <c r="T146" s="59"/>
    </row>
    <row r="147" spans="1:20" x14ac:dyDescent="0.2">
      <c r="A147" s="59"/>
      <c r="B147" s="59"/>
      <c r="C147" s="59"/>
      <c r="D147" s="59">
        <f t="shared" ca="1" si="4"/>
        <v>118</v>
      </c>
      <c r="E147" s="59"/>
      <c r="F147" s="59">
        <f ca="1">IF((D147&lt;=11),VLOOKUP(E147,'11 лет'!$B$3:$D$75,3),IF((D147=12),VLOOKUP(E147,'12 лет'!$B$3:$D$75,3),IF((D147=13),VLOOKUP(E147,'13 лет'!$B$3:$E$75,4),IF((D147=14),VLOOKUP(E147,'14 лет'!$B$3:$E$75,4),IF((D147=15),VLOOKUP(E147,'15 лет'!$B$3:$D$75,3),IF((D147=16),VLOOKUP(E147,'16 лет'!$B$3:$D$75,3),VLOOKUP(E147,'17 лет'!$B$3:$D$75,3)))))))</f>
        <v>0</v>
      </c>
      <c r="G147" s="59"/>
      <c r="H147" s="59">
        <f ca="1">IF((D147&lt;=11),VLOOKUP(G147,'11 лет'!$A$3:$D$75,4),IF((D147=12),VLOOKUP(G147,'12 лет'!$A$3:$D$75,4),IF((D147=13),VLOOKUP(G147,'13 лет'!$A$3:$E$75,5),IF((D147=14),VLOOKUP(G147,'14 лет'!$A$3:$E$75,5),IF((D147=15),VLOOKUP(G147,'15 лет'!$A$3:$D$75,4),IF((D147=16),VLOOKUP(G147,'16 лет'!$A$3:$D$75,4),VLOOKUP(G147,'17 лет'!$A$3:$D$75,4)))))))</f>
        <v>0</v>
      </c>
      <c r="I147" s="59"/>
      <c r="J147" s="59">
        <f ca="1">IF((D147&lt;=11),VLOOKUP(I147,'11 лет'!$C$3:$D$75,2),IF((D147=12),VLOOKUP(I147,'12 лет'!$C$3:$D$75,2),IF((D147=13),VLOOKUP(I147,'13 лет'!$D$3:$E$75,2),IF((D147=14),VLOOKUP(I147,'14 лет'!$D$3:$E$75,2),IF((D147=15),VLOOKUP(I147,'15 лет'!$C$3:$D$75,2),IF((D147=16),VLOOKUP(I147,'16 лет'!$C$3:$D$75,2),VLOOKUP(I147,'17 лет'!$C$3:$D$75,2)))))))</f>
        <v>0</v>
      </c>
      <c r="K147" s="59"/>
      <c r="L147" s="59">
        <f ca="1">IF((D147&lt;=11),VLOOKUP(K147,'11 лет'!$G$4:$I$74,3),IF((D147=12),VLOOKUP(K147,'12 лет'!$G$4:$I$74,3),IF((D147=13),VLOOKUP(K147,'13 лет'!$H$4:$J$74,3),IF((D147=14),VLOOKUP(K147,'14 лет'!$H$4:$J$74,3),IF((D147=15),VLOOKUP(K147,'15 лет'!$G$4:$I$74,3),IF((D147=16),VLOOKUP(K147,'16 лет'!$G$4:$I$74,3),VLOOKUP(K147,'17 лет'!$G$4:$I$74,3)))))))</f>
        <v>0</v>
      </c>
      <c r="M147" s="59"/>
      <c r="N147" s="59">
        <f ca="1">IF((D147&lt;=11),VLOOKUP(M147,'11 лет'!$F$4:$I$74,4),IF((D147=12),VLOOKUP(M147,'12 лет'!$F$4:$I$74,4),IF((D147=13),VLOOKUP(M147,'13 лет'!$G$4:$J$74,4),IF((D147=14),VLOOKUP(M147,'14 лет'!$G$4:$J$74,4),IF((D147=15),VLOOKUP(M147,'15 лет'!$F$4:$I$74,4),IF((D147=16),VLOOKUP(M147,'16 лет'!$F$4:$I$74,4),VLOOKUP(M147,'17 лет'!$F$4:$I$74,4)))))))</f>
        <v>0</v>
      </c>
      <c r="O147" s="59"/>
      <c r="P147" s="59">
        <f ca="1">IF((D147&lt;=11),VLOOKUP(O147,'11 лет'!$E$4:$I$74,5),IF((D147=12),VLOOKUP(O147,'12 лет'!$E$4:$I$74,5),IF((D147=13),VLOOKUP(O147,'13 лет'!$F$4:$J$74,5),IF((D147=14),VLOOKUP(O147,'14 лет'!$F$4:$J$74,5),IF((D147=15),VLOOKUP(O147,'15 лет'!$E$4:$I$74,5),IF((D147=16),VLOOKUP(O147,'16 лет'!$E$4:$I$74,5),VLOOKUP(O147,'17 лет'!$E$4:$I$74,5)))))))</f>
        <v>0</v>
      </c>
      <c r="Q147" s="59"/>
      <c r="R147" s="59">
        <f ca="1">IF((D147&lt;=11),VLOOKUP(Q147,'11 лет'!$H$4:$I$74,2),IF((D147=12),VLOOKUP(Q147,'12 лет'!$H$4:$I$74,2),IF((D147=13),VLOOKUP(Q147,'13 лет'!$I$4:$J$74,2),IF((D147=14),VLOOKUP(Q147,'14 лет'!$I$4:$J$74,2),IF((D147=15),VLOOKUP(Q147,'15 лет'!$H$4:$I$74,2),IF((D147=16),VLOOKUP(Q147,'16 лет'!$H$4:$I$74,2),VLOOKUP(Q147,'17 лет'!$H$4:$I$74,2)))))))</f>
        <v>6</v>
      </c>
      <c r="S147" s="59">
        <f t="shared" ca="1" si="5"/>
        <v>6</v>
      </c>
      <c r="T147" s="59"/>
    </row>
    <row r="148" spans="1:20" x14ac:dyDescent="0.2">
      <c r="A148" s="59"/>
      <c r="B148" s="59"/>
      <c r="C148" s="59"/>
      <c r="D148" s="59">
        <f t="shared" ca="1" si="4"/>
        <v>118</v>
      </c>
      <c r="E148" s="59"/>
      <c r="F148" s="59">
        <f ca="1">IF((D148&lt;=11),VLOOKUP(E148,'11 лет'!$B$3:$D$75,3),IF((D148=12),VLOOKUP(E148,'12 лет'!$B$3:$D$75,3),IF((D148=13),VLOOKUP(E148,'13 лет'!$B$3:$E$75,4),IF((D148=14),VLOOKUP(E148,'14 лет'!$B$3:$E$75,4),IF((D148=15),VLOOKUP(E148,'15 лет'!$B$3:$D$75,3),IF((D148=16),VLOOKUP(E148,'16 лет'!$B$3:$D$75,3),VLOOKUP(E148,'17 лет'!$B$3:$D$75,3)))))))</f>
        <v>0</v>
      </c>
      <c r="G148" s="59"/>
      <c r="H148" s="59">
        <f ca="1">IF((D148&lt;=11),VLOOKUP(G148,'11 лет'!$A$3:$D$75,4),IF((D148=12),VLOOKUP(G148,'12 лет'!$A$3:$D$75,4),IF((D148=13),VLOOKUP(G148,'13 лет'!$A$3:$E$75,5),IF((D148=14),VLOOKUP(G148,'14 лет'!$A$3:$E$75,5),IF((D148=15),VLOOKUP(G148,'15 лет'!$A$3:$D$75,4),IF((D148=16),VLOOKUP(G148,'16 лет'!$A$3:$D$75,4),VLOOKUP(G148,'17 лет'!$A$3:$D$75,4)))))))</f>
        <v>0</v>
      </c>
      <c r="I148" s="59"/>
      <c r="J148" s="59">
        <f ca="1">IF((D148&lt;=11),VLOOKUP(I148,'11 лет'!$C$3:$D$75,2),IF((D148=12),VLOOKUP(I148,'12 лет'!$C$3:$D$75,2),IF((D148=13),VLOOKUP(I148,'13 лет'!$D$3:$E$75,2),IF((D148=14),VLOOKUP(I148,'14 лет'!$D$3:$E$75,2),IF((D148=15),VLOOKUP(I148,'15 лет'!$C$3:$D$75,2),IF((D148=16),VLOOKUP(I148,'16 лет'!$C$3:$D$75,2),VLOOKUP(I148,'17 лет'!$C$3:$D$75,2)))))))</f>
        <v>0</v>
      </c>
      <c r="K148" s="59"/>
      <c r="L148" s="59">
        <f ca="1">IF((D148&lt;=11),VLOOKUP(K148,'11 лет'!$G$4:$I$74,3),IF((D148=12),VLOOKUP(K148,'12 лет'!$G$4:$I$74,3),IF((D148=13),VLOOKUP(K148,'13 лет'!$H$4:$J$74,3),IF((D148=14),VLOOKUP(K148,'14 лет'!$H$4:$J$74,3),IF((D148=15),VLOOKUP(K148,'15 лет'!$G$4:$I$74,3),IF((D148=16),VLOOKUP(K148,'16 лет'!$G$4:$I$74,3),VLOOKUP(K148,'17 лет'!$G$4:$I$74,3)))))))</f>
        <v>0</v>
      </c>
      <c r="M148" s="59"/>
      <c r="N148" s="59">
        <f ca="1">IF((D148&lt;=11),VLOOKUP(M148,'11 лет'!$F$4:$I$74,4),IF((D148=12),VLOOKUP(M148,'12 лет'!$F$4:$I$74,4),IF((D148=13),VLOOKUP(M148,'13 лет'!$G$4:$J$74,4),IF((D148=14),VLOOKUP(M148,'14 лет'!$G$4:$J$74,4),IF((D148=15),VLOOKUP(M148,'15 лет'!$F$4:$I$74,4),IF((D148=16),VLOOKUP(M148,'16 лет'!$F$4:$I$74,4),VLOOKUP(M148,'17 лет'!$F$4:$I$74,4)))))))</f>
        <v>0</v>
      </c>
      <c r="O148" s="59"/>
      <c r="P148" s="59">
        <f ca="1">IF((D148&lt;=11),VLOOKUP(O148,'11 лет'!$E$4:$I$74,5),IF((D148=12),VLOOKUP(O148,'12 лет'!$E$4:$I$74,5),IF((D148=13),VLOOKUP(O148,'13 лет'!$F$4:$J$74,5),IF((D148=14),VLOOKUP(O148,'14 лет'!$F$4:$J$74,5),IF((D148=15),VLOOKUP(O148,'15 лет'!$E$4:$I$74,5),IF((D148=16),VLOOKUP(O148,'16 лет'!$E$4:$I$74,5),VLOOKUP(O148,'17 лет'!$E$4:$I$74,5)))))))</f>
        <v>0</v>
      </c>
      <c r="Q148" s="59"/>
      <c r="R148" s="59">
        <f ca="1">IF((D148&lt;=11),VLOOKUP(Q148,'11 лет'!$H$4:$I$74,2),IF((D148=12),VLOOKUP(Q148,'12 лет'!$H$4:$I$74,2),IF((D148=13),VLOOKUP(Q148,'13 лет'!$I$4:$J$74,2),IF((D148=14),VLOOKUP(Q148,'14 лет'!$I$4:$J$74,2),IF((D148=15),VLOOKUP(Q148,'15 лет'!$H$4:$I$74,2),IF((D148=16),VLOOKUP(Q148,'16 лет'!$H$4:$I$74,2),VLOOKUP(Q148,'17 лет'!$H$4:$I$74,2)))))))</f>
        <v>6</v>
      </c>
      <c r="S148" s="59">
        <f t="shared" ca="1" si="5"/>
        <v>6</v>
      </c>
      <c r="T148" s="59"/>
    </row>
    <row r="149" spans="1:20" x14ac:dyDescent="0.2">
      <c r="A149" s="59"/>
      <c r="B149" s="59"/>
      <c r="C149" s="59"/>
      <c r="D149" s="59">
        <f t="shared" ca="1" si="4"/>
        <v>118</v>
      </c>
      <c r="E149" s="59"/>
      <c r="F149" s="59">
        <f ca="1">IF((D149&lt;=11),VLOOKUP(E149,'11 лет'!$B$3:$D$75,3),IF((D149=12),VLOOKUP(E149,'12 лет'!$B$3:$D$75,3),IF((D149=13),VLOOKUP(E149,'13 лет'!$B$3:$E$75,4),IF((D149=14),VLOOKUP(E149,'14 лет'!$B$3:$E$75,4),IF((D149=15),VLOOKUP(E149,'15 лет'!$B$3:$D$75,3),IF((D149=16),VLOOKUP(E149,'16 лет'!$B$3:$D$75,3),VLOOKUP(E149,'17 лет'!$B$3:$D$75,3)))))))</f>
        <v>0</v>
      </c>
      <c r="G149" s="59"/>
      <c r="H149" s="59">
        <f ca="1">IF((D149&lt;=11),VLOOKUP(G149,'11 лет'!$A$3:$D$75,4),IF((D149=12),VLOOKUP(G149,'12 лет'!$A$3:$D$75,4),IF((D149=13),VLOOKUP(G149,'13 лет'!$A$3:$E$75,5),IF((D149=14),VLOOKUP(G149,'14 лет'!$A$3:$E$75,5),IF((D149=15),VLOOKUP(G149,'15 лет'!$A$3:$D$75,4),IF((D149=16),VLOOKUP(G149,'16 лет'!$A$3:$D$75,4),VLOOKUP(G149,'17 лет'!$A$3:$D$75,4)))))))</f>
        <v>0</v>
      </c>
      <c r="I149" s="59"/>
      <c r="J149" s="59">
        <f ca="1">IF((D149&lt;=11),VLOOKUP(I149,'11 лет'!$C$3:$D$75,2),IF((D149=12),VLOOKUP(I149,'12 лет'!$C$3:$D$75,2),IF((D149=13),VLOOKUP(I149,'13 лет'!$D$3:$E$75,2),IF((D149=14),VLOOKUP(I149,'14 лет'!$D$3:$E$75,2),IF((D149=15),VLOOKUP(I149,'15 лет'!$C$3:$D$75,2),IF((D149=16),VLOOKUP(I149,'16 лет'!$C$3:$D$75,2),VLOOKUP(I149,'17 лет'!$C$3:$D$75,2)))))))</f>
        <v>0</v>
      </c>
      <c r="K149" s="59"/>
      <c r="L149" s="59">
        <f ca="1">IF((D149&lt;=11),VLOOKUP(K149,'11 лет'!$G$4:$I$74,3),IF((D149=12),VLOOKUP(K149,'12 лет'!$G$4:$I$74,3),IF((D149=13),VLOOKUP(K149,'13 лет'!$H$4:$J$74,3),IF((D149=14),VLOOKUP(K149,'14 лет'!$H$4:$J$74,3),IF((D149=15),VLOOKUP(K149,'15 лет'!$G$4:$I$74,3),IF((D149=16),VLOOKUP(K149,'16 лет'!$G$4:$I$74,3),VLOOKUP(K149,'17 лет'!$G$4:$I$74,3)))))))</f>
        <v>0</v>
      </c>
      <c r="M149" s="59"/>
      <c r="N149" s="59">
        <f ca="1">IF((D149&lt;=11),VLOOKUP(M149,'11 лет'!$F$4:$I$74,4),IF((D149=12),VLOOKUP(M149,'12 лет'!$F$4:$I$74,4),IF((D149=13),VLOOKUP(M149,'13 лет'!$G$4:$J$74,4),IF((D149=14),VLOOKUP(M149,'14 лет'!$G$4:$J$74,4),IF((D149=15),VLOOKUP(M149,'15 лет'!$F$4:$I$74,4),IF((D149=16),VLOOKUP(M149,'16 лет'!$F$4:$I$74,4),VLOOKUP(M149,'17 лет'!$F$4:$I$74,4)))))))</f>
        <v>0</v>
      </c>
      <c r="O149" s="59"/>
      <c r="P149" s="59">
        <f ca="1">IF((D149&lt;=11),VLOOKUP(O149,'11 лет'!$E$4:$I$74,5),IF((D149=12),VLOOKUP(O149,'12 лет'!$E$4:$I$74,5),IF((D149=13),VLOOKUP(O149,'13 лет'!$F$4:$J$74,5),IF((D149=14),VLOOKUP(O149,'14 лет'!$F$4:$J$74,5),IF((D149=15),VLOOKUP(O149,'15 лет'!$E$4:$I$74,5),IF((D149=16),VLOOKUP(O149,'16 лет'!$E$4:$I$74,5),VLOOKUP(O149,'17 лет'!$E$4:$I$74,5)))))))</f>
        <v>0</v>
      </c>
      <c r="Q149" s="59"/>
      <c r="R149" s="59">
        <f ca="1">IF((D149&lt;=11),VLOOKUP(Q149,'11 лет'!$H$4:$I$74,2),IF((D149=12),VLOOKUP(Q149,'12 лет'!$H$4:$I$74,2),IF((D149=13),VLOOKUP(Q149,'13 лет'!$I$4:$J$74,2),IF((D149=14),VLOOKUP(Q149,'14 лет'!$I$4:$J$74,2),IF((D149=15),VLOOKUP(Q149,'15 лет'!$H$4:$I$74,2),IF((D149=16),VLOOKUP(Q149,'16 лет'!$H$4:$I$74,2),VLOOKUP(Q149,'17 лет'!$H$4:$I$74,2)))))))</f>
        <v>6</v>
      </c>
      <c r="S149" s="59">
        <f t="shared" ca="1" si="5"/>
        <v>6</v>
      </c>
      <c r="T149" s="59"/>
    </row>
    <row r="150" spans="1:20" x14ac:dyDescent="0.2">
      <c r="A150" s="59"/>
      <c r="B150" s="59"/>
      <c r="C150" s="59"/>
      <c r="D150" s="59">
        <f t="shared" ca="1" si="4"/>
        <v>118</v>
      </c>
      <c r="E150" s="59"/>
      <c r="F150" s="59">
        <f ca="1">IF((D150&lt;=11),VLOOKUP(E150,'11 лет'!$B$3:$D$75,3),IF((D150=12),VLOOKUP(E150,'12 лет'!$B$3:$D$75,3),IF((D150=13),VLOOKUP(E150,'13 лет'!$B$3:$E$75,4),IF((D150=14),VLOOKUP(E150,'14 лет'!$B$3:$E$75,4),IF((D150=15),VLOOKUP(E150,'15 лет'!$B$3:$D$75,3),IF((D150=16),VLOOKUP(E150,'16 лет'!$B$3:$D$75,3),VLOOKUP(E150,'17 лет'!$B$3:$D$75,3)))))))</f>
        <v>0</v>
      </c>
      <c r="G150" s="59"/>
      <c r="H150" s="59">
        <f ca="1">IF((D150&lt;=11),VLOOKUP(G150,'11 лет'!$A$3:$D$75,4),IF((D150=12),VLOOKUP(G150,'12 лет'!$A$3:$D$75,4),IF((D150=13),VLOOKUP(G150,'13 лет'!$A$3:$E$75,5),IF((D150=14),VLOOKUP(G150,'14 лет'!$A$3:$E$75,5),IF((D150=15),VLOOKUP(G150,'15 лет'!$A$3:$D$75,4),IF((D150=16),VLOOKUP(G150,'16 лет'!$A$3:$D$75,4),VLOOKUP(G150,'17 лет'!$A$3:$D$75,4)))))))</f>
        <v>0</v>
      </c>
      <c r="I150" s="59"/>
      <c r="J150" s="59">
        <f ca="1">IF((D150&lt;=11),VLOOKUP(I150,'11 лет'!$C$3:$D$75,2),IF((D150=12),VLOOKUP(I150,'12 лет'!$C$3:$D$75,2),IF((D150=13),VLOOKUP(I150,'13 лет'!$D$3:$E$75,2),IF((D150=14),VLOOKUP(I150,'14 лет'!$D$3:$E$75,2),IF((D150=15),VLOOKUP(I150,'15 лет'!$C$3:$D$75,2),IF((D150=16),VLOOKUP(I150,'16 лет'!$C$3:$D$75,2),VLOOKUP(I150,'17 лет'!$C$3:$D$75,2)))))))</f>
        <v>0</v>
      </c>
      <c r="K150" s="59"/>
      <c r="L150" s="59">
        <f ca="1">IF((D150&lt;=11),VLOOKUP(K150,'11 лет'!$G$4:$I$74,3),IF((D150=12),VLOOKUP(K150,'12 лет'!$G$4:$I$74,3),IF((D150=13),VLOOKUP(K150,'13 лет'!$H$4:$J$74,3),IF((D150=14),VLOOKUP(K150,'14 лет'!$H$4:$J$74,3),IF((D150=15),VLOOKUP(K150,'15 лет'!$G$4:$I$74,3),IF((D150=16),VLOOKUP(K150,'16 лет'!$G$4:$I$74,3),VLOOKUP(K150,'17 лет'!$G$4:$I$74,3)))))))</f>
        <v>0</v>
      </c>
      <c r="M150" s="59"/>
      <c r="N150" s="59">
        <f ca="1">IF((D150&lt;=11),VLOOKUP(M150,'11 лет'!$F$4:$I$74,4),IF((D150=12),VLOOKUP(M150,'12 лет'!$F$4:$I$74,4),IF((D150=13),VLOOKUP(M150,'13 лет'!$G$4:$J$74,4),IF((D150=14),VLOOKUP(M150,'14 лет'!$G$4:$J$74,4),IF((D150=15),VLOOKUP(M150,'15 лет'!$F$4:$I$74,4),IF((D150=16),VLOOKUP(M150,'16 лет'!$F$4:$I$74,4),VLOOKUP(M150,'17 лет'!$F$4:$I$74,4)))))))</f>
        <v>0</v>
      </c>
      <c r="O150" s="59"/>
      <c r="P150" s="59">
        <f ca="1">IF((D150&lt;=11),VLOOKUP(O150,'11 лет'!$E$4:$I$74,5),IF((D150=12),VLOOKUP(O150,'12 лет'!$E$4:$I$74,5),IF((D150=13),VLOOKUP(O150,'13 лет'!$F$4:$J$74,5),IF((D150=14),VLOOKUP(O150,'14 лет'!$F$4:$J$74,5),IF((D150=15),VLOOKUP(O150,'15 лет'!$E$4:$I$74,5),IF((D150=16),VLOOKUP(O150,'16 лет'!$E$4:$I$74,5),VLOOKUP(O150,'17 лет'!$E$4:$I$74,5)))))))</f>
        <v>0</v>
      </c>
      <c r="Q150" s="59"/>
      <c r="R150" s="59">
        <f ca="1">IF((D150&lt;=11),VLOOKUP(Q150,'11 лет'!$H$4:$I$74,2),IF((D150=12),VLOOKUP(Q150,'12 лет'!$H$4:$I$74,2),IF((D150=13),VLOOKUP(Q150,'13 лет'!$I$4:$J$74,2),IF((D150=14),VLOOKUP(Q150,'14 лет'!$I$4:$J$74,2),IF((D150=15),VLOOKUP(Q150,'15 лет'!$H$4:$I$74,2),IF((D150=16),VLOOKUP(Q150,'16 лет'!$H$4:$I$74,2),VLOOKUP(Q150,'17 лет'!$H$4:$I$74,2)))))))</f>
        <v>6</v>
      </c>
      <c r="S150" s="59">
        <f t="shared" ca="1" si="5"/>
        <v>6</v>
      </c>
      <c r="T150" s="59"/>
    </row>
    <row r="151" spans="1:20" x14ac:dyDescent="0.2">
      <c r="A151" s="59"/>
      <c r="B151" s="59"/>
      <c r="C151" s="59"/>
      <c r="D151" s="59">
        <f t="shared" ca="1" si="4"/>
        <v>118</v>
      </c>
      <c r="E151" s="59"/>
      <c r="F151" s="59">
        <f ca="1">IF((D151&lt;=11),VLOOKUP(E151,'11 лет'!$B$3:$D$75,3),IF((D151=12),VLOOKUP(E151,'12 лет'!$B$3:$D$75,3),IF((D151=13),VLOOKUP(E151,'13 лет'!$B$3:$E$75,4),IF((D151=14),VLOOKUP(E151,'14 лет'!$B$3:$E$75,4),IF((D151=15),VLOOKUP(E151,'15 лет'!$B$3:$D$75,3),IF((D151=16),VLOOKUP(E151,'16 лет'!$B$3:$D$75,3),VLOOKUP(E151,'17 лет'!$B$3:$D$75,3)))))))</f>
        <v>0</v>
      </c>
      <c r="G151" s="59"/>
      <c r="H151" s="59">
        <f ca="1">IF((D151&lt;=11),VLOOKUP(G151,'11 лет'!$A$3:$D$75,4),IF((D151=12),VLOOKUP(G151,'12 лет'!$A$3:$D$75,4),IF((D151=13),VLOOKUP(G151,'13 лет'!$A$3:$E$75,5),IF((D151=14),VLOOKUP(G151,'14 лет'!$A$3:$E$75,5),IF((D151=15),VLOOKUP(G151,'15 лет'!$A$3:$D$75,4),IF((D151=16),VLOOKUP(G151,'16 лет'!$A$3:$D$75,4),VLOOKUP(G151,'17 лет'!$A$3:$D$75,4)))))))</f>
        <v>0</v>
      </c>
      <c r="I151" s="59"/>
      <c r="J151" s="59">
        <f ca="1">IF((D151&lt;=11),VLOOKUP(I151,'11 лет'!$C$3:$D$75,2),IF((D151=12),VLOOKUP(I151,'12 лет'!$C$3:$D$75,2),IF((D151=13),VLOOKUP(I151,'13 лет'!$D$3:$E$75,2),IF((D151=14),VLOOKUP(I151,'14 лет'!$D$3:$E$75,2),IF((D151=15),VLOOKUP(I151,'15 лет'!$C$3:$D$75,2),IF((D151=16),VLOOKUP(I151,'16 лет'!$C$3:$D$75,2),VLOOKUP(I151,'17 лет'!$C$3:$D$75,2)))))))</f>
        <v>0</v>
      </c>
      <c r="K151" s="59"/>
      <c r="L151" s="59">
        <f ca="1">IF((D151&lt;=11),VLOOKUP(K151,'11 лет'!$G$4:$I$74,3),IF((D151=12),VLOOKUP(K151,'12 лет'!$G$4:$I$74,3),IF((D151=13),VLOOKUP(K151,'13 лет'!$H$4:$J$74,3),IF((D151=14),VLOOKUP(K151,'14 лет'!$H$4:$J$74,3),IF((D151=15),VLOOKUP(K151,'15 лет'!$G$4:$I$74,3),IF((D151=16),VLOOKUP(K151,'16 лет'!$G$4:$I$74,3),VLOOKUP(K151,'17 лет'!$G$4:$I$74,3)))))))</f>
        <v>0</v>
      </c>
      <c r="M151" s="59"/>
      <c r="N151" s="59">
        <f ca="1">IF((D151&lt;=11),VLOOKUP(M151,'11 лет'!$F$4:$I$74,4),IF((D151=12),VLOOKUP(M151,'12 лет'!$F$4:$I$74,4),IF((D151=13),VLOOKUP(M151,'13 лет'!$G$4:$J$74,4),IF((D151=14),VLOOKUP(M151,'14 лет'!$G$4:$J$74,4),IF((D151=15),VLOOKUP(M151,'15 лет'!$F$4:$I$74,4),IF((D151=16),VLOOKUP(M151,'16 лет'!$F$4:$I$74,4),VLOOKUP(M151,'17 лет'!$F$4:$I$74,4)))))))</f>
        <v>0</v>
      </c>
      <c r="O151" s="59"/>
      <c r="P151" s="59">
        <f ca="1">IF((D151&lt;=11),VLOOKUP(O151,'11 лет'!$E$4:$I$74,5),IF((D151=12),VLOOKUP(O151,'12 лет'!$E$4:$I$74,5),IF((D151=13),VLOOKUP(O151,'13 лет'!$F$4:$J$74,5),IF((D151=14),VLOOKUP(O151,'14 лет'!$F$4:$J$74,5),IF((D151=15),VLOOKUP(O151,'15 лет'!$E$4:$I$74,5),IF((D151=16),VLOOKUP(O151,'16 лет'!$E$4:$I$74,5),VLOOKUP(O151,'17 лет'!$E$4:$I$74,5)))))))</f>
        <v>0</v>
      </c>
      <c r="Q151" s="59"/>
      <c r="R151" s="59">
        <f ca="1">IF((D151&lt;=11),VLOOKUP(Q151,'11 лет'!$H$4:$I$74,2),IF((D151=12),VLOOKUP(Q151,'12 лет'!$H$4:$I$74,2),IF((D151=13),VLOOKUP(Q151,'13 лет'!$I$4:$J$74,2),IF((D151=14),VLOOKUP(Q151,'14 лет'!$I$4:$J$74,2),IF((D151=15),VLOOKUP(Q151,'15 лет'!$H$4:$I$74,2),IF((D151=16),VLOOKUP(Q151,'16 лет'!$H$4:$I$74,2),VLOOKUP(Q151,'17 лет'!$H$4:$I$74,2)))))))</f>
        <v>6</v>
      </c>
      <c r="S151" s="59">
        <f t="shared" ca="1" si="5"/>
        <v>6</v>
      </c>
      <c r="T151" s="59"/>
    </row>
    <row r="152" spans="1:20" x14ac:dyDescent="0.2">
      <c r="A152" s="59"/>
      <c r="B152" s="59"/>
      <c r="C152" s="59"/>
      <c r="D152" s="59">
        <f t="shared" ca="1" si="4"/>
        <v>118</v>
      </c>
      <c r="E152" s="59"/>
      <c r="F152" s="59">
        <f ca="1">IF((D152&lt;=11),VLOOKUP(E152,'11 лет'!$B$3:$D$75,3),IF((D152=12),VLOOKUP(E152,'12 лет'!$B$3:$D$75,3),IF((D152=13),VLOOKUP(E152,'13 лет'!$B$3:$E$75,4),IF((D152=14),VLOOKUP(E152,'14 лет'!$B$3:$E$75,4),IF((D152=15),VLOOKUP(E152,'15 лет'!$B$3:$D$75,3),IF((D152=16),VLOOKUP(E152,'16 лет'!$B$3:$D$75,3),VLOOKUP(E152,'17 лет'!$B$3:$D$75,3)))))))</f>
        <v>0</v>
      </c>
      <c r="G152" s="59"/>
      <c r="H152" s="59">
        <f ca="1">IF((D152&lt;=11),VLOOKUP(G152,'11 лет'!$A$3:$D$75,4),IF((D152=12),VLOOKUP(G152,'12 лет'!$A$3:$D$75,4),IF((D152=13),VLOOKUP(G152,'13 лет'!$A$3:$E$75,5),IF((D152=14),VLOOKUP(G152,'14 лет'!$A$3:$E$75,5),IF((D152=15),VLOOKUP(G152,'15 лет'!$A$3:$D$75,4),IF((D152=16),VLOOKUP(G152,'16 лет'!$A$3:$D$75,4),VLOOKUP(G152,'17 лет'!$A$3:$D$75,4)))))))</f>
        <v>0</v>
      </c>
      <c r="I152" s="59"/>
      <c r="J152" s="59">
        <f ca="1">IF((D152&lt;=11),VLOOKUP(I152,'11 лет'!$C$3:$D$75,2),IF((D152=12),VLOOKUP(I152,'12 лет'!$C$3:$D$75,2),IF((D152=13),VLOOKUP(I152,'13 лет'!$D$3:$E$75,2),IF((D152=14),VLOOKUP(I152,'14 лет'!$D$3:$E$75,2),IF((D152=15),VLOOKUP(I152,'15 лет'!$C$3:$D$75,2),IF((D152=16),VLOOKUP(I152,'16 лет'!$C$3:$D$75,2),VLOOKUP(I152,'17 лет'!$C$3:$D$75,2)))))))</f>
        <v>0</v>
      </c>
      <c r="K152" s="59"/>
      <c r="L152" s="59">
        <f ca="1">IF((D152&lt;=11),VLOOKUP(K152,'11 лет'!$G$4:$I$74,3),IF((D152=12),VLOOKUP(K152,'12 лет'!$G$4:$I$74,3),IF((D152=13),VLOOKUP(K152,'13 лет'!$H$4:$J$74,3),IF((D152=14),VLOOKUP(K152,'14 лет'!$H$4:$J$74,3),IF((D152=15),VLOOKUP(K152,'15 лет'!$G$4:$I$74,3),IF((D152=16),VLOOKUP(K152,'16 лет'!$G$4:$I$74,3),VLOOKUP(K152,'17 лет'!$G$4:$I$74,3)))))))</f>
        <v>0</v>
      </c>
      <c r="M152" s="59"/>
      <c r="N152" s="59">
        <f ca="1">IF((D152&lt;=11),VLOOKUP(M152,'11 лет'!$F$4:$I$74,4),IF((D152=12),VLOOKUP(M152,'12 лет'!$F$4:$I$74,4),IF((D152=13),VLOOKUP(M152,'13 лет'!$G$4:$J$74,4),IF((D152=14),VLOOKUP(M152,'14 лет'!$G$4:$J$74,4),IF((D152=15),VLOOKUP(M152,'15 лет'!$F$4:$I$74,4),IF((D152=16),VLOOKUP(M152,'16 лет'!$F$4:$I$74,4),VLOOKUP(M152,'17 лет'!$F$4:$I$74,4)))))))</f>
        <v>0</v>
      </c>
      <c r="O152" s="59"/>
      <c r="P152" s="59">
        <f ca="1">IF((D152&lt;=11),VLOOKUP(O152,'11 лет'!$E$4:$I$74,5),IF((D152=12),VLOOKUP(O152,'12 лет'!$E$4:$I$74,5),IF((D152=13),VLOOKUP(O152,'13 лет'!$F$4:$J$74,5),IF((D152=14),VLOOKUP(O152,'14 лет'!$F$4:$J$74,5),IF((D152=15),VLOOKUP(O152,'15 лет'!$E$4:$I$74,5),IF((D152=16),VLOOKUP(O152,'16 лет'!$E$4:$I$74,5),VLOOKUP(O152,'17 лет'!$E$4:$I$74,5)))))))</f>
        <v>0</v>
      </c>
      <c r="Q152" s="59"/>
      <c r="R152" s="59">
        <f ca="1">IF((D152&lt;=11),VLOOKUP(Q152,'11 лет'!$H$4:$I$74,2),IF((D152=12),VLOOKUP(Q152,'12 лет'!$H$4:$I$74,2),IF((D152=13),VLOOKUP(Q152,'13 лет'!$I$4:$J$74,2),IF((D152=14),VLOOKUP(Q152,'14 лет'!$I$4:$J$74,2),IF((D152=15),VLOOKUP(Q152,'15 лет'!$H$4:$I$74,2),IF((D152=16),VLOOKUP(Q152,'16 лет'!$H$4:$I$74,2),VLOOKUP(Q152,'17 лет'!$H$4:$I$74,2)))))))</f>
        <v>6</v>
      </c>
      <c r="S152" s="59">
        <f t="shared" ca="1" si="5"/>
        <v>6</v>
      </c>
      <c r="T152" s="59"/>
    </row>
    <row r="153" spans="1:20" x14ac:dyDescent="0.2">
      <c r="A153" s="59"/>
      <c r="B153" s="59"/>
      <c r="C153" s="59"/>
      <c r="D153" s="59">
        <f t="shared" ca="1" si="4"/>
        <v>118</v>
      </c>
      <c r="E153" s="59"/>
      <c r="F153" s="59">
        <f ca="1">IF((D153&lt;=11),VLOOKUP(E153,'11 лет'!$B$3:$D$75,3),IF((D153=12),VLOOKUP(E153,'12 лет'!$B$3:$D$75,3),IF((D153=13),VLOOKUP(E153,'13 лет'!$B$3:$E$75,4),IF((D153=14),VLOOKUP(E153,'14 лет'!$B$3:$E$75,4),IF((D153=15),VLOOKUP(E153,'15 лет'!$B$3:$D$75,3),IF((D153=16),VLOOKUP(E153,'16 лет'!$B$3:$D$75,3),VLOOKUP(E153,'17 лет'!$B$3:$D$75,3)))))))</f>
        <v>0</v>
      </c>
      <c r="G153" s="59"/>
      <c r="H153" s="59">
        <f ca="1">IF((D153&lt;=11),VLOOKUP(G153,'11 лет'!$A$3:$D$75,4),IF((D153=12),VLOOKUP(G153,'12 лет'!$A$3:$D$75,4),IF((D153=13),VLOOKUP(G153,'13 лет'!$A$3:$E$75,5),IF((D153=14),VLOOKUP(G153,'14 лет'!$A$3:$E$75,5),IF((D153=15),VLOOKUP(G153,'15 лет'!$A$3:$D$75,4),IF((D153=16),VLOOKUP(G153,'16 лет'!$A$3:$D$75,4),VLOOKUP(G153,'17 лет'!$A$3:$D$75,4)))))))</f>
        <v>0</v>
      </c>
      <c r="I153" s="59"/>
      <c r="J153" s="59">
        <f ca="1">IF((D153&lt;=11),VLOOKUP(I153,'11 лет'!$C$3:$D$75,2),IF((D153=12),VLOOKUP(I153,'12 лет'!$C$3:$D$75,2),IF((D153=13),VLOOKUP(I153,'13 лет'!$D$3:$E$75,2),IF((D153=14),VLOOKUP(I153,'14 лет'!$D$3:$E$75,2),IF((D153=15),VLOOKUP(I153,'15 лет'!$C$3:$D$75,2),IF((D153=16),VLOOKUP(I153,'16 лет'!$C$3:$D$75,2),VLOOKUP(I153,'17 лет'!$C$3:$D$75,2)))))))</f>
        <v>0</v>
      </c>
      <c r="K153" s="59"/>
      <c r="L153" s="59">
        <f ca="1">IF((D153&lt;=11),VLOOKUP(K153,'11 лет'!$G$4:$I$74,3),IF((D153=12),VLOOKUP(K153,'12 лет'!$G$4:$I$74,3),IF((D153=13),VLOOKUP(K153,'13 лет'!$H$4:$J$74,3),IF((D153=14),VLOOKUP(K153,'14 лет'!$H$4:$J$74,3),IF((D153=15),VLOOKUP(K153,'15 лет'!$G$4:$I$74,3),IF((D153=16),VLOOKUP(K153,'16 лет'!$G$4:$I$74,3),VLOOKUP(K153,'17 лет'!$G$4:$I$74,3)))))))</f>
        <v>0</v>
      </c>
      <c r="M153" s="59"/>
      <c r="N153" s="59">
        <f ca="1">IF((D153&lt;=11),VLOOKUP(M153,'11 лет'!$F$4:$I$74,4),IF((D153=12),VLOOKUP(M153,'12 лет'!$F$4:$I$74,4),IF((D153=13),VLOOKUP(M153,'13 лет'!$G$4:$J$74,4),IF((D153=14),VLOOKUP(M153,'14 лет'!$G$4:$J$74,4),IF((D153=15),VLOOKUP(M153,'15 лет'!$F$4:$I$74,4),IF((D153=16),VLOOKUP(M153,'16 лет'!$F$4:$I$74,4),VLOOKUP(M153,'17 лет'!$F$4:$I$74,4)))))))</f>
        <v>0</v>
      </c>
      <c r="O153" s="59"/>
      <c r="P153" s="59">
        <f ca="1">IF((D153&lt;=11),VLOOKUP(O153,'11 лет'!$E$4:$I$74,5),IF((D153=12),VLOOKUP(O153,'12 лет'!$E$4:$I$74,5),IF((D153=13),VLOOKUP(O153,'13 лет'!$F$4:$J$74,5),IF((D153=14),VLOOKUP(O153,'14 лет'!$F$4:$J$74,5),IF((D153=15),VLOOKUP(O153,'15 лет'!$E$4:$I$74,5),IF((D153=16),VLOOKUP(O153,'16 лет'!$E$4:$I$74,5),VLOOKUP(O153,'17 лет'!$E$4:$I$74,5)))))))</f>
        <v>0</v>
      </c>
      <c r="Q153" s="59"/>
      <c r="R153" s="59">
        <f ca="1">IF((D153&lt;=11),VLOOKUP(Q153,'11 лет'!$H$4:$I$74,2),IF((D153=12),VLOOKUP(Q153,'12 лет'!$H$4:$I$74,2),IF((D153=13),VLOOKUP(Q153,'13 лет'!$I$4:$J$74,2),IF((D153=14),VLOOKUP(Q153,'14 лет'!$I$4:$J$74,2),IF((D153=15),VLOOKUP(Q153,'15 лет'!$H$4:$I$74,2),IF((D153=16),VLOOKUP(Q153,'16 лет'!$H$4:$I$74,2),VLOOKUP(Q153,'17 лет'!$H$4:$I$74,2)))))))</f>
        <v>6</v>
      </c>
      <c r="S153" s="59">
        <f t="shared" ca="1" si="5"/>
        <v>6</v>
      </c>
      <c r="T153" s="59"/>
    </row>
    <row r="154" spans="1:20" x14ac:dyDescent="0.2">
      <c r="A154" s="59"/>
      <c r="B154" s="59"/>
      <c r="C154" s="59"/>
      <c r="D154" s="59">
        <f t="shared" ca="1" si="4"/>
        <v>118</v>
      </c>
      <c r="E154" s="59"/>
      <c r="F154" s="59">
        <f ca="1">IF((D154&lt;=11),VLOOKUP(E154,'11 лет'!$B$3:$D$75,3),IF((D154=12),VLOOKUP(E154,'12 лет'!$B$3:$D$75,3),IF((D154=13),VLOOKUP(E154,'13 лет'!$B$3:$E$75,4),IF((D154=14),VLOOKUP(E154,'14 лет'!$B$3:$E$75,4),IF((D154=15),VLOOKUP(E154,'15 лет'!$B$3:$D$75,3),IF((D154=16),VLOOKUP(E154,'16 лет'!$B$3:$D$75,3),VLOOKUP(E154,'17 лет'!$B$3:$D$75,3)))))))</f>
        <v>0</v>
      </c>
      <c r="G154" s="59"/>
      <c r="H154" s="59">
        <f ca="1">IF((D154&lt;=11),VLOOKUP(G154,'11 лет'!$A$3:$D$75,4),IF((D154=12),VLOOKUP(G154,'12 лет'!$A$3:$D$75,4),IF((D154=13),VLOOKUP(G154,'13 лет'!$A$3:$E$75,5),IF((D154=14),VLOOKUP(G154,'14 лет'!$A$3:$E$75,5),IF((D154=15),VLOOKUP(G154,'15 лет'!$A$3:$D$75,4),IF((D154=16),VLOOKUP(G154,'16 лет'!$A$3:$D$75,4),VLOOKUP(G154,'17 лет'!$A$3:$D$75,4)))))))</f>
        <v>0</v>
      </c>
      <c r="I154" s="59"/>
      <c r="J154" s="59">
        <f ca="1">IF((D154&lt;=11),VLOOKUP(I154,'11 лет'!$C$3:$D$75,2),IF((D154=12),VLOOKUP(I154,'12 лет'!$C$3:$D$75,2),IF((D154=13),VLOOKUP(I154,'13 лет'!$D$3:$E$75,2),IF((D154=14),VLOOKUP(I154,'14 лет'!$D$3:$E$75,2),IF((D154=15),VLOOKUP(I154,'15 лет'!$C$3:$D$75,2),IF((D154=16),VLOOKUP(I154,'16 лет'!$C$3:$D$75,2),VLOOKUP(I154,'17 лет'!$C$3:$D$75,2)))))))</f>
        <v>0</v>
      </c>
      <c r="K154" s="59"/>
      <c r="L154" s="59">
        <f ca="1">IF((D154&lt;=11),VLOOKUP(K154,'11 лет'!$G$4:$I$74,3),IF((D154=12),VLOOKUP(K154,'12 лет'!$G$4:$I$74,3),IF((D154=13),VLOOKUP(K154,'13 лет'!$H$4:$J$74,3),IF((D154=14),VLOOKUP(K154,'14 лет'!$H$4:$J$74,3),IF((D154=15),VLOOKUP(K154,'15 лет'!$G$4:$I$74,3),IF((D154=16),VLOOKUP(K154,'16 лет'!$G$4:$I$74,3),VLOOKUP(K154,'17 лет'!$G$4:$I$74,3)))))))</f>
        <v>0</v>
      </c>
      <c r="M154" s="59"/>
      <c r="N154" s="59">
        <f ca="1">IF((D154&lt;=11),VLOOKUP(M154,'11 лет'!$F$4:$I$74,4),IF((D154=12),VLOOKUP(M154,'12 лет'!$F$4:$I$74,4),IF((D154=13),VLOOKUP(M154,'13 лет'!$G$4:$J$74,4),IF((D154=14),VLOOKUP(M154,'14 лет'!$G$4:$J$74,4),IF((D154=15),VLOOKUP(M154,'15 лет'!$F$4:$I$74,4),IF((D154=16),VLOOKUP(M154,'16 лет'!$F$4:$I$74,4),VLOOKUP(M154,'17 лет'!$F$4:$I$74,4)))))))</f>
        <v>0</v>
      </c>
      <c r="O154" s="59"/>
      <c r="P154" s="59">
        <f ca="1">IF((D154&lt;=11),VLOOKUP(O154,'11 лет'!$E$4:$I$74,5),IF((D154=12),VLOOKUP(O154,'12 лет'!$E$4:$I$74,5),IF((D154=13),VLOOKUP(O154,'13 лет'!$F$4:$J$74,5),IF((D154=14),VLOOKUP(O154,'14 лет'!$F$4:$J$74,5),IF((D154=15),VLOOKUP(O154,'15 лет'!$E$4:$I$74,5),IF((D154=16),VLOOKUP(O154,'16 лет'!$E$4:$I$74,5),VLOOKUP(O154,'17 лет'!$E$4:$I$74,5)))))))</f>
        <v>0</v>
      </c>
      <c r="Q154" s="59"/>
      <c r="R154" s="59">
        <f ca="1">IF((D154&lt;=11),VLOOKUP(Q154,'11 лет'!$H$4:$I$74,2),IF((D154=12),VLOOKUP(Q154,'12 лет'!$H$4:$I$74,2),IF((D154=13),VLOOKUP(Q154,'13 лет'!$I$4:$J$74,2),IF((D154=14),VLOOKUP(Q154,'14 лет'!$I$4:$J$74,2),IF((D154=15),VLOOKUP(Q154,'15 лет'!$H$4:$I$74,2),IF((D154=16),VLOOKUP(Q154,'16 лет'!$H$4:$I$74,2),VLOOKUP(Q154,'17 лет'!$H$4:$I$74,2)))))))</f>
        <v>6</v>
      </c>
      <c r="S154" s="59">
        <f t="shared" ca="1" si="5"/>
        <v>6</v>
      </c>
      <c r="T154" s="59"/>
    </row>
    <row r="155" spans="1:20" x14ac:dyDescent="0.2">
      <c r="A155" s="59"/>
      <c r="B155" s="59"/>
      <c r="C155" s="59"/>
      <c r="D155" s="59">
        <f t="shared" ca="1" si="4"/>
        <v>118</v>
      </c>
      <c r="E155" s="59"/>
      <c r="F155" s="59">
        <f ca="1">IF((D155&lt;=11),VLOOKUP(E155,'11 лет'!$B$3:$D$75,3),IF((D155=12),VLOOKUP(E155,'12 лет'!$B$3:$D$75,3),IF((D155=13),VLOOKUP(E155,'13 лет'!$B$3:$E$75,4),IF((D155=14),VLOOKUP(E155,'14 лет'!$B$3:$E$75,4),IF((D155=15),VLOOKUP(E155,'15 лет'!$B$3:$D$75,3),IF((D155=16),VLOOKUP(E155,'16 лет'!$B$3:$D$75,3),VLOOKUP(E155,'17 лет'!$B$3:$D$75,3)))))))</f>
        <v>0</v>
      </c>
      <c r="G155" s="59"/>
      <c r="H155" s="59">
        <f ca="1">IF((D155&lt;=11),VLOOKUP(G155,'11 лет'!$A$3:$D$75,4),IF((D155=12),VLOOKUP(G155,'12 лет'!$A$3:$D$75,4),IF((D155=13),VLOOKUP(G155,'13 лет'!$A$3:$E$75,5),IF((D155=14),VLOOKUP(G155,'14 лет'!$A$3:$E$75,5),IF((D155=15),VLOOKUP(G155,'15 лет'!$A$3:$D$75,4),IF((D155=16),VLOOKUP(G155,'16 лет'!$A$3:$D$75,4),VLOOKUP(G155,'17 лет'!$A$3:$D$75,4)))))))</f>
        <v>0</v>
      </c>
      <c r="I155" s="59"/>
      <c r="J155" s="59">
        <f ca="1">IF((D155&lt;=11),VLOOKUP(I155,'11 лет'!$C$3:$D$75,2),IF((D155=12),VLOOKUP(I155,'12 лет'!$C$3:$D$75,2),IF((D155=13),VLOOKUP(I155,'13 лет'!$D$3:$E$75,2),IF((D155=14),VLOOKUP(I155,'14 лет'!$D$3:$E$75,2),IF((D155=15),VLOOKUP(I155,'15 лет'!$C$3:$D$75,2),IF((D155=16),VLOOKUP(I155,'16 лет'!$C$3:$D$75,2),VLOOKUP(I155,'17 лет'!$C$3:$D$75,2)))))))</f>
        <v>0</v>
      </c>
      <c r="K155" s="59"/>
      <c r="L155" s="59">
        <f ca="1">IF((D155&lt;=11),VLOOKUP(K155,'11 лет'!$G$4:$I$74,3),IF((D155=12),VLOOKUP(K155,'12 лет'!$G$4:$I$74,3),IF((D155=13),VLOOKUP(K155,'13 лет'!$H$4:$J$74,3),IF((D155=14),VLOOKUP(K155,'14 лет'!$H$4:$J$74,3),IF((D155=15),VLOOKUP(K155,'15 лет'!$G$4:$I$74,3),IF((D155=16),VLOOKUP(K155,'16 лет'!$G$4:$I$74,3),VLOOKUP(K155,'17 лет'!$G$4:$I$74,3)))))))</f>
        <v>0</v>
      </c>
      <c r="M155" s="59"/>
      <c r="N155" s="59">
        <f ca="1">IF((D155&lt;=11),VLOOKUP(M155,'11 лет'!$F$4:$I$74,4),IF((D155=12),VLOOKUP(M155,'12 лет'!$F$4:$I$74,4),IF((D155=13),VLOOKUP(M155,'13 лет'!$G$4:$J$74,4),IF((D155=14),VLOOKUP(M155,'14 лет'!$G$4:$J$74,4),IF((D155=15),VLOOKUP(M155,'15 лет'!$F$4:$I$74,4),IF((D155=16),VLOOKUP(M155,'16 лет'!$F$4:$I$74,4),VLOOKUP(M155,'17 лет'!$F$4:$I$74,4)))))))</f>
        <v>0</v>
      </c>
      <c r="O155" s="59"/>
      <c r="P155" s="59">
        <f ca="1">IF((D155&lt;=11),VLOOKUP(O155,'11 лет'!$E$4:$I$74,5),IF((D155=12),VLOOKUP(O155,'12 лет'!$E$4:$I$74,5),IF((D155=13),VLOOKUP(O155,'13 лет'!$F$4:$J$74,5),IF((D155=14),VLOOKUP(O155,'14 лет'!$F$4:$J$74,5),IF((D155=15),VLOOKUP(O155,'15 лет'!$E$4:$I$74,5),IF((D155=16),VLOOKUP(O155,'16 лет'!$E$4:$I$74,5),VLOOKUP(O155,'17 лет'!$E$4:$I$74,5)))))))</f>
        <v>0</v>
      </c>
      <c r="Q155" s="59"/>
      <c r="R155" s="59">
        <f ca="1">IF((D155&lt;=11),VLOOKUP(Q155,'11 лет'!$H$4:$I$74,2),IF((D155=12),VLOOKUP(Q155,'12 лет'!$H$4:$I$74,2),IF((D155=13),VLOOKUP(Q155,'13 лет'!$I$4:$J$74,2),IF((D155=14),VLOOKUP(Q155,'14 лет'!$I$4:$J$74,2),IF((D155=15),VLOOKUP(Q155,'15 лет'!$H$4:$I$74,2),IF((D155=16),VLOOKUP(Q155,'16 лет'!$H$4:$I$74,2),VLOOKUP(Q155,'17 лет'!$H$4:$I$74,2)))))))</f>
        <v>6</v>
      </c>
      <c r="S155" s="59">
        <f t="shared" ca="1" si="5"/>
        <v>6</v>
      </c>
      <c r="T155" s="59"/>
    </row>
    <row r="156" spans="1:20" x14ac:dyDescent="0.2">
      <c r="A156" s="59"/>
      <c r="B156" s="59"/>
      <c r="C156" s="59"/>
      <c r="D156" s="59">
        <f t="shared" ca="1" si="4"/>
        <v>118</v>
      </c>
      <c r="E156" s="59"/>
      <c r="F156" s="59">
        <f ca="1">IF((D156&lt;=11),VLOOKUP(E156,'11 лет'!$B$3:$D$75,3),IF((D156=12),VLOOKUP(E156,'12 лет'!$B$3:$D$75,3),IF((D156=13),VLOOKUP(E156,'13 лет'!$B$3:$E$75,4),IF((D156=14),VLOOKUP(E156,'14 лет'!$B$3:$E$75,4),IF((D156=15),VLOOKUP(E156,'15 лет'!$B$3:$D$75,3),IF((D156=16),VLOOKUP(E156,'16 лет'!$B$3:$D$75,3),VLOOKUP(E156,'17 лет'!$B$3:$D$75,3)))))))</f>
        <v>0</v>
      </c>
      <c r="G156" s="59"/>
      <c r="H156" s="59">
        <f ca="1">IF((D156&lt;=11),VLOOKUP(G156,'11 лет'!$A$3:$D$75,4),IF((D156=12),VLOOKUP(G156,'12 лет'!$A$3:$D$75,4),IF((D156=13),VLOOKUP(G156,'13 лет'!$A$3:$E$75,5),IF((D156=14),VLOOKUP(G156,'14 лет'!$A$3:$E$75,5),IF((D156=15),VLOOKUP(G156,'15 лет'!$A$3:$D$75,4),IF((D156=16),VLOOKUP(G156,'16 лет'!$A$3:$D$75,4),VLOOKUP(G156,'17 лет'!$A$3:$D$75,4)))))))</f>
        <v>0</v>
      </c>
      <c r="I156" s="59"/>
      <c r="J156" s="59">
        <f ca="1">IF((D156&lt;=11),VLOOKUP(I156,'11 лет'!$C$3:$D$75,2),IF((D156=12),VLOOKUP(I156,'12 лет'!$C$3:$D$75,2),IF((D156=13),VLOOKUP(I156,'13 лет'!$D$3:$E$75,2),IF((D156=14),VLOOKUP(I156,'14 лет'!$D$3:$E$75,2),IF((D156=15),VLOOKUP(I156,'15 лет'!$C$3:$D$75,2),IF((D156=16),VLOOKUP(I156,'16 лет'!$C$3:$D$75,2),VLOOKUP(I156,'17 лет'!$C$3:$D$75,2)))))))</f>
        <v>0</v>
      </c>
      <c r="K156" s="59"/>
      <c r="L156" s="59">
        <f ca="1">IF((D156&lt;=11),VLOOKUP(K156,'11 лет'!$G$4:$I$74,3),IF((D156=12),VLOOKUP(K156,'12 лет'!$G$4:$I$74,3),IF((D156=13),VLOOKUP(K156,'13 лет'!$H$4:$J$74,3),IF((D156=14),VLOOKUP(K156,'14 лет'!$H$4:$J$74,3),IF((D156=15),VLOOKUP(K156,'15 лет'!$G$4:$I$74,3),IF((D156=16),VLOOKUP(K156,'16 лет'!$G$4:$I$74,3),VLOOKUP(K156,'17 лет'!$G$4:$I$74,3)))))))</f>
        <v>0</v>
      </c>
      <c r="M156" s="59"/>
      <c r="N156" s="59">
        <f ca="1">IF((D156&lt;=11),VLOOKUP(M156,'11 лет'!$F$4:$I$74,4),IF((D156=12),VLOOKUP(M156,'12 лет'!$F$4:$I$74,4),IF((D156=13),VLOOKUP(M156,'13 лет'!$G$4:$J$74,4),IF((D156=14),VLOOKUP(M156,'14 лет'!$G$4:$J$74,4),IF((D156=15),VLOOKUP(M156,'15 лет'!$F$4:$I$74,4),IF((D156=16),VLOOKUP(M156,'16 лет'!$F$4:$I$74,4),VLOOKUP(M156,'17 лет'!$F$4:$I$74,4)))))))</f>
        <v>0</v>
      </c>
      <c r="O156" s="59"/>
      <c r="P156" s="59">
        <f ca="1">IF((D156&lt;=11),VLOOKUP(O156,'11 лет'!$E$4:$I$74,5),IF((D156=12),VLOOKUP(O156,'12 лет'!$E$4:$I$74,5),IF((D156=13),VLOOKUP(O156,'13 лет'!$F$4:$J$74,5),IF((D156=14),VLOOKUP(O156,'14 лет'!$F$4:$J$74,5),IF((D156=15),VLOOKUP(O156,'15 лет'!$E$4:$I$74,5),IF((D156=16),VLOOKUP(O156,'16 лет'!$E$4:$I$74,5),VLOOKUP(O156,'17 лет'!$E$4:$I$74,5)))))))</f>
        <v>0</v>
      </c>
      <c r="Q156" s="59"/>
      <c r="R156" s="59">
        <f ca="1">IF((D156&lt;=11),VLOOKUP(Q156,'11 лет'!$H$4:$I$74,2),IF((D156=12),VLOOKUP(Q156,'12 лет'!$H$4:$I$74,2),IF((D156=13),VLOOKUP(Q156,'13 лет'!$I$4:$J$74,2),IF((D156=14),VLOOKUP(Q156,'14 лет'!$I$4:$J$74,2),IF((D156=15),VLOOKUP(Q156,'15 лет'!$H$4:$I$74,2),IF((D156=16),VLOOKUP(Q156,'16 лет'!$H$4:$I$74,2),VLOOKUP(Q156,'17 лет'!$H$4:$I$74,2)))))))</f>
        <v>6</v>
      </c>
      <c r="S156" s="59">
        <f t="shared" ca="1" si="5"/>
        <v>6</v>
      </c>
      <c r="T156" s="59"/>
    </row>
    <row r="157" spans="1:20" x14ac:dyDescent="0.2">
      <c r="A157" s="59"/>
      <c r="B157" s="59"/>
      <c r="C157" s="59"/>
      <c r="D157" s="59">
        <f t="shared" ca="1" si="4"/>
        <v>118</v>
      </c>
      <c r="E157" s="59"/>
      <c r="F157" s="59">
        <f ca="1">IF((D157&lt;=11),VLOOKUP(E157,'11 лет'!$B$3:$D$75,3),IF((D157=12),VLOOKUP(E157,'12 лет'!$B$3:$D$75,3),IF((D157=13),VLOOKUP(E157,'13 лет'!$B$3:$E$75,4),IF((D157=14),VLOOKUP(E157,'14 лет'!$B$3:$E$75,4),IF((D157=15),VLOOKUP(E157,'15 лет'!$B$3:$D$75,3),IF((D157=16),VLOOKUP(E157,'16 лет'!$B$3:$D$75,3),VLOOKUP(E157,'17 лет'!$B$3:$D$75,3)))))))</f>
        <v>0</v>
      </c>
      <c r="G157" s="59"/>
      <c r="H157" s="59">
        <f ca="1">IF((D157&lt;=11),VLOOKUP(G157,'11 лет'!$A$3:$D$75,4),IF((D157=12),VLOOKUP(G157,'12 лет'!$A$3:$D$75,4),IF((D157=13),VLOOKUP(G157,'13 лет'!$A$3:$E$75,5),IF((D157=14),VLOOKUP(G157,'14 лет'!$A$3:$E$75,5),IF((D157=15),VLOOKUP(G157,'15 лет'!$A$3:$D$75,4),IF((D157=16),VLOOKUP(G157,'16 лет'!$A$3:$D$75,4),VLOOKUP(G157,'17 лет'!$A$3:$D$75,4)))))))</f>
        <v>0</v>
      </c>
      <c r="I157" s="59"/>
      <c r="J157" s="59">
        <f ca="1">IF((D157&lt;=11),VLOOKUP(I157,'11 лет'!$C$3:$D$75,2),IF((D157=12),VLOOKUP(I157,'12 лет'!$C$3:$D$75,2),IF((D157=13),VLOOKUP(I157,'13 лет'!$D$3:$E$75,2),IF((D157=14),VLOOKUP(I157,'14 лет'!$D$3:$E$75,2),IF((D157=15),VLOOKUP(I157,'15 лет'!$C$3:$D$75,2),IF((D157=16),VLOOKUP(I157,'16 лет'!$C$3:$D$75,2),VLOOKUP(I157,'17 лет'!$C$3:$D$75,2)))))))</f>
        <v>0</v>
      </c>
      <c r="K157" s="59"/>
      <c r="L157" s="59">
        <f ca="1">IF((D157&lt;=11),VLOOKUP(K157,'11 лет'!$G$4:$I$74,3),IF((D157=12),VLOOKUP(K157,'12 лет'!$G$4:$I$74,3),IF((D157=13),VLOOKUP(K157,'13 лет'!$H$4:$J$74,3),IF((D157=14),VLOOKUP(K157,'14 лет'!$H$4:$J$74,3),IF((D157=15),VLOOKUP(K157,'15 лет'!$G$4:$I$74,3),IF((D157=16),VLOOKUP(K157,'16 лет'!$G$4:$I$74,3),VLOOKUP(K157,'17 лет'!$G$4:$I$74,3)))))))</f>
        <v>0</v>
      </c>
      <c r="M157" s="59"/>
      <c r="N157" s="59">
        <f ca="1">IF((D157&lt;=11),VLOOKUP(M157,'11 лет'!$F$4:$I$74,4),IF((D157=12),VLOOKUP(M157,'12 лет'!$F$4:$I$74,4),IF((D157=13),VLOOKUP(M157,'13 лет'!$G$4:$J$74,4),IF((D157=14),VLOOKUP(M157,'14 лет'!$G$4:$J$74,4),IF((D157=15),VLOOKUP(M157,'15 лет'!$F$4:$I$74,4),IF((D157=16),VLOOKUP(M157,'16 лет'!$F$4:$I$74,4),VLOOKUP(M157,'17 лет'!$F$4:$I$74,4)))))))</f>
        <v>0</v>
      </c>
      <c r="O157" s="59"/>
      <c r="P157" s="59">
        <f ca="1">IF((D157&lt;=11),VLOOKUP(O157,'11 лет'!$E$4:$I$74,5),IF((D157=12),VLOOKUP(O157,'12 лет'!$E$4:$I$74,5),IF((D157=13),VLOOKUP(O157,'13 лет'!$F$4:$J$74,5),IF((D157=14),VLOOKUP(O157,'14 лет'!$F$4:$J$74,5),IF((D157=15),VLOOKUP(O157,'15 лет'!$E$4:$I$74,5),IF((D157=16),VLOOKUP(O157,'16 лет'!$E$4:$I$74,5),VLOOKUP(O157,'17 лет'!$E$4:$I$74,5)))))))</f>
        <v>0</v>
      </c>
      <c r="Q157" s="59"/>
      <c r="R157" s="59">
        <f ca="1">IF((D157&lt;=11),VLOOKUP(Q157,'11 лет'!$H$4:$I$74,2),IF((D157=12),VLOOKUP(Q157,'12 лет'!$H$4:$I$74,2),IF((D157=13),VLOOKUP(Q157,'13 лет'!$I$4:$J$74,2),IF((D157=14),VLOOKUP(Q157,'14 лет'!$I$4:$J$74,2),IF((D157=15),VLOOKUP(Q157,'15 лет'!$H$4:$I$74,2),IF((D157=16),VLOOKUP(Q157,'16 лет'!$H$4:$I$74,2),VLOOKUP(Q157,'17 лет'!$H$4:$I$74,2)))))))</f>
        <v>6</v>
      </c>
      <c r="S157" s="59">
        <f t="shared" ca="1" si="5"/>
        <v>6</v>
      </c>
      <c r="T157" s="59"/>
    </row>
    <row r="158" spans="1:20" x14ac:dyDescent="0.2">
      <c r="A158" s="59"/>
      <c r="B158" s="59"/>
      <c r="C158" s="59"/>
      <c r="D158" s="59">
        <f t="shared" ca="1" si="4"/>
        <v>118</v>
      </c>
      <c r="E158" s="59"/>
      <c r="F158" s="59">
        <f ca="1">IF((D158&lt;=11),VLOOKUP(E158,'11 лет'!$B$3:$D$75,3),IF((D158=12),VLOOKUP(E158,'12 лет'!$B$3:$D$75,3),IF((D158=13),VLOOKUP(E158,'13 лет'!$B$3:$E$75,4),IF((D158=14),VLOOKUP(E158,'14 лет'!$B$3:$E$75,4),IF((D158=15),VLOOKUP(E158,'15 лет'!$B$3:$D$75,3),IF((D158=16),VLOOKUP(E158,'16 лет'!$B$3:$D$75,3),VLOOKUP(E158,'17 лет'!$B$3:$D$75,3)))))))</f>
        <v>0</v>
      </c>
      <c r="G158" s="59"/>
      <c r="H158" s="59">
        <f ca="1">IF((D158&lt;=11),VLOOKUP(G158,'11 лет'!$A$3:$D$75,4),IF((D158=12),VLOOKUP(G158,'12 лет'!$A$3:$D$75,4),IF((D158=13),VLOOKUP(G158,'13 лет'!$A$3:$E$75,5),IF((D158=14),VLOOKUP(G158,'14 лет'!$A$3:$E$75,5),IF((D158=15),VLOOKUP(G158,'15 лет'!$A$3:$D$75,4),IF((D158=16),VLOOKUP(G158,'16 лет'!$A$3:$D$75,4),VLOOKUP(G158,'17 лет'!$A$3:$D$75,4)))))))</f>
        <v>0</v>
      </c>
      <c r="I158" s="59"/>
      <c r="J158" s="59">
        <f ca="1">IF((D158&lt;=11),VLOOKUP(I158,'11 лет'!$C$3:$D$75,2),IF((D158=12),VLOOKUP(I158,'12 лет'!$C$3:$D$75,2),IF((D158=13),VLOOKUP(I158,'13 лет'!$D$3:$E$75,2),IF((D158=14),VLOOKUP(I158,'14 лет'!$D$3:$E$75,2),IF((D158=15),VLOOKUP(I158,'15 лет'!$C$3:$D$75,2),IF((D158=16),VLOOKUP(I158,'16 лет'!$C$3:$D$75,2),VLOOKUP(I158,'17 лет'!$C$3:$D$75,2)))))))</f>
        <v>0</v>
      </c>
      <c r="K158" s="59"/>
      <c r="L158" s="59">
        <f ca="1">IF((D158&lt;=11),VLOOKUP(K158,'11 лет'!$G$4:$I$74,3),IF((D158=12),VLOOKUP(K158,'12 лет'!$G$4:$I$74,3),IF((D158=13),VLOOKUP(K158,'13 лет'!$H$4:$J$74,3),IF((D158=14),VLOOKUP(K158,'14 лет'!$H$4:$J$74,3),IF((D158=15),VLOOKUP(K158,'15 лет'!$G$4:$I$74,3),IF((D158=16),VLOOKUP(K158,'16 лет'!$G$4:$I$74,3),VLOOKUP(K158,'17 лет'!$G$4:$I$74,3)))))))</f>
        <v>0</v>
      </c>
      <c r="M158" s="59"/>
      <c r="N158" s="59">
        <f ca="1">IF((D158&lt;=11),VLOOKUP(M158,'11 лет'!$F$4:$I$74,4),IF((D158=12),VLOOKUP(M158,'12 лет'!$F$4:$I$74,4),IF((D158=13),VLOOKUP(M158,'13 лет'!$G$4:$J$74,4),IF((D158=14),VLOOKUP(M158,'14 лет'!$G$4:$J$74,4),IF((D158=15),VLOOKUP(M158,'15 лет'!$F$4:$I$74,4),IF((D158=16),VLOOKUP(M158,'16 лет'!$F$4:$I$74,4),VLOOKUP(M158,'17 лет'!$F$4:$I$74,4)))))))</f>
        <v>0</v>
      </c>
      <c r="O158" s="59"/>
      <c r="P158" s="59">
        <f ca="1">IF((D158&lt;=11),VLOOKUP(O158,'11 лет'!$E$4:$I$74,5),IF((D158=12),VLOOKUP(O158,'12 лет'!$E$4:$I$74,5),IF((D158=13),VLOOKUP(O158,'13 лет'!$F$4:$J$74,5),IF((D158=14),VLOOKUP(O158,'14 лет'!$F$4:$J$74,5),IF((D158=15),VLOOKUP(O158,'15 лет'!$E$4:$I$74,5),IF((D158=16),VLOOKUP(O158,'16 лет'!$E$4:$I$74,5),VLOOKUP(O158,'17 лет'!$E$4:$I$74,5)))))))</f>
        <v>0</v>
      </c>
      <c r="Q158" s="59"/>
      <c r="R158" s="59">
        <f ca="1">IF((D158&lt;=11),VLOOKUP(Q158,'11 лет'!$H$4:$I$74,2),IF((D158=12),VLOOKUP(Q158,'12 лет'!$H$4:$I$74,2),IF((D158=13),VLOOKUP(Q158,'13 лет'!$I$4:$J$74,2),IF((D158=14),VLOOKUP(Q158,'14 лет'!$I$4:$J$74,2),IF((D158=15),VLOOKUP(Q158,'15 лет'!$H$4:$I$74,2),IF((D158=16),VLOOKUP(Q158,'16 лет'!$H$4:$I$74,2),VLOOKUP(Q158,'17 лет'!$H$4:$I$74,2)))))))</f>
        <v>6</v>
      </c>
      <c r="S158" s="59">
        <f t="shared" ca="1" si="5"/>
        <v>6</v>
      </c>
      <c r="T158" s="59"/>
    </row>
    <row r="159" spans="1:20" x14ac:dyDescent="0.2">
      <c r="A159" s="59"/>
      <c r="B159" s="59"/>
      <c r="C159" s="59"/>
      <c r="D159" s="59">
        <f t="shared" ca="1" si="4"/>
        <v>118</v>
      </c>
      <c r="E159" s="59"/>
      <c r="F159" s="59">
        <f ca="1">IF((D159&lt;=11),VLOOKUP(E159,'11 лет'!$B$3:$D$75,3),IF((D159=12),VLOOKUP(E159,'12 лет'!$B$3:$D$75,3),IF((D159=13),VLOOKUP(E159,'13 лет'!$B$3:$E$75,4),IF((D159=14),VLOOKUP(E159,'14 лет'!$B$3:$E$75,4),IF((D159=15),VLOOKUP(E159,'15 лет'!$B$3:$D$75,3),IF((D159=16),VLOOKUP(E159,'16 лет'!$B$3:$D$75,3),VLOOKUP(E159,'17 лет'!$B$3:$D$75,3)))))))</f>
        <v>0</v>
      </c>
      <c r="G159" s="59"/>
      <c r="H159" s="59">
        <f ca="1">IF((D159&lt;=11),VLOOKUP(G159,'11 лет'!$A$3:$D$75,4),IF((D159=12),VLOOKUP(G159,'12 лет'!$A$3:$D$75,4),IF((D159=13),VLOOKUP(G159,'13 лет'!$A$3:$E$75,5),IF((D159=14),VLOOKUP(G159,'14 лет'!$A$3:$E$75,5),IF((D159=15),VLOOKUP(G159,'15 лет'!$A$3:$D$75,4),IF((D159=16),VLOOKUP(G159,'16 лет'!$A$3:$D$75,4),VLOOKUP(G159,'17 лет'!$A$3:$D$75,4)))))))</f>
        <v>0</v>
      </c>
      <c r="I159" s="59"/>
      <c r="J159" s="59">
        <f ca="1">IF((D159&lt;=11),VLOOKUP(I159,'11 лет'!$C$3:$D$75,2),IF((D159=12),VLOOKUP(I159,'12 лет'!$C$3:$D$75,2),IF((D159=13),VLOOKUP(I159,'13 лет'!$D$3:$E$75,2),IF((D159=14),VLOOKUP(I159,'14 лет'!$D$3:$E$75,2),IF((D159=15),VLOOKUP(I159,'15 лет'!$C$3:$D$75,2),IF((D159=16),VLOOKUP(I159,'16 лет'!$C$3:$D$75,2),VLOOKUP(I159,'17 лет'!$C$3:$D$75,2)))))))</f>
        <v>0</v>
      </c>
      <c r="K159" s="59"/>
      <c r="L159" s="59">
        <f ca="1">IF((D159&lt;=11),VLOOKUP(K159,'11 лет'!$G$4:$I$74,3),IF((D159=12),VLOOKUP(K159,'12 лет'!$G$4:$I$74,3),IF((D159=13),VLOOKUP(K159,'13 лет'!$H$4:$J$74,3),IF((D159=14),VLOOKUP(K159,'14 лет'!$H$4:$J$74,3),IF((D159=15),VLOOKUP(K159,'15 лет'!$G$4:$I$74,3),IF((D159=16),VLOOKUP(K159,'16 лет'!$G$4:$I$74,3),VLOOKUP(K159,'17 лет'!$G$4:$I$74,3)))))))</f>
        <v>0</v>
      </c>
      <c r="M159" s="59"/>
      <c r="N159" s="59">
        <f ca="1">IF((D159&lt;=11),VLOOKUP(M159,'11 лет'!$F$4:$I$74,4),IF((D159=12),VLOOKUP(M159,'12 лет'!$F$4:$I$74,4),IF((D159=13),VLOOKUP(M159,'13 лет'!$G$4:$J$74,4),IF((D159=14),VLOOKUP(M159,'14 лет'!$G$4:$J$74,4),IF((D159=15),VLOOKUP(M159,'15 лет'!$F$4:$I$74,4),IF((D159=16),VLOOKUP(M159,'16 лет'!$F$4:$I$74,4),VLOOKUP(M159,'17 лет'!$F$4:$I$74,4)))))))</f>
        <v>0</v>
      </c>
      <c r="O159" s="59"/>
      <c r="P159" s="59">
        <f ca="1">IF((D159&lt;=11),VLOOKUP(O159,'11 лет'!$E$4:$I$74,5),IF((D159=12),VLOOKUP(O159,'12 лет'!$E$4:$I$74,5),IF((D159=13),VLOOKUP(O159,'13 лет'!$F$4:$J$74,5),IF((D159=14),VLOOKUP(O159,'14 лет'!$F$4:$J$74,5),IF((D159=15),VLOOKUP(O159,'15 лет'!$E$4:$I$74,5),IF((D159=16),VLOOKUP(O159,'16 лет'!$E$4:$I$74,5),VLOOKUP(O159,'17 лет'!$E$4:$I$74,5)))))))</f>
        <v>0</v>
      </c>
      <c r="Q159" s="59"/>
      <c r="R159" s="59">
        <f ca="1">IF((D159&lt;=11),VLOOKUP(Q159,'11 лет'!$H$4:$I$74,2),IF((D159=12),VLOOKUP(Q159,'12 лет'!$H$4:$I$74,2),IF((D159=13),VLOOKUP(Q159,'13 лет'!$I$4:$J$74,2),IF((D159=14),VLOOKUP(Q159,'14 лет'!$I$4:$J$74,2),IF((D159=15),VLOOKUP(Q159,'15 лет'!$H$4:$I$74,2),IF((D159=16),VLOOKUP(Q159,'16 лет'!$H$4:$I$74,2),VLOOKUP(Q159,'17 лет'!$H$4:$I$74,2)))))))</f>
        <v>6</v>
      </c>
      <c r="S159" s="59">
        <f t="shared" ca="1" si="5"/>
        <v>6</v>
      </c>
      <c r="T159" s="59"/>
    </row>
    <row r="160" spans="1:20" x14ac:dyDescent="0.2">
      <c r="A160" s="59"/>
      <c r="B160" s="59"/>
      <c r="C160" s="59"/>
      <c r="D160" s="59">
        <f t="shared" ca="1" si="4"/>
        <v>118</v>
      </c>
      <c r="E160" s="59"/>
      <c r="F160" s="59">
        <f ca="1">IF((D160&lt;=11),VLOOKUP(E160,'11 лет'!$B$3:$D$75,3),IF((D160=12),VLOOKUP(E160,'12 лет'!$B$3:$D$75,3),IF((D160=13),VLOOKUP(E160,'13 лет'!$B$3:$E$75,4),IF((D160=14),VLOOKUP(E160,'14 лет'!$B$3:$E$75,4),IF((D160=15),VLOOKUP(E160,'15 лет'!$B$3:$D$75,3),IF((D160=16),VLOOKUP(E160,'16 лет'!$B$3:$D$75,3),VLOOKUP(E160,'17 лет'!$B$3:$D$75,3)))))))</f>
        <v>0</v>
      </c>
      <c r="G160" s="59"/>
      <c r="H160" s="59">
        <f ca="1">IF((D160&lt;=11),VLOOKUP(G160,'11 лет'!$A$3:$D$75,4),IF((D160=12),VLOOKUP(G160,'12 лет'!$A$3:$D$75,4),IF((D160=13),VLOOKUP(G160,'13 лет'!$A$3:$E$75,5),IF((D160=14),VLOOKUP(G160,'14 лет'!$A$3:$E$75,5),IF((D160=15),VLOOKUP(G160,'15 лет'!$A$3:$D$75,4),IF((D160=16),VLOOKUP(G160,'16 лет'!$A$3:$D$75,4),VLOOKUP(G160,'17 лет'!$A$3:$D$75,4)))))))</f>
        <v>0</v>
      </c>
      <c r="I160" s="59"/>
      <c r="J160" s="59">
        <f ca="1">IF((D160&lt;=11),VLOOKUP(I160,'11 лет'!$C$3:$D$75,2),IF((D160=12),VLOOKUP(I160,'12 лет'!$C$3:$D$75,2),IF((D160=13),VLOOKUP(I160,'13 лет'!$D$3:$E$75,2),IF((D160=14),VLOOKUP(I160,'14 лет'!$D$3:$E$75,2),IF((D160=15),VLOOKUP(I160,'15 лет'!$C$3:$D$75,2),IF((D160=16),VLOOKUP(I160,'16 лет'!$C$3:$D$75,2),VLOOKUP(I160,'17 лет'!$C$3:$D$75,2)))))))</f>
        <v>0</v>
      </c>
      <c r="K160" s="59"/>
      <c r="L160" s="59">
        <f ca="1">IF((D160&lt;=11),VLOOKUP(K160,'11 лет'!$G$4:$I$74,3),IF((D160=12),VLOOKUP(K160,'12 лет'!$G$4:$I$74,3),IF((D160=13),VLOOKUP(K160,'13 лет'!$H$4:$J$74,3),IF((D160=14),VLOOKUP(K160,'14 лет'!$H$4:$J$74,3),IF((D160=15),VLOOKUP(K160,'15 лет'!$G$4:$I$74,3),IF((D160=16),VLOOKUP(K160,'16 лет'!$G$4:$I$74,3),VLOOKUP(K160,'17 лет'!$G$4:$I$74,3)))))))</f>
        <v>0</v>
      </c>
      <c r="M160" s="59"/>
      <c r="N160" s="59">
        <f ca="1">IF((D160&lt;=11),VLOOKUP(M160,'11 лет'!$F$4:$I$74,4),IF((D160=12),VLOOKUP(M160,'12 лет'!$F$4:$I$74,4),IF((D160=13),VLOOKUP(M160,'13 лет'!$G$4:$J$74,4),IF((D160=14),VLOOKUP(M160,'14 лет'!$G$4:$J$74,4),IF((D160=15),VLOOKUP(M160,'15 лет'!$F$4:$I$74,4),IF((D160=16),VLOOKUP(M160,'16 лет'!$F$4:$I$74,4),VLOOKUP(M160,'17 лет'!$F$4:$I$74,4)))))))</f>
        <v>0</v>
      </c>
      <c r="O160" s="59"/>
      <c r="P160" s="59">
        <f ca="1">IF((D160&lt;=11),VLOOKUP(O160,'11 лет'!$E$4:$I$74,5),IF((D160=12),VLOOKUP(O160,'12 лет'!$E$4:$I$74,5),IF((D160=13),VLOOKUP(O160,'13 лет'!$F$4:$J$74,5),IF((D160=14),VLOOKUP(O160,'14 лет'!$F$4:$J$74,5),IF((D160=15),VLOOKUP(O160,'15 лет'!$E$4:$I$74,5),IF((D160=16),VLOOKUP(O160,'16 лет'!$E$4:$I$74,5),VLOOKUP(O160,'17 лет'!$E$4:$I$74,5)))))))</f>
        <v>0</v>
      </c>
      <c r="Q160" s="59"/>
      <c r="R160" s="59">
        <f ca="1">IF((D160&lt;=11),VLOOKUP(Q160,'11 лет'!$H$4:$I$74,2),IF((D160=12),VLOOKUP(Q160,'12 лет'!$H$4:$I$74,2),IF((D160=13),VLOOKUP(Q160,'13 лет'!$I$4:$J$74,2),IF((D160=14),VLOOKUP(Q160,'14 лет'!$I$4:$J$74,2),IF((D160=15),VLOOKUP(Q160,'15 лет'!$H$4:$I$74,2),IF((D160=16),VLOOKUP(Q160,'16 лет'!$H$4:$I$74,2),VLOOKUP(Q160,'17 лет'!$H$4:$I$74,2)))))))</f>
        <v>6</v>
      </c>
      <c r="S160" s="59">
        <f t="shared" ca="1" si="5"/>
        <v>6</v>
      </c>
      <c r="T160" s="59"/>
    </row>
    <row r="161" spans="1:20" x14ac:dyDescent="0.2">
      <c r="A161" s="59"/>
      <c r="B161" s="59"/>
      <c r="C161" s="59"/>
      <c r="D161" s="59">
        <f t="shared" ca="1" si="4"/>
        <v>118</v>
      </c>
      <c r="E161" s="59"/>
      <c r="F161" s="59">
        <f ca="1">IF((D161&lt;=11),VLOOKUP(E161,'11 лет'!$B$3:$D$75,3),IF((D161=12),VLOOKUP(E161,'12 лет'!$B$3:$D$75,3),IF((D161=13),VLOOKUP(E161,'13 лет'!$B$3:$E$75,4),IF((D161=14),VLOOKUP(E161,'14 лет'!$B$3:$E$75,4),IF((D161=15),VLOOKUP(E161,'15 лет'!$B$3:$D$75,3),IF((D161=16),VLOOKUP(E161,'16 лет'!$B$3:$D$75,3),VLOOKUP(E161,'17 лет'!$B$3:$D$75,3)))))))</f>
        <v>0</v>
      </c>
      <c r="G161" s="59"/>
      <c r="H161" s="59">
        <f ca="1">IF((D161&lt;=11),VLOOKUP(G161,'11 лет'!$A$3:$D$75,4),IF((D161=12),VLOOKUP(G161,'12 лет'!$A$3:$D$75,4),IF((D161=13),VLOOKUP(G161,'13 лет'!$A$3:$E$75,5),IF((D161=14),VLOOKUP(G161,'14 лет'!$A$3:$E$75,5),IF((D161=15),VLOOKUP(G161,'15 лет'!$A$3:$D$75,4),IF((D161=16),VLOOKUP(G161,'16 лет'!$A$3:$D$75,4),VLOOKUP(G161,'17 лет'!$A$3:$D$75,4)))))))</f>
        <v>0</v>
      </c>
      <c r="I161" s="59"/>
      <c r="J161" s="59">
        <f ca="1">IF((D161&lt;=11),VLOOKUP(I161,'11 лет'!$C$3:$D$75,2),IF((D161=12),VLOOKUP(I161,'12 лет'!$C$3:$D$75,2),IF((D161=13),VLOOKUP(I161,'13 лет'!$D$3:$E$75,2),IF((D161=14),VLOOKUP(I161,'14 лет'!$D$3:$E$75,2),IF((D161=15),VLOOKUP(I161,'15 лет'!$C$3:$D$75,2),IF((D161=16),VLOOKUP(I161,'16 лет'!$C$3:$D$75,2),VLOOKUP(I161,'17 лет'!$C$3:$D$75,2)))))))</f>
        <v>0</v>
      </c>
      <c r="K161" s="59"/>
      <c r="L161" s="59">
        <f ca="1">IF((D161&lt;=11),VLOOKUP(K161,'11 лет'!$G$4:$I$74,3),IF((D161=12),VLOOKUP(K161,'12 лет'!$G$4:$I$74,3),IF((D161=13),VLOOKUP(K161,'13 лет'!$H$4:$J$74,3),IF((D161=14),VLOOKUP(K161,'14 лет'!$H$4:$J$74,3),IF((D161=15),VLOOKUP(K161,'15 лет'!$G$4:$I$74,3),IF((D161=16),VLOOKUP(K161,'16 лет'!$G$4:$I$74,3),VLOOKUP(K161,'17 лет'!$G$4:$I$74,3)))))))</f>
        <v>0</v>
      </c>
      <c r="M161" s="59"/>
      <c r="N161" s="59">
        <f ca="1">IF((D161&lt;=11),VLOOKUP(M161,'11 лет'!$F$4:$I$74,4),IF((D161=12),VLOOKUP(M161,'12 лет'!$F$4:$I$74,4),IF((D161=13),VLOOKUP(M161,'13 лет'!$G$4:$J$74,4),IF((D161=14),VLOOKUP(M161,'14 лет'!$G$4:$J$74,4),IF((D161=15),VLOOKUP(M161,'15 лет'!$F$4:$I$74,4),IF((D161=16),VLOOKUP(M161,'16 лет'!$F$4:$I$74,4),VLOOKUP(M161,'17 лет'!$F$4:$I$74,4)))))))</f>
        <v>0</v>
      </c>
      <c r="O161" s="59"/>
      <c r="P161" s="59">
        <f ca="1">IF((D161&lt;=11),VLOOKUP(O161,'11 лет'!$E$4:$I$74,5),IF((D161=12),VLOOKUP(O161,'12 лет'!$E$4:$I$74,5),IF((D161=13),VLOOKUP(O161,'13 лет'!$F$4:$J$74,5),IF((D161=14),VLOOKUP(O161,'14 лет'!$F$4:$J$74,5),IF((D161=15),VLOOKUP(O161,'15 лет'!$E$4:$I$74,5),IF((D161=16),VLOOKUP(O161,'16 лет'!$E$4:$I$74,5),VLOOKUP(O161,'17 лет'!$E$4:$I$74,5)))))))</f>
        <v>0</v>
      </c>
      <c r="Q161" s="59"/>
      <c r="R161" s="59">
        <f ca="1">IF((D161&lt;=11),VLOOKUP(Q161,'11 лет'!$H$4:$I$74,2),IF((D161=12),VLOOKUP(Q161,'12 лет'!$H$4:$I$74,2),IF((D161=13),VLOOKUP(Q161,'13 лет'!$I$4:$J$74,2),IF((D161=14),VLOOKUP(Q161,'14 лет'!$I$4:$J$74,2),IF((D161=15),VLOOKUP(Q161,'15 лет'!$H$4:$I$74,2),IF((D161=16),VLOOKUP(Q161,'16 лет'!$H$4:$I$74,2),VLOOKUP(Q161,'17 лет'!$H$4:$I$74,2)))))))</f>
        <v>6</v>
      </c>
      <c r="S161" s="59">
        <f t="shared" ca="1" si="5"/>
        <v>6</v>
      </c>
      <c r="T161" s="59"/>
    </row>
  </sheetData>
  <mergeCells count="2">
    <mergeCell ref="A8:D8"/>
    <mergeCell ref="E8:R8"/>
  </mergeCells>
  <phoneticPr fontId="1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opLeftCell="A4" workbookViewId="0">
      <selection activeCell="A4" sqref="A4:XFD9"/>
    </sheetView>
  </sheetViews>
  <sheetFormatPr defaultRowHeight="12.75" x14ac:dyDescent="0.2"/>
  <cols>
    <col min="1" max="1" width="4.140625" customWidth="1"/>
    <col min="2" max="2" width="36.7109375" customWidth="1"/>
    <col min="3" max="3" width="12.7109375" customWidth="1"/>
    <col min="4" max="4" width="10.140625" bestFit="1" customWidth="1"/>
    <col min="5" max="5" width="7.42578125" customWidth="1"/>
  </cols>
  <sheetData>
    <row r="1" spans="1:20" ht="15" x14ac:dyDescent="0.25">
      <c r="A1" s="53"/>
      <c r="B1" s="53"/>
      <c r="C1" s="53"/>
      <c r="D1" s="53"/>
      <c r="E1" s="53"/>
      <c r="F1" s="53"/>
      <c r="G1" s="53"/>
      <c r="H1" s="54" t="s">
        <v>19</v>
      </c>
      <c r="I1" s="54"/>
      <c r="J1" s="54"/>
      <c r="K1" s="54"/>
      <c r="L1" s="54"/>
      <c r="M1" s="54"/>
      <c r="N1" s="54"/>
      <c r="O1" s="53"/>
    </row>
    <row r="2" spans="1:20" ht="15" x14ac:dyDescent="0.25">
      <c r="A2" s="53"/>
      <c r="B2" s="53"/>
      <c r="C2" s="53"/>
      <c r="D2" s="53"/>
      <c r="E2" s="53"/>
      <c r="F2" s="53"/>
      <c r="G2" s="53"/>
      <c r="H2" s="54" t="s">
        <v>20</v>
      </c>
      <c r="I2" s="54"/>
      <c r="J2" s="54"/>
      <c r="K2" s="54"/>
      <c r="L2" s="54"/>
      <c r="M2" s="54"/>
      <c r="N2" s="54"/>
      <c r="O2" s="53"/>
    </row>
    <row r="3" spans="1:20" ht="15" x14ac:dyDescent="0.25">
      <c r="A3" s="53"/>
      <c r="B3" s="53"/>
      <c r="C3" s="53"/>
      <c r="D3" s="53"/>
      <c r="E3" s="53"/>
      <c r="F3" s="53"/>
      <c r="G3" s="53"/>
      <c r="H3" s="54"/>
      <c r="I3" s="54"/>
      <c r="J3" s="54"/>
      <c r="K3" s="54"/>
      <c r="L3" s="54"/>
      <c r="M3" s="54"/>
      <c r="N3" s="54"/>
      <c r="O3" s="53"/>
    </row>
    <row r="4" spans="1:20" ht="15" x14ac:dyDescent="0.25">
      <c r="A4" s="53"/>
      <c r="B4" s="53"/>
      <c r="C4" s="53"/>
      <c r="D4" s="53"/>
      <c r="E4" s="53"/>
      <c r="F4" s="53"/>
      <c r="G4" s="53"/>
      <c r="H4" s="53"/>
      <c r="I4" s="98" t="s">
        <v>659</v>
      </c>
      <c r="J4" s="53"/>
      <c r="K4" s="53"/>
      <c r="L4" s="53"/>
      <c r="M4" s="53"/>
      <c r="N4" s="53"/>
      <c r="O4" s="53"/>
    </row>
    <row r="5" spans="1:20" ht="15" x14ac:dyDescent="0.25">
      <c r="A5" s="53"/>
      <c r="B5" s="53"/>
      <c r="C5" s="53"/>
      <c r="D5" s="53"/>
      <c r="E5" s="53"/>
      <c r="F5" s="53"/>
      <c r="G5" s="53"/>
      <c r="H5" s="53"/>
      <c r="I5" s="53" t="s">
        <v>24</v>
      </c>
      <c r="J5" s="53"/>
      <c r="K5" s="53"/>
      <c r="L5" s="53"/>
      <c r="M5" s="53"/>
      <c r="N5" s="53"/>
      <c r="O5" s="53"/>
    </row>
    <row r="6" spans="1:20" ht="15" x14ac:dyDescent="0.25">
      <c r="A6" s="53"/>
      <c r="B6" s="53"/>
      <c r="C6" s="53"/>
      <c r="D6" s="53"/>
      <c r="E6" s="53"/>
      <c r="F6" s="53"/>
      <c r="G6" s="53"/>
      <c r="H6" s="53"/>
      <c r="I6" s="98" t="s">
        <v>660</v>
      </c>
      <c r="J6" s="53"/>
      <c r="K6" s="53"/>
      <c r="L6" s="53"/>
      <c r="M6" s="53"/>
      <c r="N6" s="53"/>
      <c r="O6" s="53"/>
    </row>
    <row r="7" spans="1:20" ht="15" x14ac:dyDescent="0.25">
      <c r="A7" s="53"/>
      <c r="B7" s="53"/>
      <c r="C7" s="53"/>
      <c r="D7" s="53"/>
      <c r="E7" s="100" t="s">
        <v>27</v>
      </c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</row>
    <row r="8" spans="1:20" ht="15" x14ac:dyDescent="0.25">
      <c r="A8" s="99"/>
      <c r="B8" s="99"/>
      <c r="C8" s="99"/>
      <c r="D8" s="99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1"/>
    </row>
    <row r="10" spans="1:20" ht="38.25" x14ac:dyDescent="0.2">
      <c r="A10" s="55" t="s">
        <v>30</v>
      </c>
      <c r="B10" s="55" t="s">
        <v>0</v>
      </c>
      <c r="C10" s="55" t="s">
        <v>1</v>
      </c>
      <c r="D10" s="55" t="s">
        <v>31</v>
      </c>
      <c r="E10" s="55" t="s">
        <v>32</v>
      </c>
      <c r="F10" s="56" t="s">
        <v>3</v>
      </c>
      <c r="G10" s="57" t="s">
        <v>4</v>
      </c>
      <c r="H10" s="56" t="s">
        <v>3</v>
      </c>
      <c r="I10" s="57" t="s">
        <v>33</v>
      </c>
      <c r="J10" s="56" t="s">
        <v>3</v>
      </c>
      <c r="K10" s="55" t="s">
        <v>5</v>
      </c>
      <c r="L10" s="56" t="s">
        <v>3</v>
      </c>
      <c r="M10" s="55" t="s">
        <v>6</v>
      </c>
      <c r="N10" s="56" t="s">
        <v>3</v>
      </c>
      <c r="O10" s="55" t="s">
        <v>7</v>
      </c>
      <c r="P10" s="56" t="s">
        <v>3</v>
      </c>
      <c r="Q10" s="55" t="s">
        <v>8</v>
      </c>
      <c r="R10" s="56" t="s">
        <v>3</v>
      </c>
      <c r="S10" s="58" t="s">
        <v>9</v>
      </c>
      <c r="T10" s="55" t="s">
        <v>10</v>
      </c>
    </row>
    <row r="11" spans="1:20" x14ac:dyDescent="0.2">
      <c r="A11" s="66">
        <v>1</v>
      </c>
      <c r="B11" s="96" t="s">
        <v>589</v>
      </c>
      <c r="C11" s="97">
        <v>39393</v>
      </c>
      <c r="D11" s="59">
        <f t="shared" ref="D11:D20" ca="1" si="0">INT(DAYS360(C11,TODAY())/360)</f>
        <v>11</v>
      </c>
      <c r="E11" s="68">
        <v>9.3000000000000007</v>
      </c>
      <c r="F11" s="59">
        <f ca="1">IF((D11&lt;11),VLOOKUP(E11,'11 лет'!$B$3:$D$75,3),IF((D11=11),VLOOKUP(E11,'11 лет'!$B$3:$D$75,3),IF((D11=12),VLOOKUP(E11,'12 лет'!$B$3:$D$75,3),IF((D11=13),VLOOKUP(E11,'13 лет'!$B$3:$E$75,4),IF((D11=14),VLOOKUP(E11,'14 лет'!$B$3:$E$75,4),IF((D11=15),VLOOKUP(E11,'15 лет'!$B$3:$D$75,3),IF((D11=16),VLOOKUP(E11,'16 лет'!$B$3:$D$75,3),VLOOKUP(E11,'17 лет'!$B$3:$D$75,3))))))))</f>
        <v>17</v>
      </c>
      <c r="G11" s="68" t="s">
        <v>88</v>
      </c>
      <c r="H11" s="59">
        <f ca="1">IF((D11&lt;11),VLOOKUP(G11,'11 лет'!$A$3:$D$75,4),IF((D11=11),VLOOKUP(G11,'12 лет'!$A$3:$D$75,4),IF((D11=12),VLOOKUP(G11,'12 лет'!$A$3:$D$75,4),IF((D11=13),VLOOKUP(G11,'13 лет'!$A$3:$E$75,5),IF((D11=14),VLOOKUP(G11,'14 лет'!$A$3:$E$75,5),IF((D11=15),VLOOKUP(G11,'15 лет'!$A$3:$D$75,4),IF((D11=16),VLOOKUP(G11,'16 лет'!$A$3:$D$75,4),VLOOKUP(G11,'17 лет'!$A$3:$D$75,4))))))))</f>
        <v>16</v>
      </c>
      <c r="I11" s="59">
        <v>5.8</v>
      </c>
      <c r="J11" s="59">
        <f ca="1">IF((D11&lt;=11),VLOOKUP(I11,'11 лет'!$C$3:$D$75,2),IF((D11=12),VLOOKUP(I11,'12 лет'!$C$3:$D$75,2),IF((D11=13),VLOOKUP(I11,'13 лет'!$D$3:$E$75,2),IF((D11=14),VLOOKUP(I11,'14 лет'!$D$3:$E$75,2),IF((D11=15),VLOOKUP(I11,'15 лет'!$C$3:$D$75,2),IF((D11=16),VLOOKUP(I11,'16 лет'!$C$3:$D$75,2),VLOOKUP(I11,'17 лет'!$C$3:$D$75,2)))))))</f>
        <v>29</v>
      </c>
      <c r="K11" s="59">
        <v>21</v>
      </c>
      <c r="L11" s="59">
        <f ca="1">IF((D11&lt;=11),VLOOKUP(K11,'11 лет'!$G$4:$I$74,3),IF((D11=12),VLOOKUP(K11,'12 лет'!$G$4:$I$74,3),IF((D11=13),VLOOKUP(K11,'13 лет'!$H$4:$J$74,3),IF((D11=14),VLOOKUP(K11,'14 лет'!$H$4:$J$74,3),IF((D11=15),VLOOKUP(K11,'15 лет'!$G$4:$I$74,3),IF((D11=16),VLOOKUP(K11,'16 лет'!$G$4:$I$74,3),VLOOKUP(K11,'17 лет'!$G$4:$I$74,3)))))))</f>
        <v>31</v>
      </c>
      <c r="M11" s="59">
        <v>155</v>
      </c>
      <c r="N11" s="59">
        <f ca="1">IF((D11&lt;=11),VLOOKUP(M11,'11 лет'!$F$4:$I$74,4),IF((D11=12),VLOOKUP(M11,'12 лет'!$F$4:$I$74,4),IF((D11=13),VLOOKUP(M11,'13 лет'!$G$4:$J$74,4),IF((D11=14),VLOOKUP(M11,'14 лет'!$G$4:$J$74,4),IF((D11=15),VLOOKUP(M11,'15 лет'!$F$4:$I$74,4),IF((D11=16),VLOOKUP(M11,'16 лет'!$F$4:$I$74,4),VLOOKUP(M11,'17 лет'!$F$4:$I$74,4)))))))</f>
        <v>17</v>
      </c>
      <c r="O11" s="59">
        <v>5</v>
      </c>
      <c r="P11" s="59">
        <f ca="1">IF((D11&lt;=11),VLOOKUP(O11,'11 лет'!$E$4:$I$74,5),IF((D11=12),VLOOKUP(O11,'12 лет'!$E$4:$I$74,5),IF((D11=13),VLOOKUP(O11,'13 лет'!$F$4:$J$74,5),IF((D11=14),VLOOKUP(O11,'14 лет'!$F$4:$J$74,5),IF((D11=15),VLOOKUP(O11,'15 лет'!$E$4:$I$74,5),IF((D11=16),VLOOKUP(O11,'16 лет'!$E$4:$I$74,5),VLOOKUP(O11,'17 лет'!$E$4:$I$74,5)))))))</f>
        <v>29</v>
      </c>
      <c r="Q11" s="59">
        <v>10</v>
      </c>
      <c r="R11" s="59">
        <f ca="1">IF((D11&lt;=11),VLOOKUP(Q11,'11 лет'!$H$4:$I$74,2),IF((D11=12),VLOOKUP(Q11,'12 лет'!$H$4:$I$74,2),IF((D11=13),VLOOKUP(Q11,'13 лет'!$I$4:$J$74,2),IF((D11=14),VLOOKUP(Q11,'14 лет'!$I$4:$J$74,2),IF((D11=15),VLOOKUP(Q11,'15 лет'!$H$4:$I$74,2),IF((D11=16),VLOOKUP(Q11,'16 лет'!$H$4:$I$74,2),VLOOKUP(Q11,'17 лет'!$H$4:$I$74,2)))))))</f>
        <v>42</v>
      </c>
      <c r="S11" s="59">
        <f t="shared" ref="S11:S19" ca="1" si="1">SUM(F11,H11,J11,L11,N11,P11,R11)</f>
        <v>181</v>
      </c>
      <c r="T11" s="59">
        <f ca="1">RANK(S11,S$11:S$20)</f>
        <v>1</v>
      </c>
    </row>
    <row r="12" spans="1:20" ht="13.5" customHeight="1" x14ac:dyDescent="0.2">
      <c r="A12" s="66">
        <v>2</v>
      </c>
      <c r="B12" s="96" t="s">
        <v>590</v>
      </c>
      <c r="C12" s="97">
        <v>39102</v>
      </c>
      <c r="D12" s="59">
        <f t="shared" ca="1" si="0"/>
        <v>11</v>
      </c>
      <c r="E12" s="68">
        <v>8.9</v>
      </c>
      <c r="F12" s="59">
        <f ca="1">IF((D12&lt;11),VLOOKUP(E12,'11 лет'!$B$3:$D$75,3),IF((D12=11),VLOOKUP(E12,'11 лет'!$B$3:$D$75,3),IF((D12=12),VLOOKUP(E12,'12 лет'!$B$3:$D$75,3),IF((D12=13),VLOOKUP(E12,'13 лет'!$B$3:$E$75,4),IF((D12=14),VLOOKUP(E12,'14 лет'!$B$3:$E$75,4),IF((D12=15),VLOOKUP(E12,'15 лет'!$B$3:$D$75,3),IF((D12=16),VLOOKUP(E12,'16 лет'!$B$3:$D$75,3),VLOOKUP(E12,'17 лет'!$B$3:$D$75,3))))))))</f>
        <v>25</v>
      </c>
      <c r="G12" s="68" t="s">
        <v>239</v>
      </c>
      <c r="H12" s="59">
        <f ca="1">IF((D12&lt;11),VLOOKUP(G12,'11 лет'!$A$3:$D$75,4),IF((D12=11),VLOOKUP(G12,'12 лет'!$A$3:$D$75,4),IF((D12=12),VLOOKUP(G12,'12 лет'!$A$3:$D$75,4),IF((D12=13),VLOOKUP(G12,'13 лет'!$A$3:$E$75,5),IF((D12=14),VLOOKUP(G12,'14 лет'!$A$3:$E$75,5),IF((D12=15),VLOOKUP(G12,'15 лет'!$A$3:$D$75,4),IF((D12=16),VLOOKUP(G12,'16 лет'!$A$3:$D$75,4),VLOOKUP(G12,'17 лет'!$A$3:$D$75,4))))))))</f>
        <v>18</v>
      </c>
      <c r="I12" s="59">
        <v>5.9</v>
      </c>
      <c r="J12" s="59">
        <f ca="1">IF((D12&lt;=11),VLOOKUP(I12,'11 лет'!$C$3:$D$75,2),IF((D12=12),VLOOKUP(I12,'12 лет'!$C$3:$D$75,2),IF((D12=13),VLOOKUP(I12,'13 лет'!$D$3:$E$75,2),IF((D12=14),VLOOKUP(I12,'14 лет'!$D$3:$E$75,2),IF((D12=15),VLOOKUP(I12,'15 лет'!$C$3:$D$75,2),IF((D12=16),VLOOKUP(I12,'16 лет'!$C$3:$D$75,2),VLOOKUP(I12,'17 лет'!$C$3:$D$75,2)))))))</f>
        <v>26</v>
      </c>
      <c r="K12" s="59">
        <v>19</v>
      </c>
      <c r="L12" s="59">
        <f ca="1">IF((D12&lt;=11),VLOOKUP(K12,'11 лет'!$G$4:$I$74,3),IF((D12=12),VLOOKUP(K12,'12 лет'!$G$4:$I$74,3),IF((D12=13),VLOOKUP(K12,'13 лет'!$H$4:$J$74,3),IF((D12=14),VLOOKUP(K12,'14 лет'!$H$4:$J$74,3),IF((D12=15),VLOOKUP(K12,'15 лет'!$G$4:$I$74,3),IF((D12=16),VLOOKUP(K12,'16 лет'!$G$4:$I$74,3),VLOOKUP(K12,'17 лет'!$G$4:$I$74,3)))))))</f>
        <v>27</v>
      </c>
      <c r="M12" s="59">
        <v>170</v>
      </c>
      <c r="N12" s="59">
        <f ca="1">IF((D12&lt;=11),VLOOKUP(M12,'11 лет'!$F$4:$I$74,4),IF((D12=12),VLOOKUP(M12,'12 лет'!$F$4:$I$74,4),IF((D12=13),VLOOKUP(M12,'13 лет'!$G$4:$J$74,4),IF((D12=14),VLOOKUP(M12,'14 лет'!$G$4:$J$74,4),IF((D12=15),VLOOKUP(M12,'15 лет'!$F$4:$I$74,4),IF((D12=16),VLOOKUP(M12,'16 лет'!$F$4:$I$74,4),VLOOKUP(M12,'17 лет'!$F$4:$I$74,4)))))))</f>
        <v>25</v>
      </c>
      <c r="O12" s="59">
        <v>5</v>
      </c>
      <c r="P12" s="59">
        <f ca="1">IF((D12&lt;=11),VLOOKUP(O12,'11 лет'!$E$4:$I$74,5),IF((D12=12),VLOOKUP(O12,'12 лет'!$E$4:$I$74,5),IF((D12=13),VLOOKUP(O12,'13 лет'!$F$4:$J$74,5),IF((D12=14),VLOOKUP(O12,'14 лет'!$F$4:$J$74,5),IF((D12=15),VLOOKUP(O12,'15 лет'!$E$4:$I$74,5),IF((D12=16),VLOOKUP(O12,'16 лет'!$E$4:$I$74,5),VLOOKUP(O12,'17 лет'!$E$4:$I$74,5)))))))</f>
        <v>29</v>
      </c>
      <c r="Q12" s="59">
        <v>3</v>
      </c>
      <c r="R12" s="59">
        <f ca="1">IF((D12&lt;=11),VLOOKUP(Q12,'11 лет'!$H$4:$I$74,2),IF((D12=12),VLOOKUP(Q12,'12 лет'!$H$4:$I$74,2),IF((D12=13),VLOOKUP(Q12,'13 лет'!$I$4:$J$74,2),IF((D12=14),VLOOKUP(Q12,'14 лет'!$I$4:$J$74,2),IF((D12=15),VLOOKUP(Q12,'15 лет'!$H$4:$I$74,2),IF((D12=16),VLOOKUP(Q12,'16 лет'!$H$4:$I$74,2),VLOOKUP(Q12,'17 лет'!$H$4:$I$74,2)))))))</f>
        <v>18</v>
      </c>
      <c r="S12" s="59">
        <f t="shared" ca="1" si="1"/>
        <v>168</v>
      </c>
      <c r="T12" s="59">
        <f ca="1">RANK(S12,S$11:S$20)</f>
        <v>3</v>
      </c>
    </row>
    <row r="13" spans="1:20" x14ac:dyDescent="0.2">
      <c r="A13" s="66">
        <v>3</v>
      </c>
      <c r="B13" s="96" t="s">
        <v>591</v>
      </c>
      <c r="C13" s="97">
        <v>39249</v>
      </c>
      <c r="D13" s="59">
        <f t="shared" ca="1" si="0"/>
        <v>11</v>
      </c>
      <c r="E13" s="68">
        <v>10.1</v>
      </c>
      <c r="F13" s="59">
        <f ca="1">IF((D13&lt;11),VLOOKUP(E13,'11 лет'!$B$3:$D$75,3),IF((D13=11),VLOOKUP(E13,'11 лет'!$B$3:$D$75,3),IF((D13=12),VLOOKUP(E13,'12 лет'!$B$3:$D$75,3),IF((D13=13),VLOOKUP(E13,'13 лет'!$B$3:$E$75,4),IF((D13=14),VLOOKUP(E13,'14 лет'!$B$3:$E$75,4),IF((D13=15),VLOOKUP(E13,'15 лет'!$B$3:$D$75,3),IF((D13=16),VLOOKUP(E13,'16 лет'!$B$3:$D$75,3),VLOOKUP(E13,'17 лет'!$B$3:$D$75,3))))))))</f>
        <v>5</v>
      </c>
      <c r="G13" s="68" t="s">
        <v>196</v>
      </c>
      <c r="H13" s="59">
        <f ca="1">IF((D13&lt;11),VLOOKUP(G13,'11 лет'!$A$3:$D$75,4),IF((D13=11),VLOOKUP(G13,'12 лет'!$A$3:$D$75,4),IF((D13=12),VLOOKUP(G13,'12 лет'!$A$3:$D$75,4),IF((D13=13),VLOOKUP(G13,'13 лет'!$A$3:$E$75,5),IF((D13=14),VLOOKUP(G13,'14 лет'!$A$3:$E$75,5),IF((D13=15),VLOOKUP(G13,'15 лет'!$A$3:$D$75,4),IF((D13=16),VLOOKUP(G13,'16 лет'!$A$3:$D$75,4),VLOOKUP(G13,'17 лет'!$A$3:$D$75,4))))))))</f>
        <v>18</v>
      </c>
      <c r="I13" s="59">
        <v>5.7</v>
      </c>
      <c r="J13" s="59">
        <f ca="1">IF((D13&lt;=11),VLOOKUP(I13,'11 лет'!$C$3:$D$75,2),IF((D13=12),VLOOKUP(I13,'12 лет'!$C$3:$D$75,2),IF((D13=13),VLOOKUP(I13,'13 лет'!$D$3:$E$75,2),IF((D13=14),VLOOKUP(I13,'14 лет'!$D$3:$E$75,2),IF((D13=15),VLOOKUP(I13,'15 лет'!$C$3:$D$75,2),IF((D13=16),VLOOKUP(I13,'16 лет'!$C$3:$D$75,2),VLOOKUP(I13,'17 лет'!$C$3:$D$75,2)))))))</f>
        <v>32</v>
      </c>
      <c r="K13" s="59">
        <v>20</v>
      </c>
      <c r="L13" s="59">
        <f ca="1">IF((D13&lt;=11),VLOOKUP(K13,'11 лет'!$G$4:$I$74,3),IF((D13=12),VLOOKUP(K13,'12 лет'!$G$4:$I$74,3),IF((D13=13),VLOOKUP(K13,'13 лет'!$H$4:$J$74,3),IF((D13=14),VLOOKUP(K13,'14 лет'!$H$4:$J$74,3),IF((D13=15),VLOOKUP(K13,'15 лет'!$G$4:$I$74,3),IF((D13=16),VLOOKUP(K13,'16 лет'!$G$4:$I$74,3),VLOOKUP(K13,'17 лет'!$G$4:$I$74,3)))))))</f>
        <v>29</v>
      </c>
      <c r="M13" s="59">
        <v>165</v>
      </c>
      <c r="N13" s="59">
        <f ca="1">IF((D13&lt;=11),VLOOKUP(M13,'11 лет'!$F$4:$I$74,4),IF((D13=12),VLOOKUP(M13,'12 лет'!$F$4:$I$74,4),IF((D13=13),VLOOKUP(M13,'13 лет'!$G$4:$J$74,4),IF((D13=14),VLOOKUP(M13,'14 лет'!$G$4:$J$74,4),IF((D13=15),VLOOKUP(M13,'15 лет'!$F$4:$I$74,4),IF((D13=16),VLOOKUP(M13,'16 лет'!$F$4:$I$74,4),VLOOKUP(M13,'17 лет'!$F$4:$I$74,4)))))))</f>
        <v>22</v>
      </c>
      <c r="O13" s="59">
        <v>4</v>
      </c>
      <c r="P13" s="59">
        <f ca="1">IF((D13&lt;=11),VLOOKUP(O13,'11 лет'!$E$4:$I$74,5),IF((D13=12),VLOOKUP(O13,'12 лет'!$E$4:$I$74,5),IF((D13=13),VLOOKUP(O13,'13 лет'!$F$4:$J$74,5),IF((D13=14),VLOOKUP(O13,'14 лет'!$F$4:$J$74,5),IF((D13=15),VLOOKUP(O13,'15 лет'!$E$4:$I$74,5),IF((D13=16),VLOOKUP(O13,'16 лет'!$E$4:$I$74,5),VLOOKUP(O13,'17 лет'!$E$4:$I$74,5)))))))</f>
        <v>25</v>
      </c>
      <c r="Q13" s="59">
        <v>5</v>
      </c>
      <c r="R13" s="59">
        <f ca="1">IF((D13&lt;=11),VLOOKUP(Q13,'11 лет'!$H$4:$I$74,2),IF((D13=12),VLOOKUP(Q13,'12 лет'!$H$4:$I$74,2),IF((D13=13),VLOOKUP(Q13,'13 лет'!$I$4:$J$74,2),IF((D13=14),VLOOKUP(Q13,'14 лет'!$I$4:$J$74,2),IF((D13=15),VLOOKUP(Q13,'15 лет'!$H$4:$I$74,2),IF((D13=16),VLOOKUP(Q13,'16 лет'!$H$4:$I$74,2),VLOOKUP(Q13,'17 лет'!$H$4:$I$74,2)))))))</f>
        <v>24</v>
      </c>
      <c r="S13" s="59">
        <f t="shared" ca="1" si="1"/>
        <v>155</v>
      </c>
      <c r="T13" s="59">
        <v>3</v>
      </c>
    </row>
    <row r="14" spans="1:20" x14ac:dyDescent="0.2">
      <c r="A14" s="66">
        <v>4</v>
      </c>
      <c r="B14" s="96" t="s">
        <v>592</v>
      </c>
      <c r="C14" s="97">
        <v>38989</v>
      </c>
      <c r="D14" s="59">
        <f t="shared" ca="1" si="0"/>
        <v>12</v>
      </c>
      <c r="E14" s="68">
        <v>9.6999999999999993</v>
      </c>
      <c r="F14" s="59">
        <f ca="1">IF((D14&lt;11),VLOOKUP(E14,'11 лет'!$B$3:$D$75,3),IF((D14=11),VLOOKUP(E14,'11 лет'!$B$3:$D$75,3),IF((D14=12),VLOOKUP(E14,'12 лет'!$B$3:$D$75,3),IF((D14=13),VLOOKUP(E14,'13 лет'!$B$3:$E$75,4),IF((D14=14),VLOOKUP(E14,'14 лет'!$B$3:$E$75,4),IF((D14=15),VLOOKUP(E14,'15 лет'!$B$3:$D$75,3),IF((D14=16),VLOOKUP(E14,'16 лет'!$B$3:$D$75,3),VLOOKUP(E14,'17 лет'!$B$3:$D$75,3))))))))</f>
        <v>4</v>
      </c>
      <c r="G14" s="68" t="s">
        <v>132</v>
      </c>
      <c r="H14" s="59">
        <f ca="1">IF((D14&lt;11),VLOOKUP(G14,'11 лет'!$A$3:$D$75,4),IF((D14=11),VLOOKUP(G14,'12 лет'!$A$3:$D$75,4),IF((D14=12),VLOOKUP(G14,'12 лет'!$A$3:$D$75,4),IF((D14=13),VLOOKUP(G14,'13 лет'!$A$3:$E$75,5),IF((D14=14),VLOOKUP(G14,'14 лет'!$A$3:$E$75,5),IF((D14=15),VLOOKUP(G14,'15 лет'!$A$3:$D$75,4),IF((D14=16),VLOOKUP(G14,'16 лет'!$A$3:$D$75,4),VLOOKUP(G14,'17 лет'!$A$3:$D$75,4))))))))</f>
        <v>10</v>
      </c>
      <c r="I14" s="59">
        <v>6.1</v>
      </c>
      <c r="J14" s="59">
        <f ca="1">IF((D14&lt;=11),VLOOKUP(I14,'11 лет'!$C$3:$D$75,2),IF((D14=12),VLOOKUP(I14,'12 лет'!$C$3:$D$75,2),IF((D14=13),VLOOKUP(I14,'13 лет'!$D$3:$E$75,2),IF((D14=14),VLOOKUP(I14,'14 лет'!$D$3:$E$75,2),IF((D14=15),VLOOKUP(I14,'15 лет'!$C$3:$D$75,2),IF((D14=16),VLOOKUP(I14,'16 лет'!$C$3:$D$75,2),VLOOKUP(I14,'17 лет'!$C$3:$D$75,2)))))))</f>
        <v>11</v>
      </c>
      <c r="K14" s="59">
        <v>24</v>
      </c>
      <c r="L14" s="59">
        <f ca="1">IF((D14&lt;=11),VLOOKUP(K14,'11 лет'!$G$4:$I$74,3),IF((D14=12),VLOOKUP(K14,'12 лет'!$G$4:$I$74,3),IF((D14=13),VLOOKUP(K14,'13 лет'!$H$4:$J$74,3),IF((D14=14),VLOOKUP(K14,'14 лет'!$H$4:$J$74,3),IF((D14=15),VLOOKUP(K14,'15 лет'!$G$4:$I$74,3),IF((D14=16),VLOOKUP(K14,'16 лет'!$G$4:$I$74,3),VLOOKUP(K14,'17 лет'!$G$4:$I$74,3)))))))</f>
        <v>32</v>
      </c>
      <c r="M14" s="59">
        <v>145</v>
      </c>
      <c r="N14" s="59">
        <f ca="1">IF((D14&lt;=11),VLOOKUP(M14,'11 лет'!$F$4:$I$74,4),IF((D14=12),VLOOKUP(M14,'12 лет'!$F$4:$I$74,4),IF((D14=13),VLOOKUP(M14,'13 лет'!$G$4:$J$74,4),IF((D14=14),VLOOKUP(M14,'14 лет'!$G$4:$J$74,4),IF((D14=15),VLOOKUP(M14,'15 лет'!$F$4:$I$74,4),IF((D14=16),VLOOKUP(M14,'16 лет'!$F$4:$I$74,4),VLOOKUP(M14,'17 лет'!$F$4:$I$74,4)))))))</f>
        <v>10</v>
      </c>
      <c r="O14" s="59">
        <v>6</v>
      </c>
      <c r="P14" s="59">
        <f ca="1">IF((D14&lt;=11),VLOOKUP(O14,'11 лет'!$E$4:$I$74,5),IF((D14=12),VLOOKUP(O14,'12 лет'!$E$4:$I$74,5),IF((D14=13),VLOOKUP(O14,'13 лет'!$F$4:$J$74,5),IF((D14=14),VLOOKUP(O14,'14 лет'!$F$4:$J$74,5),IF((D14=15),VLOOKUP(O14,'15 лет'!$E$4:$I$74,5),IF((D14=16),VLOOKUP(O14,'16 лет'!$E$4:$I$74,5),VLOOKUP(O14,'17 лет'!$E$4:$I$74,5)))))))</f>
        <v>29</v>
      </c>
      <c r="Q14" s="59">
        <v>7</v>
      </c>
      <c r="R14" s="59">
        <f ca="1">IF((D14&lt;=11),VLOOKUP(Q14,'11 лет'!$H$4:$I$74,2),IF((D14=12),VLOOKUP(Q14,'12 лет'!$H$4:$I$74,2),IF((D14=13),VLOOKUP(Q14,'13 лет'!$I$4:$J$74,2),IF((D14=14),VLOOKUP(Q14,'14 лет'!$I$4:$J$74,2),IF((D14=15),VLOOKUP(Q14,'15 лет'!$H$4:$I$74,2),IF((D14=16),VLOOKUP(Q14,'16 лет'!$H$4:$I$74,2),VLOOKUP(Q14,'17 лет'!$H$4:$I$74,2)))))))</f>
        <v>24</v>
      </c>
      <c r="S14" s="59">
        <f t="shared" ca="1" si="1"/>
        <v>120</v>
      </c>
      <c r="T14" s="59">
        <v>4</v>
      </c>
    </row>
    <row r="15" spans="1:20" x14ac:dyDescent="0.2">
      <c r="A15" s="66">
        <v>5</v>
      </c>
      <c r="B15" s="96" t="s">
        <v>593</v>
      </c>
      <c r="C15" s="97">
        <v>39379</v>
      </c>
      <c r="D15" s="59">
        <f t="shared" ca="1" si="0"/>
        <v>11</v>
      </c>
      <c r="E15" s="68">
        <v>9.8000000000000007</v>
      </c>
      <c r="F15" s="59">
        <f ca="1">IF((D15&lt;11),VLOOKUP(E15,'11 лет'!$B$3:$D$75,3),IF((D15=11),VLOOKUP(E15,'11 лет'!$B$3:$D$75,3),IF((D15=12),VLOOKUP(E15,'12 лет'!$B$3:$D$75,3),IF((D15=13),VLOOKUP(E15,'13 лет'!$B$3:$E$75,4),IF((D15=14),VLOOKUP(E15,'14 лет'!$B$3:$E$75,4),IF((D15=15),VLOOKUP(E15,'15 лет'!$B$3:$D$75,3),IF((D15=16),VLOOKUP(E15,'16 лет'!$B$3:$D$75,3),VLOOKUP(E15,'17 лет'!$B$3:$D$75,3))))))))</f>
        <v>8</v>
      </c>
      <c r="G15" s="68" t="s">
        <v>95</v>
      </c>
      <c r="H15" s="59">
        <f ca="1">IF((D15&lt;11),VLOOKUP(G15,'11 лет'!$A$3:$D$75,4),IF((D15=11),VLOOKUP(G15,'12 лет'!$A$3:$D$75,4),IF((D15=12),VLOOKUP(G15,'12 лет'!$A$3:$D$75,4),IF((D15=13),VLOOKUP(G15,'13 лет'!$A$3:$E$75,5),IF((D15=14),VLOOKUP(G15,'14 лет'!$A$3:$E$75,5),IF((D15=15),VLOOKUP(G15,'15 лет'!$A$3:$D$75,4),IF((D15=16),VLOOKUP(G15,'16 лет'!$A$3:$D$75,4),VLOOKUP(G15,'17 лет'!$A$3:$D$75,4))))))))</f>
        <v>9</v>
      </c>
      <c r="I15" s="59">
        <v>5.5</v>
      </c>
      <c r="J15" s="59">
        <f ca="1">IF((D15&lt;=11),VLOOKUP(I15,'11 лет'!$C$3:$D$75,2),IF((D15=12),VLOOKUP(I15,'12 лет'!$C$3:$D$75,2),IF((D15=13),VLOOKUP(I15,'13 лет'!$D$3:$E$75,2),IF((D15=14),VLOOKUP(I15,'14 лет'!$D$3:$E$75,2),IF((D15=15),VLOOKUP(I15,'15 лет'!$C$3:$D$75,2),IF((D15=16),VLOOKUP(I15,'16 лет'!$C$3:$D$75,2),VLOOKUP(I15,'17 лет'!$C$3:$D$75,2)))))))</f>
        <v>40</v>
      </c>
      <c r="K15" s="59">
        <v>21</v>
      </c>
      <c r="L15" s="59">
        <f ca="1">IF((D15&lt;=11),VLOOKUP(K15,'11 лет'!$G$4:$I$74,3),IF((D15=12),VLOOKUP(K15,'12 лет'!$G$4:$I$74,3),IF((D15=13),VLOOKUP(K15,'13 лет'!$H$4:$J$74,3),IF((D15=14),VLOOKUP(K15,'14 лет'!$H$4:$J$74,3),IF((D15=15),VLOOKUP(K15,'15 лет'!$G$4:$I$74,3),IF((D15=16),VLOOKUP(K15,'16 лет'!$G$4:$I$74,3),VLOOKUP(K15,'17 лет'!$G$4:$I$74,3)))))))</f>
        <v>31</v>
      </c>
      <c r="M15" s="59">
        <v>150</v>
      </c>
      <c r="N15" s="59">
        <f ca="1">IF((D15&lt;=11),VLOOKUP(M15,'11 лет'!$F$4:$I$74,4),IF((D15=12),VLOOKUP(M15,'12 лет'!$F$4:$I$74,4),IF((D15=13),VLOOKUP(M15,'13 лет'!$G$4:$J$74,4),IF((D15=14),VLOOKUP(M15,'14 лет'!$G$4:$J$74,4),IF((D15=15),VLOOKUP(M15,'15 лет'!$F$4:$I$74,4),IF((D15=16),VLOOKUP(M15,'16 лет'!$F$4:$I$74,4),VLOOKUP(M15,'17 лет'!$F$4:$I$74,4)))))))</f>
        <v>15</v>
      </c>
      <c r="O15" s="59">
        <v>6</v>
      </c>
      <c r="P15" s="59">
        <f ca="1">IF((D15&lt;=11),VLOOKUP(O15,'11 лет'!$E$4:$I$74,5),IF((D15=12),VLOOKUP(O15,'12 лет'!$E$4:$I$74,5),IF((D15=13),VLOOKUP(O15,'13 лет'!$F$4:$J$74,5),IF((D15=14),VLOOKUP(O15,'14 лет'!$F$4:$J$74,5),IF((D15=15),VLOOKUP(O15,'15 лет'!$E$4:$I$74,5),IF((D15=16),VLOOKUP(O15,'16 лет'!$E$4:$I$74,5),VLOOKUP(O15,'17 лет'!$E$4:$I$74,5)))))))</f>
        <v>33</v>
      </c>
      <c r="Q15" s="59">
        <v>0</v>
      </c>
      <c r="R15" s="59">
        <f ca="1">IF((D15&lt;=11),VLOOKUP(Q15,'11 лет'!$H$4:$I$74,2),IF((D15=12),VLOOKUP(Q15,'12 лет'!$H$4:$I$74,2),IF((D15=13),VLOOKUP(Q15,'13 лет'!$I$4:$J$74,2),IF((D15=14),VLOOKUP(Q15,'14 лет'!$I$4:$J$74,2),IF((D15=15),VLOOKUP(Q15,'15 лет'!$H$4:$I$74,2),IF((D15=16),VLOOKUP(Q15,'16 лет'!$H$4:$I$74,2),VLOOKUP(Q15,'17 лет'!$H$4:$I$74,2)))))))</f>
        <v>9</v>
      </c>
      <c r="S15" s="59">
        <f t="shared" ca="1" si="1"/>
        <v>145</v>
      </c>
      <c r="T15" s="59">
        <v>5</v>
      </c>
    </row>
    <row r="16" spans="1:20" x14ac:dyDescent="0.2">
      <c r="A16" s="66">
        <v>6</v>
      </c>
      <c r="B16" s="96" t="s">
        <v>594</v>
      </c>
      <c r="C16" s="97">
        <v>39198</v>
      </c>
      <c r="D16" s="59">
        <f t="shared" ca="1" si="0"/>
        <v>11</v>
      </c>
      <c r="E16" s="68">
        <v>9.6</v>
      </c>
      <c r="F16" s="59">
        <f ca="1">IF((D16&lt;11),VLOOKUP(E16,'11 лет'!$B$3:$D$75,3),IF((D16=11),VLOOKUP(E16,'11 лет'!$B$3:$D$75,3),IF((D16=12),VLOOKUP(E16,'12 лет'!$B$3:$D$75,3),IF((D16=13),VLOOKUP(E16,'13 лет'!$B$3:$E$75,4),IF((D16=14),VLOOKUP(E16,'14 лет'!$B$3:$E$75,4),IF((D16=15),VLOOKUP(E16,'15 лет'!$B$3:$D$75,3),IF((D16=16),VLOOKUP(E16,'16 лет'!$B$3:$D$75,3),VLOOKUP(E16,'17 лет'!$B$3:$D$75,3))))))))</f>
        <v>11</v>
      </c>
      <c r="G16" s="68" t="s">
        <v>90</v>
      </c>
      <c r="H16" s="59">
        <f ca="1">IF((D16&lt;11),VLOOKUP(G16,'11 лет'!$A$3:$D$75,4),IF((D16=11),VLOOKUP(G16,'12 лет'!$A$3:$D$75,4),IF((D16=12),VLOOKUP(G16,'12 лет'!$A$3:$D$75,4),IF((D16=13),VLOOKUP(G16,'13 лет'!$A$3:$E$75,5),IF((D16=14),VLOOKUP(G16,'14 лет'!$A$3:$E$75,5),IF((D16=15),VLOOKUP(G16,'15 лет'!$A$3:$D$75,4),IF((D16=16),VLOOKUP(G16,'16 лет'!$A$3:$D$75,4),VLOOKUP(G16,'17 лет'!$A$3:$D$75,4))))))))</f>
        <v>14</v>
      </c>
      <c r="I16" s="59">
        <v>6.2</v>
      </c>
      <c r="J16" s="59">
        <f ca="1">IF((D16&lt;=11),VLOOKUP(I16,'11 лет'!$C$3:$D$75,2),IF((D16=12),VLOOKUP(I16,'12 лет'!$C$3:$D$75,2),IF((D16=13),VLOOKUP(I16,'13 лет'!$D$3:$E$75,2),IF((D16=14),VLOOKUP(I16,'14 лет'!$D$3:$E$75,2),IF((D16=15),VLOOKUP(I16,'15 лет'!$C$3:$D$75,2),IF((D16=16),VLOOKUP(I16,'16 лет'!$C$3:$D$75,2),VLOOKUP(I16,'17 лет'!$C$3:$D$75,2)))))))</f>
        <v>17</v>
      </c>
      <c r="K16" s="59">
        <v>22</v>
      </c>
      <c r="L16" s="59">
        <f ca="1">IF((D16&lt;=11),VLOOKUP(K16,'11 лет'!$G$4:$I$74,3),IF((D16=12),VLOOKUP(K16,'12 лет'!$G$4:$I$74,3),IF((D16=13),VLOOKUP(K16,'13 лет'!$H$4:$J$74,3),IF((D16=14),VLOOKUP(K16,'14 лет'!$H$4:$J$74,3),IF((D16=15),VLOOKUP(K16,'15 лет'!$G$4:$I$74,3),IF((D16=16),VLOOKUP(K16,'16 лет'!$G$4:$I$74,3),VLOOKUP(K16,'17 лет'!$G$4:$I$74,3)))))))</f>
        <v>33</v>
      </c>
      <c r="M16" s="59">
        <v>140</v>
      </c>
      <c r="N16" s="59">
        <f ca="1">IF((D16&lt;=11),VLOOKUP(M16,'11 лет'!$F$4:$I$74,4),IF((D16=12),VLOOKUP(M16,'12 лет'!$F$4:$I$74,4),IF((D16=13),VLOOKUP(M16,'13 лет'!$G$4:$J$74,4),IF((D16=14),VLOOKUP(M16,'14 лет'!$G$4:$J$74,4),IF((D16=15),VLOOKUP(M16,'15 лет'!$F$4:$I$74,4),IF((D16=16),VLOOKUP(M16,'16 лет'!$F$4:$I$74,4),VLOOKUP(M16,'17 лет'!$F$4:$I$74,4)))))))</f>
        <v>11</v>
      </c>
      <c r="O16" s="59">
        <v>5</v>
      </c>
      <c r="P16" s="59">
        <f ca="1">IF((D16&lt;=11),VLOOKUP(O16,'11 лет'!$E$4:$I$74,5),IF((D16=12),VLOOKUP(O16,'12 лет'!$E$4:$I$74,5),IF((D16=13),VLOOKUP(O16,'13 лет'!$F$4:$J$74,5),IF((D16=14),VLOOKUP(O16,'14 лет'!$F$4:$J$74,5),IF((D16=15),VLOOKUP(O16,'15 лет'!$E$4:$I$74,5),IF((D16=16),VLOOKUP(O16,'16 лет'!$E$4:$I$74,5),VLOOKUP(O16,'17 лет'!$E$4:$I$74,5)))))))</f>
        <v>29</v>
      </c>
      <c r="Q16" s="59">
        <v>9</v>
      </c>
      <c r="R16" s="59">
        <f ca="1">IF((D16&lt;=11),VLOOKUP(Q16,'11 лет'!$H$4:$I$74,2),IF((D16=12),VLOOKUP(Q16,'12 лет'!$H$4:$I$74,2),IF((D16=13),VLOOKUP(Q16,'13 лет'!$I$4:$J$74,2),IF((D16=14),VLOOKUP(Q16,'14 лет'!$I$4:$J$74,2),IF((D16=15),VLOOKUP(Q16,'15 лет'!$H$4:$I$74,2),IF((D16=16),VLOOKUP(Q16,'16 лет'!$H$4:$I$74,2),VLOOKUP(Q16,'17 лет'!$H$4:$I$74,2)))))))</f>
        <v>38</v>
      </c>
      <c r="S16" s="59">
        <f t="shared" ca="1" si="1"/>
        <v>153</v>
      </c>
      <c r="T16" s="59">
        <v>6</v>
      </c>
    </row>
    <row r="17" spans="1:20" ht="13.5" customHeight="1" x14ac:dyDescent="0.2">
      <c r="A17" s="66">
        <v>7</v>
      </c>
      <c r="B17" s="96" t="s">
        <v>595</v>
      </c>
      <c r="C17" s="97">
        <v>39310</v>
      </c>
      <c r="D17" s="59">
        <f t="shared" ca="1" si="0"/>
        <v>11</v>
      </c>
      <c r="E17" s="68">
        <v>9</v>
      </c>
      <c r="F17" s="59">
        <f ca="1">IF((D17&lt;11),VLOOKUP(E17,'11 лет'!$B$3:$D$75,3),IF((D17=11),VLOOKUP(E17,'11 лет'!$B$3:$D$75,3),IF((D17=12),VLOOKUP(E17,'12 лет'!$B$3:$D$75,3),IF((D17=13),VLOOKUP(E17,'13 лет'!$B$3:$E$75,4),IF((D17=14),VLOOKUP(E17,'14 лет'!$B$3:$E$75,4),IF((D17=15),VLOOKUP(E17,'15 лет'!$B$3:$D$75,3),IF((D17=16),VLOOKUP(E17,'16 лет'!$B$3:$D$75,3),VLOOKUP(E17,'17 лет'!$B$3:$D$75,3))))))))</f>
        <v>23</v>
      </c>
      <c r="G17" s="68" t="s">
        <v>99</v>
      </c>
      <c r="H17" s="59">
        <f ca="1">IF((D17&lt;11),VLOOKUP(G17,'11 лет'!$A$3:$D$75,4),IF((D17=11),VLOOKUP(G17,'12 лет'!$A$3:$D$75,4),IF((D17=12),VLOOKUP(G17,'12 лет'!$A$3:$D$75,4),IF((D17=13),VLOOKUP(G17,'13 лет'!$A$3:$E$75,5),IF((D17=14),VLOOKUP(G17,'14 лет'!$A$3:$E$75,5),IF((D17=15),VLOOKUP(G17,'15 лет'!$A$3:$D$75,4),IF((D17=16),VLOOKUP(G17,'16 лет'!$A$3:$D$75,4),VLOOKUP(G17,'17 лет'!$A$3:$D$75,4))))))))</f>
        <v>5</v>
      </c>
      <c r="I17" s="59">
        <v>6</v>
      </c>
      <c r="J17" s="59">
        <f ca="1">IF((D17&lt;=11),VLOOKUP(I17,'11 лет'!$C$3:$D$75,2),IF((D17=12),VLOOKUP(I17,'12 лет'!$C$3:$D$75,2),IF((D17=13),VLOOKUP(I17,'13 лет'!$D$3:$E$75,2),IF((D17=14),VLOOKUP(I17,'14 лет'!$D$3:$E$75,2),IF((D17=15),VLOOKUP(I17,'15 лет'!$C$3:$D$75,2),IF((D17=16),VLOOKUP(I17,'16 лет'!$C$3:$D$75,2),VLOOKUP(I17,'17 лет'!$C$3:$D$75,2)))))))</f>
        <v>23</v>
      </c>
      <c r="K17" s="59">
        <v>18</v>
      </c>
      <c r="L17" s="59">
        <f ca="1">IF((D17&lt;=11),VLOOKUP(K17,'11 лет'!$G$4:$I$74,3),IF((D17=12),VLOOKUP(K17,'12 лет'!$G$4:$I$74,3),IF((D17=13),VLOOKUP(K17,'13 лет'!$H$4:$J$74,3),IF((D17=14),VLOOKUP(K17,'14 лет'!$H$4:$J$74,3),IF((D17=15),VLOOKUP(K17,'15 лет'!$G$4:$I$74,3),IF((D17=16),VLOOKUP(K17,'16 лет'!$G$4:$I$74,3),VLOOKUP(K17,'17 лет'!$G$4:$I$74,3)))))))</f>
        <v>25</v>
      </c>
      <c r="M17" s="59">
        <v>145</v>
      </c>
      <c r="N17" s="59">
        <f ca="1">IF((D17&lt;=11),VLOOKUP(M17,'11 лет'!$F$4:$I$74,4),IF((D17=12),VLOOKUP(M17,'12 лет'!$F$4:$I$74,4),IF((D17=13),VLOOKUP(M17,'13 лет'!$G$4:$J$74,4),IF((D17=14),VLOOKUP(M17,'14 лет'!$G$4:$J$74,4),IF((D17=15),VLOOKUP(M17,'15 лет'!$F$4:$I$74,4),IF((D17=16),VLOOKUP(M17,'16 лет'!$F$4:$I$74,4),VLOOKUP(M17,'17 лет'!$F$4:$I$74,4)))))))</f>
        <v>12</v>
      </c>
      <c r="O17" s="59">
        <v>5</v>
      </c>
      <c r="P17" s="59">
        <f ca="1">IF((D17&lt;=11),VLOOKUP(O17,'11 лет'!$E$4:$I$74,5),IF((D17=12),VLOOKUP(O17,'12 лет'!$E$4:$I$74,5),IF((D17=13),VLOOKUP(O17,'13 лет'!$F$4:$J$74,5),IF((D17=14),VLOOKUP(O17,'14 лет'!$F$4:$J$74,5),IF((D17=15),VLOOKUP(O17,'15 лет'!$E$4:$I$74,5),IF((D17=16),VLOOKUP(O17,'16 лет'!$E$4:$I$74,5),VLOOKUP(O17,'17 лет'!$E$4:$I$74,5)))))))</f>
        <v>29</v>
      </c>
      <c r="Q17" s="59">
        <v>3</v>
      </c>
      <c r="R17" s="59">
        <f ca="1">IF((D17&lt;=11),VLOOKUP(Q17,'11 лет'!$H$4:$I$74,2),IF((D17=12),VLOOKUP(Q17,'12 лет'!$H$4:$I$74,2),IF((D17=13),VLOOKUP(Q17,'13 лет'!$I$4:$J$74,2),IF((D17=14),VLOOKUP(Q17,'14 лет'!$I$4:$J$74,2),IF((D17=15),VLOOKUP(Q17,'15 лет'!$H$4:$I$74,2),IF((D17=16),VLOOKUP(Q17,'16 лет'!$H$4:$I$74,2),VLOOKUP(Q17,'17 лет'!$H$4:$I$74,2)))))))</f>
        <v>18</v>
      </c>
      <c r="S17" s="59">
        <f t="shared" ca="1" si="1"/>
        <v>135</v>
      </c>
      <c r="T17" s="59">
        <v>7</v>
      </c>
    </row>
    <row r="18" spans="1:20" ht="13.5" customHeight="1" x14ac:dyDescent="0.2">
      <c r="A18" s="66">
        <v>8</v>
      </c>
      <c r="B18" s="96" t="s">
        <v>596</v>
      </c>
      <c r="C18" s="97">
        <v>39021</v>
      </c>
      <c r="D18" s="59">
        <f t="shared" ca="1" si="0"/>
        <v>12</v>
      </c>
      <c r="E18" s="68">
        <v>9.9</v>
      </c>
      <c r="F18" s="59">
        <f ca="1">IF((D18&lt;11),VLOOKUP(E18,'11 лет'!$B$3:$D$75,3),IF((D18=11),VLOOKUP(E18,'11 лет'!$B$3:$D$75,3),IF((D18=12),VLOOKUP(E18,'12 лет'!$B$3:$D$75,3),IF((D18=13),VLOOKUP(E18,'13 лет'!$B$3:$E$75,4),IF((D18=14),VLOOKUP(E18,'14 лет'!$B$3:$E$75,4),IF((D18=15),VLOOKUP(E18,'15 лет'!$B$3:$D$75,3),IF((D18=16),VLOOKUP(E18,'16 лет'!$B$3:$D$75,3),VLOOKUP(E18,'17 лет'!$B$3:$D$75,3))))))))</f>
        <v>2</v>
      </c>
      <c r="G18" s="68" t="s">
        <v>89</v>
      </c>
      <c r="H18" s="59">
        <f ca="1">IF((D18&lt;11),VLOOKUP(G18,'11 лет'!$A$3:$D$75,4),IF((D18=11),VLOOKUP(G18,'12 лет'!$A$3:$D$75,4),IF((D18=12),VLOOKUP(G18,'12 лет'!$A$3:$D$75,4),IF((D18=13),VLOOKUP(G18,'13 лет'!$A$3:$E$75,5),IF((D18=14),VLOOKUP(G18,'14 лет'!$A$3:$E$75,5),IF((D18=15),VLOOKUP(G18,'15 лет'!$A$3:$D$75,4),IF((D18=16),VLOOKUP(G18,'16 лет'!$A$3:$D$75,4),VLOOKUP(G18,'17 лет'!$A$3:$D$75,4))))))))</f>
        <v>15</v>
      </c>
      <c r="I18" s="59">
        <v>5.9</v>
      </c>
      <c r="J18" s="59">
        <f ca="1">IF((D18&lt;=11),VLOOKUP(I18,'11 лет'!$C$3:$D$75,2),IF((D18=12),VLOOKUP(I18,'12 лет'!$C$3:$D$75,2),IF((D18=13),VLOOKUP(I18,'13 лет'!$D$3:$E$75,2),IF((D18=14),VLOOKUP(I18,'14 лет'!$D$3:$E$75,2),IF((D18=15),VLOOKUP(I18,'15 лет'!$C$3:$D$75,2),IF((D18=16),VLOOKUP(I18,'16 лет'!$C$3:$D$75,2),VLOOKUP(I18,'17 лет'!$C$3:$D$75,2)))))))</f>
        <v>15</v>
      </c>
      <c r="K18" s="59">
        <v>16</v>
      </c>
      <c r="L18" s="59">
        <f ca="1">IF((D18&lt;=11),VLOOKUP(K18,'11 лет'!$G$4:$I$74,3),IF((D18=12),VLOOKUP(K18,'12 лет'!$G$4:$I$74,3),IF((D18=13),VLOOKUP(K18,'13 лет'!$H$4:$J$74,3),IF((D18=14),VLOOKUP(K18,'14 лет'!$H$4:$J$74,3),IF((D18=15),VLOOKUP(K18,'15 лет'!$G$4:$I$74,3),IF((D18=16),VLOOKUP(K18,'16 лет'!$G$4:$I$74,3),VLOOKUP(K18,'17 лет'!$G$4:$I$74,3)))))))</f>
        <v>16</v>
      </c>
      <c r="M18" s="59">
        <v>160</v>
      </c>
      <c r="N18" s="59">
        <f ca="1">IF((D18&lt;=11),VLOOKUP(M18,'11 лет'!$F$4:$I$74,4),IF((D18=12),VLOOKUP(M18,'12 лет'!$F$4:$I$74,4),IF((D18=13),VLOOKUP(M18,'13 лет'!$G$4:$J$74,4),IF((D18=14),VLOOKUP(M18,'14 лет'!$G$4:$J$74,4),IF((D18=15),VLOOKUP(M18,'15 лет'!$F$4:$I$74,4),IF((D18=16),VLOOKUP(M18,'16 лет'!$F$4:$I$74,4),VLOOKUP(M18,'17 лет'!$F$4:$I$74,4)))))))</f>
        <v>15</v>
      </c>
      <c r="O18" s="59">
        <v>3</v>
      </c>
      <c r="P18" s="59">
        <f ca="1">IF((D18&lt;=11),VLOOKUP(O18,'11 лет'!$E$4:$I$74,5),IF((D18=12),VLOOKUP(O18,'12 лет'!$E$4:$I$74,5),IF((D18=13),VLOOKUP(O18,'13 лет'!$F$4:$J$74,5),IF((D18=14),VLOOKUP(O18,'14 лет'!$F$4:$J$74,5),IF((D18=15),VLOOKUP(O18,'15 лет'!$E$4:$I$74,5),IF((D18=16),VLOOKUP(O18,'16 лет'!$E$4:$I$74,5),VLOOKUP(O18,'17 лет'!$E$4:$I$74,5)))))))</f>
        <v>17</v>
      </c>
      <c r="Q18" s="59">
        <v>6</v>
      </c>
      <c r="R18" s="59">
        <f ca="1">IF((D18&lt;=11),VLOOKUP(Q18,'11 лет'!$H$4:$I$74,2),IF((D18=12),VLOOKUP(Q18,'12 лет'!$H$4:$I$74,2),IF((D18=13),VLOOKUP(Q18,'13 лет'!$I$4:$J$74,2),IF((D18=14),VLOOKUP(Q18,'14 лет'!$I$4:$J$74,2),IF((D18=15),VLOOKUP(Q18,'15 лет'!$H$4:$I$74,2),IF((D18=16),VLOOKUP(Q18,'16 лет'!$H$4:$I$74,2),VLOOKUP(Q18,'17 лет'!$H$4:$I$74,2)))))))</f>
        <v>22</v>
      </c>
      <c r="S18" s="59">
        <f t="shared" ca="1" si="1"/>
        <v>102</v>
      </c>
      <c r="T18" s="59">
        <v>8</v>
      </c>
    </row>
    <row r="19" spans="1:20" x14ac:dyDescent="0.2">
      <c r="A19" s="66">
        <v>9</v>
      </c>
      <c r="B19" s="96" t="s">
        <v>597</v>
      </c>
      <c r="C19" s="97">
        <v>39228</v>
      </c>
      <c r="D19" s="59">
        <f t="shared" ca="1" si="0"/>
        <v>11</v>
      </c>
      <c r="E19" s="68">
        <v>9.1</v>
      </c>
      <c r="F19" s="59">
        <f ca="1">IF((D19&lt;11),VLOOKUP(E19,'11 лет'!$B$3:$D$75,3),IF((D19=11),VLOOKUP(E19,'11 лет'!$B$3:$D$75,3),IF((D19=12),VLOOKUP(E19,'12 лет'!$B$3:$D$75,3),IF((D19=13),VLOOKUP(E19,'13 лет'!$B$3:$E$75,4),IF((D19=14),VLOOKUP(E19,'14 лет'!$B$3:$E$75,4),IF((D19=15),VLOOKUP(E19,'15 лет'!$B$3:$D$75,3),IF((D19=16),VLOOKUP(E19,'16 лет'!$B$3:$D$75,3),VLOOKUP(E19,'17 лет'!$B$3:$D$75,3))))))))</f>
        <v>21</v>
      </c>
      <c r="G19" s="68" t="s">
        <v>98</v>
      </c>
      <c r="H19" s="59">
        <f ca="1">IF((D19&lt;11),VLOOKUP(G19,'11 лет'!$A$3:$D$75,4),IF((D19=11),VLOOKUP(G19,'12 лет'!$A$3:$D$75,4),IF((D19=12),VLOOKUP(G19,'12 лет'!$A$3:$D$75,4),IF((D19=13),VLOOKUP(G19,'13 лет'!$A$3:$E$75,5),IF((D19=14),VLOOKUP(G19,'14 лет'!$A$3:$E$75,5),IF((D19=15),VLOOKUP(G19,'15 лет'!$A$3:$D$75,4),IF((D19=16),VLOOKUP(G19,'16 лет'!$A$3:$D$75,4),VLOOKUP(G19,'17 лет'!$A$3:$D$75,4))))))))</f>
        <v>6</v>
      </c>
      <c r="I19" s="59">
        <v>5.9</v>
      </c>
      <c r="J19" s="59">
        <f ca="1">IF((D19&lt;=11),VLOOKUP(I19,'11 лет'!$C$3:$D$75,2),IF((D19=12),VLOOKUP(I19,'12 лет'!$C$3:$D$75,2),IF((D19=13),VLOOKUP(I19,'13 лет'!$D$3:$E$75,2),IF((D19=14),VLOOKUP(I19,'14 лет'!$D$3:$E$75,2),IF((D19=15),VLOOKUP(I19,'15 лет'!$C$3:$D$75,2),IF((D19=16),VLOOKUP(I19,'16 лет'!$C$3:$D$75,2),VLOOKUP(I19,'17 лет'!$C$3:$D$75,2)))))))</f>
        <v>26</v>
      </c>
      <c r="K19" s="59">
        <v>15</v>
      </c>
      <c r="L19" s="59">
        <f ca="1">IF((D19&lt;=11),VLOOKUP(K19,'11 лет'!$G$4:$I$74,3),IF((D19=12),VLOOKUP(K19,'12 лет'!$G$4:$I$74,3),IF((D19=13),VLOOKUP(K19,'13 лет'!$H$4:$J$74,3),IF((D19=14),VLOOKUP(K19,'14 лет'!$H$4:$J$74,3),IF((D19=15),VLOOKUP(K19,'15 лет'!$G$4:$I$74,3),IF((D19=16),VLOOKUP(K19,'16 лет'!$G$4:$I$74,3),VLOOKUP(K19,'17 лет'!$G$4:$I$74,3)))))))</f>
        <v>19</v>
      </c>
      <c r="M19" s="59">
        <v>155</v>
      </c>
      <c r="N19" s="59">
        <f ca="1">IF((D19&lt;=11),VLOOKUP(M19,'11 лет'!$F$4:$I$74,4),IF((D19=12),VLOOKUP(M19,'12 лет'!$F$4:$I$74,4),IF((D19=13),VLOOKUP(M19,'13 лет'!$G$4:$J$74,4),IF((D19=14),VLOOKUP(M19,'14 лет'!$G$4:$J$74,4),IF((D19=15),VLOOKUP(M19,'15 лет'!$F$4:$I$74,4),IF((D19=16),VLOOKUP(M19,'16 лет'!$F$4:$I$74,4),VLOOKUP(M19,'17 лет'!$F$4:$I$74,4)))))))</f>
        <v>17</v>
      </c>
      <c r="O19" s="59">
        <v>4</v>
      </c>
      <c r="P19" s="59">
        <f ca="1">IF((D19&lt;=11),VLOOKUP(O19,'11 лет'!$E$4:$I$74,5),IF((D19=12),VLOOKUP(O19,'12 лет'!$E$4:$I$74,5),IF((D19=13),VLOOKUP(O19,'13 лет'!$F$4:$J$74,5),IF((D19=14),VLOOKUP(O19,'14 лет'!$F$4:$J$74,5),IF((D19=15),VLOOKUP(O19,'15 лет'!$E$4:$I$74,5),IF((D19=16),VLOOKUP(O19,'16 лет'!$E$4:$I$74,5),VLOOKUP(O19,'17 лет'!$E$4:$I$74,5)))))))</f>
        <v>25</v>
      </c>
      <c r="Q19" s="59">
        <v>5</v>
      </c>
      <c r="R19" s="59">
        <f ca="1">IF((D19&lt;=11),VLOOKUP(Q19,'11 лет'!$H$4:$I$74,2),IF((D19=12),VLOOKUP(Q19,'12 лет'!$H$4:$I$74,2),IF((D19=13),VLOOKUP(Q19,'13 лет'!$I$4:$J$74,2),IF((D19=14),VLOOKUP(Q19,'14 лет'!$I$4:$J$74,2),IF((D19=15),VLOOKUP(Q19,'15 лет'!$H$4:$I$74,2),IF((D19=16),VLOOKUP(Q19,'16 лет'!$H$4:$I$74,2),VLOOKUP(Q19,'17 лет'!$H$4:$I$74,2)))))))</f>
        <v>24</v>
      </c>
      <c r="S19" s="59">
        <f t="shared" ca="1" si="1"/>
        <v>138</v>
      </c>
      <c r="T19" s="59">
        <v>9</v>
      </c>
    </row>
    <row r="20" spans="1:20" x14ac:dyDescent="0.2">
      <c r="A20" s="71">
        <v>10</v>
      </c>
      <c r="B20" s="96" t="s">
        <v>598</v>
      </c>
      <c r="C20" s="97">
        <v>39303</v>
      </c>
      <c r="D20" s="74">
        <f t="shared" ca="1" si="0"/>
        <v>11</v>
      </c>
      <c r="E20" s="75">
        <v>8.6</v>
      </c>
      <c r="F20" s="59">
        <f ca="1">IF((D20&lt;11),VLOOKUP(E20,'11 лет'!$B$3:$D$75,3),IF((D20=11),VLOOKUP(E20,'11 лет'!$B$3:$D$75,3),IF((D20=12),VLOOKUP(E20,'12 лет'!$B$3:$D$75,3),IF((D20=13),VLOOKUP(E20,'13 лет'!$B$3:$E$75,4),IF((D20=14),VLOOKUP(E20,'14 лет'!$B$3:$E$75,4),IF((D20=15),VLOOKUP(E20,'15 лет'!$B$3:$D$75,3),IF((D20=16),VLOOKUP(E20,'16 лет'!$B$3:$D$75,3),VLOOKUP(E20,'17 лет'!$B$3:$D$75,3))))))))</f>
        <v>31</v>
      </c>
      <c r="G20" s="75" t="s">
        <v>127</v>
      </c>
      <c r="H20" s="59">
        <f ca="1">IF((D20&lt;11),VLOOKUP(G20,'11 лет'!$A$3:$D$75,4),IF((D20=11),VLOOKUP(G20,'12 лет'!$A$3:$D$75,4),IF((D20=12),VLOOKUP(G20,'12 лет'!$A$3:$D$75,4),IF((D20=13),VLOOKUP(G20,'13 лет'!$A$3:$E$75,5),IF((D20=14),VLOOKUP(G20,'14 лет'!$A$3:$E$75,5),IF((D20=15),VLOOKUP(G20,'15 лет'!$A$3:$D$75,4),IF((D20=16),VLOOKUP(G20,'16 лет'!$A$3:$D$75,4),VLOOKUP(G20,'17 лет'!$A$3:$D$75,4))))))))</f>
        <v>15</v>
      </c>
      <c r="I20" s="74">
        <v>5.7</v>
      </c>
      <c r="J20" s="74">
        <f ca="1">IF((D20&lt;=11),VLOOKUP(I20,'11 лет'!$C$3:$D$75,2),IF((D20=12),VLOOKUP(I20,'12 лет'!$C$3:$D$75,2),IF((D20=13),VLOOKUP(I20,'13 лет'!$D$3:$E$75,2),IF((D20=14),VLOOKUP(I20,'14 лет'!$D$3:$E$75,2),IF((D20=15),VLOOKUP(I20,'15 лет'!$C$3:$D$75,2),IF((D20=16),VLOOKUP(I20,'16 лет'!$C$3:$D$75,2),VLOOKUP(I20,'17 лет'!$C$3:$D$75,2)))))))</f>
        <v>32</v>
      </c>
      <c r="K20" s="74">
        <v>17</v>
      </c>
      <c r="L20" s="74">
        <f ca="1">IF((D20&lt;=11),VLOOKUP(K20,'11 лет'!$G$4:$I$74,3),IF((D20=12),VLOOKUP(K20,'12 лет'!$G$4:$I$74,3),IF((D20=13),VLOOKUP(K20,'13 лет'!$H$4:$J$74,3),IF((D20=14),VLOOKUP(K20,'14 лет'!$H$4:$J$74,3),IF((D20=15),VLOOKUP(K20,'15 лет'!$G$4:$I$74,3),IF((D20=16),VLOOKUP(K20,'16 лет'!$G$4:$I$74,3),VLOOKUP(K20,'17 лет'!$G$4:$I$74,3)))))))</f>
        <v>23</v>
      </c>
      <c r="M20" s="74">
        <v>165</v>
      </c>
      <c r="N20" s="74">
        <f ca="1">IF((D20&lt;=11),VLOOKUP(M20,'11 лет'!$F$4:$I$74,4),IF((D20=12),VLOOKUP(M20,'12 лет'!$F$4:$I$74,4),IF((D20=13),VLOOKUP(M20,'13 лет'!$G$4:$J$74,4),IF((D20=14),VLOOKUP(M20,'14 лет'!$G$4:$J$74,4),IF((D20=15),VLOOKUP(M20,'15 лет'!$F$4:$I$74,4),IF((D20=16),VLOOKUP(M20,'16 лет'!$F$4:$I$74,4),VLOOKUP(M20,'17 лет'!$F$4:$I$74,4)))))))</f>
        <v>22</v>
      </c>
      <c r="O20" s="74">
        <v>5</v>
      </c>
      <c r="P20" s="74">
        <f ca="1">IF((D20&lt;=11),VLOOKUP(O20,'11 лет'!$E$4:$I$74,5),IF((D20=12),VLOOKUP(O20,'12 лет'!$E$4:$I$74,5),IF((D20=13),VLOOKUP(O20,'13 лет'!$F$4:$J$74,5),IF((D20=14),VLOOKUP(O20,'14 лет'!$F$4:$J$74,5),IF((D20=15),VLOOKUP(O20,'15 лет'!$E$4:$I$74,5),IF((D20=16),VLOOKUP(O20,'16 лет'!$E$4:$I$74,5),VLOOKUP(O20,'17 лет'!$E$4:$I$74,5)))))))</f>
        <v>29</v>
      </c>
      <c r="Q20" s="74">
        <v>6</v>
      </c>
      <c r="R20" s="74">
        <f ca="1">IF((D20&lt;=11),VLOOKUP(Q20,'11 лет'!$H$4:$I$74,2),IF((D20=12),VLOOKUP(Q20,'12 лет'!$H$4:$I$74,2),IF((D20=13),VLOOKUP(Q20,'13 лет'!$I$4:$J$74,2),IF((D20=14),VLOOKUP(Q20,'14 лет'!$I$4:$J$74,2),IF((D20=15),VLOOKUP(Q20,'15 лет'!$H$4:$I$74,2),IF((D20=16),VLOOKUP(Q20,'16 лет'!$H$4:$I$74,2),VLOOKUP(Q20,'17 лет'!$H$4:$I$74,2)))))))</f>
        <v>27</v>
      </c>
      <c r="S20" s="74">
        <f ca="1">SUM(F20,H20,J20,L20,N20,P20,R20)</f>
        <v>179</v>
      </c>
      <c r="T20" s="74">
        <f ca="1">RANK(S20,S$11:S$20)</f>
        <v>2</v>
      </c>
    </row>
    <row r="21" spans="1:20" x14ac:dyDescent="0.2">
      <c r="S21">
        <f ca="1">SUM(S11:S20)</f>
        <v>1476</v>
      </c>
    </row>
  </sheetData>
  <mergeCells count="3">
    <mergeCell ref="A8:D8"/>
    <mergeCell ref="E8:R8"/>
    <mergeCell ref="E7:R7"/>
  </mergeCells>
  <pageMargins left="0.7" right="0.7" top="0.75" bottom="0.75" header="0.3" footer="0.3"/>
  <pageSetup paperSize="9" orientation="portrait" horizontalDpi="0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1"/>
  <sheetViews>
    <sheetView topLeftCell="C1" workbookViewId="0">
      <selection activeCell="L11" sqref="L11"/>
    </sheetView>
  </sheetViews>
  <sheetFormatPr defaultRowHeight="12.75" x14ac:dyDescent="0.2"/>
  <cols>
    <col min="1" max="1" width="4.140625" customWidth="1"/>
    <col min="2" max="2" width="30.42578125" customWidth="1"/>
    <col min="3" max="3" width="12.7109375" customWidth="1"/>
    <col min="4" max="4" width="10.140625" bestFit="1" customWidth="1"/>
    <col min="5" max="5" width="7.42578125" customWidth="1"/>
  </cols>
  <sheetData>
    <row r="1" spans="1:20" ht="15" x14ac:dyDescent="0.25">
      <c r="A1" s="53"/>
      <c r="B1" s="53"/>
      <c r="C1" s="53"/>
      <c r="D1" s="53"/>
      <c r="E1" s="53"/>
      <c r="F1" s="53"/>
      <c r="G1" s="53"/>
      <c r="H1" s="54" t="s">
        <v>19</v>
      </c>
      <c r="I1" s="54"/>
      <c r="J1" s="54"/>
      <c r="K1" s="54"/>
      <c r="L1" s="54"/>
      <c r="M1" s="54"/>
      <c r="N1" s="54"/>
      <c r="O1" s="53"/>
    </row>
    <row r="2" spans="1:20" ht="15" x14ac:dyDescent="0.25">
      <c r="A2" s="53"/>
      <c r="B2" s="53"/>
      <c r="C2" s="53"/>
      <c r="D2" s="53"/>
      <c r="E2" s="53"/>
      <c r="F2" s="53"/>
      <c r="G2" s="53"/>
      <c r="H2" s="54" t="s">
        <v>20</v>
      </c>
      <c r="I2" s="54"/>
      <c r="J2" s="54"/>
      <c r="K2" s="54"/>
      <c r="L2" s="54"/>
      <c r="M2" s="54"/>
      <c r="N2" s="54"/>
      <c r="O2" s="53"/>
    </row>
    <row r="3" spans="1:20" ht="15" x14ac:dyDescent="0.25">
      <c r="A3" s="53"/>
      <c r="B3" s="53"/>
      <c r="C3" s="53"/>
      <c r="D3" s="53"/>
      <c r="E3" s="53"/>
      <c r="F3" s="53"/>
      <c r="G3" s="53"/>
      <c r="H3" s="54"/>
      <c r="I3" s="54"/>
      <c r="J3" s="54"/>
      <c r="K3" s="54"/>
      <c r="L3" s="54"/>
      <c r="M3" s="54"/>
      <c r="N3" s="54"/>
      <c r="O3" s="53"/>
    </row>
    <row r="4" spans="1:20" ht="15" x14ac:dyDescent="0.25">
      <c r="A4" s="53" t="s">
        <v>28</v>
      </c>
      <c r="B4" s="53"/>
      <c r="C4" s="53"/>
      <c r="D4" s="53"/>
      <c r="E4" s="53"/>
      <c r="F4" s="53"/>
      <c r="G4" s="53"/>
      <c r="H4" s="53"/>
      <c r="I4" s="53" t="s">
        <v>29</v>
      </c>
      <c r="J4" s="53"/>
      <c r="K4" s="53"/>
      <c r="L4" s="53"/>
      <c r="M4" s="53"/>
      <c r="N4" s="53"/>
      <c r="O4" s="53"/>
    </row>
    <row r="5" spans="1:20" ht="15" x14ac:dyDescent="0.25">
      <c r="A5" s="53" t="s">
        <v>21</v>
      </c>
      <c r="B5" s="53"/>
      <c r="C5" s="53"/>
      <c r="D5" s="53"/>
      <c r="E5" s="53"/>
      <c r="F5" s="53"/>
      <c r="G5" s="53"/>
      <c r="H5" s="53"/>
      <c r="I5" s="53" t="s">
        <v>22</v>
      </c>
      <c r="J5" s="53"/>
      <c r="K5" s="53"/>
      <c r="L5" s="53"/>
      <c r="M5" s="53"/>
      <c r="N5" s="53"/>
      <c r="O5" s="53"/>
    </row>
    <row r="6" spans="1:20" ht="15" x14ac:dyDescent="0.25">
      <c r="A6" s="53" t="s">
        <v>23</v>
      </c>
      <c r="B6" s="53"/>
      <c r="C6" s="53"/>
      <c r="D6" s="53"/>
      <c r="E6" s="53"/>
      <c r="F6" s="53"/>
      <c r="G6" s="53"/>
      <c r="H6" s="53"/>
      <c r="I6" s="53" t="s">
        <v>24</v>
      </c>
      <c r="J6" s="53"/>
      <c r="K6" s="53"/>
      <c r="L6" s="53"/>
      <c r="M6" s="53"/>
      <c r="N6" s="53"/>
      <c r="O6" s="53"/>
    </row>
    <row r="7" spans="1:20" ht="15" x14ac:dyDescent="0.25">
      <c r="A7" s="53" t="s">
        <v>25</v>
      </c>
      <c r="B7" s="53"/>
      <c r="C7" s="53"/>
      <c r="D7" s="53"/>
      <c r="E7" s="53"/>
      <c r="F7" s="53"/>
      <c r="G7" s="53"/>
      <c r="H7" s="53"/>
      <c r="I7" s="53" t="s">
        <v>26</v>
      </c>
      <c r="J7" s="53"/>
      <c r="K7" s="53"/>
      <c r="L7" s="53"/>
      <c r="M7" s="53"/>
      <c r="N7" s="53"/>
      <c r="O7" s="53"/>
    </row>
    <row r="8" spans="1:20" ht="15" x14ac:dyDescent="0.25">
      <c r="A8" s="99"/>
      <c r="B8" s="99"/>
      <c r="C8" s="99"/>
      <c r="D8" s="99"/>
      <c r="E8" s="100" t="s">
        <v>27</v>
      </c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1"/>
    </row>
    <row r="10" spans="1:20" ht="38.25" x14ac:dyDescent="0.2">
      <c r="A10" s="55" t="s">
        <v>30</v>
      </c>
      <c r="B10" s="55" t="s">
        <v>0</v>
      </c>
      <c r="C10" s="55" t="s">
        <v>1</v>
      </c>
      <c r="D10" s="55" t="s">
        <v>31</v>
      </c>
      <c r="E10" s="55" t="s">
        <v>32</v>
      </c>
      <c r="F10" s="56" t="s">
        <v>3</v>
      </c>
      <c r="G10" s="57" t="s">
        <v>4</v>
      </c>
      <c r="H10" s="56" t="s">
        <v>3</v>
      </c>
      <c r="I10" s="57" t="s">
        <v>33</v>
      </c>
      <c r="J10" s="56" t="s">
        <v>3</v>
      </c>
      <c r="K10" s="55" t="s">
        <v>5</v>
      </c>
      <c r="L10" s="56" t="s">
        <v>3</v>
      </c>
      <c r="M10" s="55" t="s">
        <v>6</v>
      </c>
      <c r="N10" s="56" t="s">
        <v>3</v>
      </c>
      <c r="O10" s="55" t="s">
        <v>146</v>
      </c>
      <c r="P10" s="56" t="s">
        <v>3</v>
      </c>
      <c r="Q10" s="55" t="s">
        <v>8</v>
      </c>
      <c r="R10" s="56" t="s">
        <v>3</v>
      </c>
      <c r="S10" s="58" t="s">
        <v>9</v>
      </c>
      <c r="T10" s="55" t="s">
        <v>10</v>
      </c>
    </row>
    <row r="11" spans="1:20" x14ac:dyDescent="0.2">
      <c r="A11" s="59"/>
      <c r="B11" s="59"/>
      <c r="C11" s="60">
        <v>39041</v>
      </c>
      <c r="D11" s="59">
        <f ca="1">INT(DAYS360(C11,TODAY())/360)</f>
        <v>12</v>
      </c>
      <c r="E11" s="59">
        <v>10.5</v>
      </c>
      <c r="F11" s="59">
        <f ca="1">IF((D11&lt;=11),VLOOKUP(E11,'11 лет'!$L$3:$N$75,3),IF((D11=12),VLOOKUP(E11,'12 лет'!$L$3:$N$75,3),IF((D11=13),VLOOKUP(E11,'13 лет'!$M$3:$P$75,4),IF((D11=14),VLOOKUP(E11,'14 лет'!$M$3:$P$75,4),IF((D11=15),VLOOKUP(E11,'15 лет'!$L$3:$N$75,3),IF((D11=16),VLOOKUP(E11,'16 лет'!$L$3:$N$75,3),VLOOKUP(E11,'17 лет'!$L$3:$N$75,3)))))))</f>
        <v>1</v>
      </c>
      <c r="G11" s="59" t="s">
        <v>139</v>
      </c>
      <c r="H11" s="59">
        <f ca="1">IF((D11&lt;=11),VLOOKUP(G11,'11 лет'!$K$3:$N$75,4),IF((D11=12),VLOOKUP(G11,'12 лет'!$K$3:$N$75,4),IF((D11=13),VLOOKUP(G11,'13 лет'!$L$3:$P$75,5),IF((D11=14),VLOOKUP(G11,'14 лет'!$L$3:$P$75,5),IF((D11=15),VLOOKUP(G11,'15 лет'!$K$3:$N$75,4),IF((D11=16),VLOOKUP(G11,'16 лет'!$K$3:$N$75,4),VLOOKUP(G11,'17 лет'!$K$3:$N$75,4)))))))</f>
        <v>5</v>
      </c>
      <c r="I11" s="59">
        <v>6.8</v>
      </c>
      <c r="J11" s="59">
        <f ca="1">IF((D11&lt;=11),VLOOKUP(I11,'11 лет'!$M$3:$N$75,2),IF((D11=12),VLOOKUP(I11,'12 лет'!$M$3:$N$75,2),IF((D11=13),VLOOKUP(I11,'13 лет'!$O$3:$P$75,2),IF((D11=14),VLOOKUP(I11,'14 лет'!$O$3:$P$75,2),IF((D11=15),VLOOKUP(I11,'15 лет'!$M$3:$N$75,2),IF((D11=16),VLOOKUP(I11,'16 лет'!$M$3:$N$75,2),VLOOKUP(I11,'17 лет'!$M$3:$N$75,2)))))))</f>
        <v>3</v>
      </c>
      <c r="K11" s="59">
        <v>5</v>
      </c>
      <c r="L11" s="59">
        <f ca="1">IF((D11&lt;=11),VLOOKUP(K11,'11 лет'!$Q$4:$S$74,3),IF((D11=12),VLOOKUP(K11,'12 лет'!$Q$4:$S$74,3),IF((D11=13),VLOOKUP(K11,'13 лет'!$S$4:$U$74,3),IF((D11=14),VLOOKUP(K11,'14 лет'!$S$4:$U$74,3),IF((D11=15),VLOOKUP(K11,'15 лет'!$Q$4:$S$74,3),IF((D11=16),VLOOKUP(K11,'16 лет'!$Q$4:$S$74,3),VLOOKUP(K11,'17 лет'!$Q$4:$S$74,3)))))))</f>
        <v>4</v>
      </c>
      <c r="M11" s="59">
        <v>119</v>
      </c>
      <c r="N11" s="59">
        <f ca="1">IF((D11&lt;=11),VLOOKUP(M11,'11 лет'!$P$4:$S$74,4),IF((D11=12),VLOOKUP(M11,'12 лет'!$P$4:$S$74,4),IF((D11=13),VLOOKUP(M11,'13 лет'!$R$4:$U$74,4),IF((D11=14),VLOOKUP(M11,'14 лет'!$R$4:$U$74,4),IF((D11=15),VLOOKUP(M11,'15 лет'!$P$4:$S$74,4),IF((D11=16),VLOOKUP(M11,'16 лет'!$P$4:$S$74,4),VLOOKUP(M11,'17 лет'!$P$4:$S$74,4)))))))</f>
        <v>5</v>
      </c>
      <c r="O11" s="59">
        <v>5</v>
      </c>
      <c r="P11" s="59">
        <f ca="1">IF((D11&lt;=11),VLOOKUP(O11,'11 лет'!$O$4:$S$74,5),IF((D11=12),VLOOKUP(O11,'12 лет'!$O$4:$S$74,5),IF((D11=13),VLOOKUP(O11,'13 лет'!$Q$4:$U$74,5),IF((D11=14),VLOOKUP(O11,'14 лет'!$Q$4:$U$74,5),IF((D11=15),VLOOKUP(O11,'15 лет'!$O$4:$S$74,5),IF((D11=16),VLOOKUP(O11,'16 лет'!$O$4:$S$74,5),VLOOKUP(O11,'17 лет'!$O$4:$S$74,5)))))))</f>
        <v>5</v>
      </c>
      <c r="Q11" s="59">
        <v>1</v>
      </c>
      <c r="R11" s="59">
        <f ca="1">IF((D11&lt;=11),VLOOKUP(Q11,'11 лет'!$R$4:$S$74,2),IF((D11=12),VLOOKUP(Q11,'12 лет'!$R$4:$S$74,2),IF((D11=13),VLOOKUP(Q11,'13 лет'!$T$4:$U$74,2),IF((D11=14),VLOOKUP(Q11,'14 лет'!$T$4:$U$74,2),IF((D11=15),VLOOKUP(Q11,'15 лет'!$R$4:$S$74,2),IF((D11=16),VLOOKUP(Q11,'16 лет'!$R$4:$S$74,2),VLOOKUP(Q11,'17 лет'!$R$4:$S$74,2)))))))</f>
        <v>5</v>
      </c>
      <c r="S11" s="59">
        <f ca="1">SUM(F11,H11,J11,L11,N11,P11,R11)</f>
        <v>28</v>
      </c>
      <c r="T11" s="59"/>
    </row>
    <row r="12" spans="1:20" x14ac:dyDescent="0.2">
      <c r="A12" s="59"/>
      <c r="B12" s="59"/>
      <c r="C12" s="59"/>
      <c r="D12" s="59"/>
      <c r="E12" s="59"/>
      <c r="F12" s="59">
        <f>IF((D12&lt;=11),VLOOKUP(E12,'11 лет'!$L$3:$N$75,3),IF((D12=12),VLOOKUP(E12,'12 лет'!$L$3:$N$75,3),IF((D12=13),VLOOKUP(E12,'13 лет'!$M$3:$P$75,4),IF((D12=14),VLOOKUP(E12,'14 лет'!$M$3:$P$75,4),IF((D12=15),VLOOKUP(E12,'15 лет'!$L$3:$N$75,3),IF((D12=16),VLOOKUP(E12,'16 лет'!$L$3:$N$75,3),VLOOKUP(E12,'17 лет'!$L$3:$N$75,3)))))))</f>
        <v>0</v>
      </c>
      <c r="G12" s="59"/>
      <c r="H12" s="59">
        <f>IF((D12&lt;=11),VLOOKUP(G12,'11 лет'!$K$3:$N$75,4),IF((D12=12),VLOOKUP(G12,'12 лет'!$K$3:$N$75,4),IF((D12=13),VLOOKUP(G12,'13 лет'!$L$3:$P$75,5),IF((D12=14),VLOOKUP(G12,'14 лет'!$L$3:$P$75,5),IF((D12=15),VLOOKUP(G12,'15 лет'!$K$3:$N$75,4),IF((D12=16),VLOOKUP(G12,'16 лет'!$K$3:$N$75,4),VLOOKUP(G12,'17 лет'!$K$3:$N$75,4)))))))</f>
        <v>0</v>
      </c>
      <c r="I12" s="59"/>
      <c r="J12" s="59">
        <f>IF((D12&lt;=11),VLOOKUP(I12,'11 лет'!$M$3:$N$75,2),IF((D12=12),VLOOKUP(I12,'12 лет'!$M$3:$N$75,2),IF((D12=13),VLOOKUP(I12,'13 лет'!$O$3:$P$75,2),IF((D12=14),VLOOKUP(I12,'14 лет'!$O$3:$P$75,2),IF((D12=15),VLOOKUP(I12,'15 лет'!$M$3:$N$75,2),IF((D12=16),VLOOKUP(I12,'16 лет'!$M$3:$N$75,2),VLOOKUP(I12,'17 лет'!$M$3:$N$75,2)))))))</f>
        <v>0</v>
      </c>
      <c r="K12" s="59"/>
      <c r="L12" s="59">
        <f>IF((D12&lt;=11),VLOOKUP(K12,'11 лет'!$Q$4:$S$74,3),IF((D12=12),VLOOKUP(K12,'12 лет'!$Q$4:$S$74,3),IF((D12=13),VLOOKUP(K12,'13 лет'!$S$4:$U$74,3),IF((D12=14),VLOOKUP(K12,'14 лет'!$S$4:$U$74,3),IF((D12=15),VLOOKUP(K12,'15 лет'!$Q$4:$S$74,3),IF((D12=16),VLOOKUP(K12,'16 лет'!$Q$4:$S$74,3),VLOOKUP(K12,'17 лет'!$Q$4:$S$74,3)))))))</f>
        <v>0</v>
      </c>
      <c r="M12" s="59"/>
      <c r="N12" s="59">
        <f>IF((D12&lt;=11),VLOOKUP(M12,'11 лет'!$P$4:$S$74,4),IF((D12=12),VLOOKUP(M12,'12 лет'!$P$4:$S$74,4),IF((D12=13),VLOOKUP(M12,'13 лет'!$R$4:$U$74,4),IF((D12=14),VLOOKUP(M12,'14 лет'!$R$4:$U$74,4),IF((D12=15),VLOOKUP(M12,'15 лет'!$P$4:$S$74,4),IF((D12=16),VLOOKUP(M12,'16 лет'!$P$4:$S$74,4),VLOOKUP(M12,'17 лет'!$P$4:$S$74,4)))))))</f>
        <v>0</v>
      </c>
      <c r="O12" s="59"/>
      <c r="P12" s="59">
        <f>IF((D12&lt;=11),VLOOKUP(O12,'11 лет'!$O$4:$S$74,5),IF((D12=12),VLOOKUP(O12,'12 лет'!$O$4:$S$74,5),IF((D12=13),VLOOKUP(O12,'13 лет'!$Q$4:$U$74,5),IF((D12=14),VLOOKUP(O12,'14 лет'!$Q$4:$U$74,5),IF((D12=15),VLOOKUP(O12,'15 лет'!$O$4:$S$74,5),IF((D12=16),VLOOKUP(O12,'16 лет'!$O$4:$S$74,5),VLOOKUP(O12,'17 лет'!$O$4:$S$74,5)))))))</f>
        <v>0</v>
      </c>
      <c r="Q12" s="59"/>
      <c r="R12" s="59">
        <f>IF((D12&lt;=11),VLOOKUP(Q12,'11 лет'!$R$4:$S$74,2),IF((D12=12),VLOOKUP(Q12,'12 лет'!$R$4:$S$74,2),IF((D12=13),VLOOKUP(Q12,'13 лет'!$T$4:$U$74,2),IF((D12=14),VLOOKUP(Q12,'14 лет'!$T$4:$U$74,2),IF((D12=15),VLOOKUP(Q12,'15 лет'!$R$4:$S$74,2),IF((D12=16),VLOOKUP(Q12,'16 лет'!$R$4:$S$74,2),VLOOKUP(Q12,'17 лет'!$R$4:$S$74,2)))))))</f>
        <v>3</v>
      </c>
      <c r="S12" s="59">
        <f t="shared" ref="S12:S75" si="0">SUM(F12,H12,J12,L12,N12,P12,R12)</f>
        <v>3</v>
      </c>
      <c r="T12" s="59"/>
    </row>
    <row r="13" spans="1:20" x14ac:dyDescent="0.2">
      <c r="A13" s="59"/>
      <c r="B13" s="59"/>
      <c r="C13" s="59"/>
      <c r="D13" s="59"/>
      <c r="E13" s="59"/>
      <c r="F13" s="59">
        <f>IF((D13&lt;=11),VLOOKUP(E13,'11 лет'!$L$3:$N$75,3),IF((D13=12),VLOOKUP(E13,'12 лет'!$L$3:$N$75,3),IF((D13=13),VLOOKUP(E13,'13 лет'!$M$3:$P$75,4),IF((D13=14),VLOOKUP(E13,'14 лет'!$M$3:$P$75,4),IF((D13=15),VLOOKUP(E13,'15 лет'!$L$3:$N$75,3),IF((D13=16),VLOOKUP(E13,'16 лет'!$L$3:$N$75,3),VLOOKUP(E13,'17 лет'!$L$3:$N$75,3)))))))</f>
        <v>0</v>
      </c>
      <c r="G13" s="59"/>
      <c r="H13" s="59">
        <f>IF((D13&lt;=11),VLOOKUP(G13,'11 лет'!$K$3:$N$75,4),IF((D13=12),VLOOKUP(G13,'12 лет'!$K$3:$N$75,4),IF((D13=13),VLOOKUP(G13,'13 лет'!$L$3:$P$75,5),IF((D13=14),VLOOKUP(G13,'14 лет'!$L$3:$P$75,5),IF((D13=15),VLOOKUP(G13,'15 лет'!$K$3:$N$75,4),IF((D13=16),VLOOKUP(G13,'16 лет'!$K$3:$N$75,4),VLOOKUP(G13,'17 лет'!$K$3:$N$75,4)))))))</f>
        <v>0</v>
      </c>
      <c r="I13" s="59"/>
      <c r="J13" s="59">
        <f>IF((D13&lt;=11),VLOOKUP(I13,'11 лет'!$M$3:$N$75,2),IF((D13=12),VLOOKUP(I13,'12 лет'!$M$3:$N$75,2),IF((D13=13),VLOOKUP(I13,'13 лет'!$O$3:$P$75,2),IF((D13=14),VLOOKUP(I13,'14 лет'!$O$3:$P$75,2),IF((D13=15),VLOOKUP(I13,'15 лет'!$M$3:$N$75,2),IF((D13=16),VLOOKUP(I13,'16 лет'!$M$3:$N$75,2),VLOOKUP(I13,'17 лет'!$M$3:$N$75,2)))))))</f>
        <v>0</v>
      </c>
      <c r="K13" s="59"/>
      <c r="L13" s="59">
        <f>IF((D13&lt;=11),VLOOKUP(K13,'11 лет'!$Q$4:$S$74,3),IF((D13=12),VLOOKUP(K13,'12 лет'!$Q$4:$S$74,3),IF((D13=13),VLOOKUP(K13,'13 лет'!$S$4:$U$74,3),IF((D13=14),VLOOKUP(K13,'14 лет'!$S$4:$U$74,3),IF((D13=15),VLOOKUP(K13,'15 лет'!$Q$4:$S$74,3),IF((D13=16),VLOOKUP(K13,'16 лет'!$Q$4:$S$74,3),VLOOKUP(K13,'17 лет'!$Q$4:$S$74,3)))))))</f>
        <v>0</v>
      </c>
      <c r="M13" s="59"/>
      <c r="N13" s="59">
        <f>IF((D13&lt;=11),VLOOKUP(M13,'11 лет'!$P$4:$S$74,4),IF((D13=12),VLOOKUP(M13,'12 лет'!$P$4:$S$74,4),IF((D13=13),VLOOKUP(M13,'13 лет'!$R$4:$U$74,4),IF((D13=14),VLOOKUP(M13,'14 лет'!$R$4:$U$74,4),IF((D13=15),VLOOKUP(M13,'15 лет'!$P$4:$S$74,4),IF((D13=16),VLOOKUP(M13,'16 лет'!$P$4:$S$74,4),VLOOKUP(M13,'17 лет'!$P$4:$S$74,4)))))))</f>
        <v>0</v>
      </c>
      <c r="O13" s="59"/>
      <c r="P13" s="59">
        <f>IF((D13&lt;=11),VLOOKUP(O13,'11 лет'!$O$4:$S$74,5),IF((D13=12),VLOOKUP(O13,'12 лет'!$O$4:$S$74,5),IF((D13=13),VLOOKUP(O13,'13 лет'!$Q$4:$U$74,5),IF((D13=14),VLOOKUP(O13,'14 лет'!$Q$4:$U$74,5),IF((D13=15),VLOOKUP(O13,'15 лет'!$O$4:$S$74,5),IF((D13=16),VLOOKUP(O13,'16 лет'!$O$4:$S$74,5),VLOOKUP(O13,'17 лет'!$O$4:$S$74,5)))))))</f>
        <v>0</v>
      </c>
      <c r="Q13" s="59"/>
      <c r="R13" s="59">
        <f>IF((D13&lt;=11),VLOOKUP(Q13,'11 лет'!$R$4:$S$74,2),IF((D13=12),VLOOKUP(Q13,'12 лет'!$R$4:$S$74,2),IF((D13=13),VLOOKUP(Q13,'13 лет'!$T$4:$U$74,2),IF((D13=14),VLOOKUP(Q13,'14 лет'!$T$4:$U$74,2),IF((D13=15),VLOOKUP(Q13,'15 лет'!$R$4:$S$74,2),IF((D13=16),VLOOKUP(Q13,'16 лет'!$R$4:$S$74,2),VLOOKUP(Q13,'17 лет'!$R$4:$S$74,2)))))))</f>
        <v>3</v>
      </c>
      <c r="S13" s="59">
        <f t="shared" si="0"/>
        <v>3</v>
      </c>
      <c r="T13" s="59"/>
    </row>
    <row r="14" spans="1:20" x14ac:dyDescent="0.2">
      <c r="A14" s="59"/>
      <c r="B14" s="59"/>
      <c r="C14" s="59"/>
      <c r="D14" s="59"/>
      <c r="E14" s="59"/>
      <c r="F14" s="59">
        <f>IF((D14&lt;=11),VLOOKUP(E14,'11 лет'!$L$3:$N$75,3),IF((D14=12),VLOOKUP(E14,'12 лет'!$L$3:$N$75,3),IF((D14=13),VLOOKUP(E14,'13 лет'!$M$3:$P$75,4),IF((D14=14),VLOOKUP(E14,'14 лет'!$M$3:$P$75,4),IF((D14=15),VLOOKUP(E14,'15 лет'!$L$3:$N$75,3),IF((D14=16),VLOOKUP(E14,'16 лет'!$L$3:$N$75,3),VLOOKUP(E14,'17 лет'!$L$3:$N$75,3)))))))</f>
        <v>0</v>
      </c>
      <c r="G14" s="59"/>
      <c r="H14" s="59">
        <f>IF((D14&lt;=11),VLOOKUP(G14,'11 лет'!$K$3:$N$75,4),IF((D14=12),VLOOKUP(G14,'12 лет'!$K$3:$N$75,4),IF((D14=13),VLOOKUP(G14,'13 лет'!$L$3:$P$75,5),IF((D14=14),VLOOKUP(G14,'14 лет'!$L$3:$P$75,5),IF((D14=15),VLOOKUP(G14,'15 лет'!$K$3:$N$75,4),IF((D14=16),VLOOKUP(G14,'16 лет'!$K$3:$N$75,4),VLOOKUP(G14,'17 лет'!$K$3:$N$75,4)))))))</f>
        <v>0</v>
      </c>
      <c r="I14" s="59"/>
      <c r="J14" s="59">
        <f>IF((D14&lt;=11),VLOOKUP(I14,'11 лет'!$M$3:$N$75,2),IF((D14=12),VLOOKUP(I14,'12 лет'!$M$3:$N$75,2),IF((D14=13),VLOOKUP(I14,'13 лет'!$O$3:$P$75,2),IF((D14=14),VLOOKUP(I14,'14 лет'!$O$3:$P$75,2),IF((D14=15),VLOOKUP(I14,'15 лет'!$M$3:$N$75,2),IF((D14=16),VLOOKUP(I14,'16 лет'!$M$3:$N$75,2),VLOOKUP(I14,'17 лет'!$M$3:$N$75,2)))))))</f>
        <v>0</v>
      </c>
      <c r="K14" s="59"/>
      <c r="L14" s="59">
        <f>IF((D14&lt;=11),VLOOKUP(K14,'11 лет'!$Q$4:$S$74,3),IF((D14=12),VLOOKUP(K14,'12 лет'!$Q$4:$S$74,3),IF((D14=13),VLOOKUP(K14,'13 лет'!$S$4:$U$74,3),IF((D14=14),VLOOKUP(K14,'14 лет'!$S$4:$U$74,3),IF((D14=15),VLOOKUP(K14,'15 лет'!$Q$4:$S$74,3),IF((D14=16),VLOOKUP(K14,'16 лет'!$Q$4:$S$74,3),VLOOKUP(K14,'17 лет'!$Q$4:$S$74,3)))))))</f>
        <v>0</v>
      </c>
      <c r="M14" s="59"/>
      <c r="N14" s="59">
        <f>IF((D14&lt;=11),VLOOKUP(M14,'11 лет'!$P$4:$S$74,4),IF((D14=12),VLOOKUP(M14,'12 лет'!$P$4:$S$74,4),IF((D14=13),VLOOKUP(M14,'13 лет'!$R$4:$U$74,4),IF((D14=14),VLOOKUP(M14,'14 лет'!$R$4:$U$74,4),IF((D14=15),VLOOKUP(M14,'15 лет'!$P$4:$S$74,4),IF((D14=16),VLOOKUP(M14,'16 лет'!$P$4:$S$74,4),VLOOKUP(M14,'17 лет'!$P$4:$S$74,4)))))))</f>
        <v>0</v>
      </c>
      <c r="O14" s="59"/>
      <c r="P14" s="59">
        <f>IF((D14&lt;=11),VLOOKUP(O14,'11 лет'!$O$4:$S$74,5),IF((D14=12),VLOOKUP(O14,'12 лет'!$O$4:$S$74,5),IF((D14=13),VLOOKUP(O14,'13 лет'!$Q$4:$U$74,5),IF((D14=14),VLOOKUP(O14,'14 лет'!$Q$4:$U$74,5),IF((D14=15),VLOOKUP(O14,'15 лет'!$O$4:$S$74,5),IF((D14=16),VLOOKUP(O14,'16 лет'!$O$4:$S$74,5),VLOOKUP(O14,'17 лет'!$O$4:$S$74,5)))))))</f>
        <v>0</v>
      </c>
      <c r="Q14" s="59"/>
      <c r="R14" s="59">
        <f>IF((D14&lt;=11),VLOOKUP(Q14,'11 лет'!$R$4:$S$74,2),IF((D14=12),VLOOKUP(Q14,'12 лет'!$R$4:$S$74,2),IF((D14=13),VLOOKUP(Q14,'13 лет'!$T$4:$U$74,2),IF((D14=14),VLOOKUP(Q14,'14 лет'!$T$4:$U$74,2),IF((D14=15),VLOOKUP(Q14,'15 лет'!$R$4:$S$74,2),IF((D14=16),VLOOKUP(Q14,'16 лет'!$R$4:$S$74,2),VLOOKUP(Q14,'17 лет'!$R$4:$S$74,2)))))))</f>
        <v>3</v>
      </c>
      <c r="S14" s="59">
        <f t="shared" si="0"/>
        <v>3</v>
      </c>
      <c r="T14" s="59"/>
    </row>
    <row r="15" spans="1:20" x14ac:dyDescent="0.2">
      <c r="A15" s="59"/>
      <c r="B15" s="59"/>
      <c r="C15" s="59"/>
      <c r="D15" s="59"/>
      <c r="E15" s="59"/>
      <c r="F15" s="59">
        <f>IF((D15&lt;=11),VLOOKUP(E15,'11 лет'!$L$3:$N$75,3),IF((D15=12),VLOOKUP(E15,'12 лет'!$L$3:$N$75,3),IF((D15=13),VLOOKUP(E15,'13 лет'!$M$3:$P$75,4),IF((D15=14),VLOOKUP(E15,'14 лет'!$M$3:$P$75,4),IF((D15=15),VLOOKUP(E15,'15 лет'!$L$3:$N$75,3),IF((D15=16),VLOOKUP(E15,'16 лет'!$L$3:$N$75,3),VLOOKUP(E15,'17 лет'!$L$3:$N$75,3)))))))</f>
        <v>0</v>
      </c>
      <c r="G15" s="59"/>
      <c r="H15" s="59">
        <f>IF((D15&lt;=11),VLOOKUP(G15,'11 лет'!$K$3:$N$75,4),IF((D15=12),VLOOKUP(G15,'12 лет'!$K$3:$N$75,4),IF((D15=13),VLOOKUP(G15,'13 лет'!$L$3:$P$75,5),IF((D15=14),VLOOKUP(G15,'14 лет'!$L$3:$P$75,5),IF((D15=15),VLOOKUP(G15,'15 лет'!$K$3:$N$75,4),IF((D15=16),VLOOKUP(G15,'16 лет'!$K$3:$N$75,4),VLOOKUP(G15,'17 лет'!$K$3:$N$75,4)))))))</f>
        <v>0</v>
      </c>
      <c r="I15" s="59"/>
      <c r="J15" s="59">
        <f>IF((D15&lt;=11),VLOOKUP(I15,'11 лет'!$M$3:$N$75,2),IF((D15=12),VLOOKUP(I15,'12 лет'!$M$3:$N$75,2),IF((D15=13),VLOOKUP(I15,'13 лет'!$O$3:$P$75,2),IF((D15=14),VLOOKUP(I15,'14 лет'!$O$3:$P$75,2),IF((D15=15),VLOOKUP(I15,'15 лет'!$M$3:$N$75,2),IF((D15=16),VLOOKUP(I15,'16 лет'!$M$3:$N$75,2),VLOOKUP(I15,'17 лет'!$M$3:$N$75,2)))))))</f>
        <v>0</v>
      </c>
      <c r="K15" s="59"/>
      <c r="L15" s="59">
        <f>IF((D15&lt;=11),VLOOKUP(K15,'11 лет'!$Q$4:$S$74,3),IF((D15=12),VLOOKUP(K15,'12 лет'!$Q$4:$S$74,3),IF((D15=13),VLOOKUP(K15,'13 лет'!$S$4:$U$74,3),IF((D15=14),VLOOKUP(K15,'14 лет'!$S$4:$U$74,3),IF((D15=15),VLOOKUP(K15,'15 лет'!$Q$4:$S$74,3),IF((D15=16),VLOOKUP(K15,'16 лет'!$Q$4:$S$74,3),VLOOKUP(K15,'17 лет'!$Q$4:$S$74,3)))))))</f>
        <v>0</v>
      </c>
      <c r="M15" s="59"/>
      <c r="N15" s="59">
        <f>IF((D15&lt;=11),VLOOKUP(M15,'11 лет'!$P$4:$S$74,4),IF((D15=12),VLOOKUP(M15,'12 лет'!$P$4:$S$74,4),IF((D15=13),VLOOKUP(M15,'13 лет'!$R$4:$U$74,4),IF((D15=14),VLOOKUP(M15,'14 лет'!$R$4:$U$74,4),IF((D15=15),VLOOKUP(M15,'15 лет'!$P$4:$S$74,4),IF((D15=16),VLOOKUP(M15,'16 лет'!$P$4:$S$74,4),VLOOKUP(M15,'17 лет'!$P$4:$S$74,4)))))))</f>
        <v>0</v>
      </c>
      <c r="O15" s="59"/>
      <c r="P15" s="59">
        <f>IF((D15&lt;=11),VLOOKUP(O15,'11 лет'!$O$4:$S$74,5),IF((D15=12),VLOOKUP(O15,'12 лет'!$O$4:$S$74,5),IF((D15=13),VLOOKUP(O15,'13 лет'!$Q$4:$U$74,5),IF((D15=14),VLOOKUP(O15,'14 лет'!$Q$4:$U$74,5),IF((D15=15),VLOOKUP(O15,'15 лет'!$O$4:$S$74,5),IF((D15=16),VLOOKUP(O15,'16 лет'!$O$4:$S$74,5),VLOOKUP(O15,'17 лет'!$O$4:$S$74,5)))))))</f>
        <v>0</v>
      </c>
      <c r="Q15" s="59"/>
      <c r="R15" s="59">
        <f>IF((D15&lt;=11),VLOOKUP(Q15,'11 лет'!$R$4:$S$74,2),IF((D15=12),VLOOKUP(Q15,'12 лет'!$R$4:$S$74,2),IF((D15=13),VLOOKUP(Q15,'13 лет'!$T$4:$U$74,2),IF((D15=14),VLOOKUP(Q15,'14 лет'!$T$4:$U$74,2),IF((D15=15),VLOOKUP(Q15,'15 лет'!$R$4:$S$74,2),IF((D15=16),VLOOKUP(Q15,'16 лет'!$R$4:$S$74,2),VLOOKUP(Q15,'17 лет'!$R$4:$S$74,2)))))))</f>
        <v>3</v>
      </c>
      <c r="S15" s="59">
        <f t="shared" si="0"/>
        <v>3</v>
      </c>
      <c r="T15" s="59"/>
    </row>
    <row r="16" spans="1:20" x14ac:dyDescent="0.2">
      <c r="A16" s="59"/>
      <c r="B16" s="59"/>
      <c r="C16" s="59"/>
      <c r="D16" s="59"/>
      <c r="E16" s="59"/>
      <c r="F16" s="59">
        <f>IF((D16&lt;=11),VLOOKUP(E16,'11 лет'!$L$3:$N$75,3),IF((D16=12),VLOOKUP(E16,'12 лет'!$L$3:$N$75,3),IF((D16=13),VLOOKUP(E16,'13 лет'!$M$3:$P$75,4),IF((D16=14),VLOOKUP(E16,'14 лет'!$M$3:$P$75,4),IF((D16=15),VLOOKUP(E16,'15 лет'!$L$3:$N$75,3),IF((D16=16),VLOOKUP(E16,'16 лет'!$L$3:$N$75,3),VLOOKUP(E16,'17 лет'!$L$3:$N$75,3)))))))</f>
        <v>0</v>
      </c>
      <c r="G16" s="59"/>
      <c r="H16" s="59">
        <f>IF((D16&lt;=11),VLOOKUP(G16,'11 лет'!$K$3:$N$75,4),IF((D16=12),VLOOKUP(G16,'12 лет'!$K$3:$N$75,4),IF((D16=13),VLOOKUP(G16,'13 лет'!$L$3:$P$75,5),IF((D16=14),VLOOKUP(G16,'14 лет'!$L$3:$P$75,5),IF((D16=15),VLOOKUP(G16,'15 лет'!$K$3:$N$75,4),IF((D16=16),VLOOKUP(G16,'16 лет'!$K$3:$N$75,4),VLOOKUP(G16,'17 лет'!$K$3:$N$75,4)))))))</f>
        <v>0</v>
      </c>
      <c r="I16" s="59"/>
      <c r="J16" s="59">
        <f>IF((D16&lt;=11),VLOOKUP(I16,'11 лет'!$M$3:$N$75,2),IF((D16=12),VLOOKUP(I16,'12 лет'!$M$3:$N$75,2),IF((D16=13),VLOOKUP(I16,'13 лет'!$O$3:$P$75,2),IF((D16=14),VLOOKUP(I16,'14 лет'!$O$3:$P$75,2),IF((D16=15),VLOOKUP(I16,'15 лет'!$M$3:$N$75,2),IF((D16=16),VLOOKUP(I16,'16 лет'!$M$3:$N$75,2),VLOOKUP(I16,'17 лет'!$M$3:$N$75,2)))))))</f>
        <v>0</v>
      </c>
      <c r="K16" s="59"/>
      <c r="L16" s="59">
        <f>IF((D16&lt;=11),VLOOKUP(K16,'11 лет'!$Q$4:$S$74,3),IF((D16=12),VLOOKUP(K16,'12 лет'!$Q$4:$S$74,3),IF((D16=13),VLOOKUP(K16,'13 лет'!$S$4:$U$74,3),IF((D16=14),VLOOKUP(K16,'14 лет'!$S$4:$U$74,3),IF((D16=15),VLOOKUP(K16,'15 лет'!$Q$4:$S$74,3),IF((D16=16),VLOOKUP(K16,'16 лет'!$Q$4:$S$74,3),VLOOKUP(K16,'17 лет'!$Q$4:$S$74,3)))))))</f>
        <v>0</v>
      </c>
      <c r="M16" s="59"/>
      <c r="N16" s="59">
        <f>IF((D16&lt;=11),VLOOKUP(M16,'11 лет'!$P$4:$S$74,4),IF((D16=12),VLOOKUP(M16,'12 лет'!$P$4:$S$74,4),IF((D16=13),VLOOKUP(M16,'13 лет'!$R$4:$U$74,4),IF((D16=14),VLOOKUP(M16,'14 лет'!$R$4:$U$74,4),IF((D16=15),VLOOKUP(M16,'15 лет'!$P$4:$S$74,4),IF((D16=16),VLOOKUP(M16,'16 лет'!$P$4:$S$74,4),VLOOKUP(M16,'17 лет'!$P$4:$S$74,4)))))))</f>
        <v>0</v>
      </c>
      <c r="O16" s="59"/>
      <c r="P16" s="59">
        <f>IF((D16&lt;=11),VLOOKUP(O16,'11 лет'!$O$4:$S$74,5),IF((D16=12),VLOOKUP(O16,'12 лет'!$O$4:$S$74,5),IF((D16=13),VLOOKUP(O16,'13 лет'!$Q$4:$U$74,5),IF((D16=14),VLOOKUP(O16,'14 лет'!$Q$4:$U$74,5),IF((D16=15),VLOOKUP(O16,'15 лет'!$O$4:$S$74,5),IF((D16=16),VLOOKUP(O16,'16 лет'!$O$4:$S$74,5),VLOOKUP(O16,'17 лет'!$O$4:$S$74,5)))))))</f>
        <v>0</v>
      </c>
      <c r="Q16" s="59"/>
      <c r="R16" s="59">
        <f>IF((D16&lt;=11),VLOOKUP(Q16,'11 лет'!$R$4:$S$74,2),IF((D16=12),VLOOKUP(Q16,'12 лет'!$R$4:$S$74,2),IF((D16=13),VLOOKUP(Q16,'13 лет'!$T$4:$U$74,2),IF((D16=14),VLOOKUP(Q16,'14 лет'!$T$4:$U$74,2),IF((D16=15),VLOOKUP(Q16,'15 лет'!$R$4:$S$74,2),IF((D16=16),VLOOKUP(Q16,'16 лет'!$R$4:$S$74,2),VLOOKUP(Q16,'17 лет'!$R$4:$S$74,2)))))))</f>
        <v>3</v>
      </c>
      <c r="S16" s="59">
        <f t="shared" si="0"/>
        <v>3</v>
      </c>
      <c r="T16" s="59"/>
    </row>
    <row r="17" spans="1:20" x14ac:dyDescent="0.2">
      <c r="A17" s="59"/>
      <c r="B17" s="59"/>
      <c r="C17" s="59"/>
      <c r="D17" s="59"/>
      <c r="E17" s="59"/>
      <c r="F17" s="59">
        <f>IF((D17&lt;=11),VLOOKUP(E17,'11 лет'!$L$3:$N$75,3),IF((D17=12),VLOOKUP(E17,'12 лет'!$L$3:$N$75,3),IF((D17=13),VLOOKUP(E17,'13 лет'!$M$3:$P$75,4),IF((D17=14),VLOOKUP(E17,'14 лет'!$M$3:$P$75,4),IF((D17=15),VLOOKUP(E17,'15 лет'!$L$3:$N$75,3),IF((D17=16),VLOOKUP(E17,'16 лет'!$L$3:$N$75,3),VLOOKUP(E17,'17 лет'!$L$3:$N$75,3)))))))</f>
        <v>0</v>
      </c>
      <c r="G17" s="59"/>
      <c r="H17" s="59">
        <f>IF((D17&lt;=11),VLOOKUP(G17,'11 лет'!$K$3:$N$75,4),IF((D17=12),VLOOKUP(G17,'12 лет'!$K$3:$N$75,4),IF((D17=13),VLOOKUP(G17,'13 лет'!$L$3:$P$75,5),IF((D17=14),VLOOKUP(G17,'14 лет'!$L$3:$P$75,5),IF((D17=15),VLOOKUP(G17,'15 лет'!$K$3:$N$75,4),IF((D17=16),VLOOKUP(G17,'16 лет'!$K$3:$N$75,4),VLOOKUP(G17,'17 лет'!$K$3:$N$75,4)))))))</f>
        <v>0</v>
      </c>
      <c r="I17" s="59"/>
      <c r="J17" s="59">
        <f>IF((D17&lt;=11),VLOOKUP(I17,'11 лет'!$M$3:$N$75,2),IF((D17=12),VLOOKUP(I17,'12 лет'!$M$3:$N$75,2),IF((D17=13),VLOOKUP(I17,'13 лет'!$O$3:$P$75,2),IF((D17=14),VLOOKUP(I17,'14 лет'!$O$3:$P$75,2),IF((D17=15),VLOOKUP(I17,'15 лет'!$M$3:$N$75,2),IF((D17=16),VLOOKUP(I17,'16 лет'!$M$3:$N$75,2),VLOOKUP(I17,'17 лет'!$M$3:$N$75,2)))))))</f>
        <v>0</v>
      </c>
      <c r="K17" s="59"/>
      <c r="L17" s="59">
        <f>IF((D17&lt;=11),VLOOKUP(K17,'11 лет'!$Q$4:$S$74,3),IF((D17=12),VLOOKUP(K17,'12 лет'!$Q$4:$S$74,3),IF((D17=13),VLOOKUP(K17,'13 лет'!$S$4:$U$74,3),IF((D17=14),VLOOKUP(K17,'14 лет'!$S$4:$U$74,3),IF((D17=15),VLOOKUP(K17,'15 лет'!$Q$4:$S$74,3),IF((D17=16),VLOOKUP(K17,'16 лет'!$Q$4:$S$74,3),VLOOKUP(K17,'17 лет'!$Q$4:$S$74,3)))))))</f>
        <v>0</v>
      </c>
      <c r="M17" s="59"/>
      <c r="N17" s="59">
        <f>IF((D17&lt;=11),VLOOKUP(M17,'11 лет'!$P$4:$S$74,4),IF((D17=12),VLOOKUP(M17,'12 лет'!$P$4:$S$74,4),IF((D17=13),VLOOKUP(M17,'13 лет'!$R$4:$U$74,4),IF((D17=14),VLOOKUP(M17,'14 лет'!$R$4:$U$74,4),IF((D17=15),VLOOKUP(M17,'15 лет'!$P$4:$S$74,4),IF((D17=16),VLOOKUP(M17,'16 лет'!$P$4:$S$74,4),VLOOKUP(M17,'17 лет'!$P$4:$S$74,4)))))))</f>
        <v>0</v>
      </c>
      <c r="O17" s="59"/>
      <c r="P17" s="59">
        <f>IF((D17&lt;=11),VLOOKUP(O17,'11 лет'!$O$4:$S$74,5),IF((D17=12),VLOOKUP(O17,'12 лет'!$O$4:$S$74,5),IF((D17=13),VLOOKUP(O17,'13 лет'!$Q$4:$U$74,5),IF((D17=14),VLOOKUP(O17,'14 лет'!$Q$4:$U$74,5),IF((D17=15),VLOOKUP(O17,'15 лет'!$O$4:$S$74,5),IF((D17=16),VLOOKUP(O17,'16 лет'!$O$4:$S$74,5),VLOOKUP(O17,'17 лет'!$O$4:$S$74,5)))))))</f>
        <v>0</v>
      </c>
      <c r="Q17" s="59"/>
      <c r="R17" s="59">
        <f>IF((D17&lt;=11),VLOOKUP(Q17,'11 лет'!$R$4:$S$74,2),IF((D17=12),VLOOKUP(Q17,'12 лет'!$R$4:$S$74,2),IF((D17=13),VLOOKUP(Q17,'13 лет'!$T$4:$U$74,2),IF((D17=14),VLOOKUP(Q17,'14 лет'!$T$4:$U$74,2),IF((D17=15),VLOOKUP(Q17,'15 лет'!$R$4:$S$74,2),IF((D17=16),VLOOKUP(Q17,'16 лет'!$R$4:$S$74,2),VLOOKUP(Q17,'17 лет'!$R$4:$S$74,2)))))))</f>
        <v>3</v>
      </c>
      <c r="S17" s="59">
        <f t="shared" si="0"/>
        <v>3</v>
      </c>
      <c r="T17" s="59"/>
    </row>
    <row r="18" spans="1:20" x14ac:dyDescent="0.2">
      <c r="A18" s="59"/>
      <c r="B18" s="59"/>
      <c r="C18" s="59"/>
      <c r="D18" s="59"/>
      <c r="E18" s="59"/>
      <c r="F18" s="59">
        <f>IF((D18&lt;=11),VLOOKUP(E18,'11 лет'!$L$3:$N$75,3),IF((D18=12),VLOOKUP(E18,'12 лет'!$L$3:$N$75,3),IF((D18=13),VLOOKUP(E18,'13 лет'!$M$3:$P$75,4),IF((D18=14),VLOOKUP(E18,'14 лет'!$M$3:$P$75,4),IF((D18=15),VLOOKUP(E18,'15 лет'!$L$3:$N$75,3),IF((D18=16),VLOOKUP(E18,'16 лет'!$L$3:$N$75,3),VLOOKUP(E18,'17 лет'!$L$3:$N$75,3)))))))</f>
        <v>0</v>
      </c>
      <c r="G18" s="59"/>
      <c r="H18" s="59">
        <f>IF((D18&lt;=11),VLOOKUP(G18,'11 лет'!$K$3:$N$75,4),IF((D18=12),VLOOKUP(G18,'12 лет'!$K$3:$N$75,4),IF((D18=13),VLOOKUP(G18,'13 лет'!$L$3:$P$75,5),IF((D18=14),VLOOKUP(G18,'14 лет'!$L$3:$P$75,5),IF((D18=15),VLOOKUP(G18,'15 лет'!$K$3:$N$75,4),IF((D18=16),VLOOKUP(G18,'16 лет'!$K$3:$N$75,4),VLOOKUP(G18,'17 лет'!$K$3:$N$75,4)))))))</f>
        <v>0</v>
      </c>
      <c r="I18" s="59"/>
      <c r="J18" s="59">
        <f>IF((D18&lt;=11),VLOOKUP(I18,'11 лет'!$M$3:$N$75,2),IF((D18=12),VLOOKUP(I18,'12 лет'!$M$3:$N$75,2),IF((D18=13),VLOOKUP(I18,'13 лет'!$O$3:$P$75,2),IF((D18=14),VLOOKUP(I18,'14 лет'!$O$3:$P$75,2),IF((D18=15),VLOOKUP(I18,'15 лет'!$M$3:$N$75,2),IF((D18=16),VLOOKUP(I18,'16 лет'!$M$3:$N$75,2),VLOOKUP(I18,'17 лет'!$M$3:$N$75,2)))))))</f>
        <v>0</v>
      </c>
      <c r="K18" s="59"/>
      <c r="L18" s="59">
        <f>IF((D18&lt;=11),VLOOKUP(K18,'11 лет'!$Q$4:$S$74,3),IF((D18=12),VLOOKUP(K18,'12 лет'!$Q$4:$S$74,3),IF((D18=13),VLOOKUP(K18,'13 лет'!$S$4:$U$74,3),IF((D18=14),VLOOKUP(K18,'14 лет'!$S$4:$U$74,3),IF((D18=15),VLOOKUP(K18,'15 лет'!$Q$4:$S$74,3),IF((D18=16),VLOOKUP(K18,'16 лет'!$Q$4:$S$74,3),VLOOKUP(K18,'17 лет'!$Q$4:$S$74,3)))))))</f>
        <v>0</v>
      </c>
      <c r="M18" s="59"/>
      <c r="N18" s="59">
        <f>IF((D18&lt;=11),VLOOKUP(M18,'11 лет'!$P$4:$S$74,4),IF((D18=12),VLOOKUP(M18,'12 лет'!$P$4:$S$74,4),IF((D18=13),VLOOKUP(M18,'13 лет'!$R$4:$U$74,4),IF((D18=14),VLOOKUP(M18,'14 лет'!$R$4:$U$74,4),IF((D18=15),VLOOKUP(M18,'15 лет'!$P$4:$S$74,4),IF((D18=16),VLOOKUP(M18,'16 лет'!$P$4:$S$74,4),VLOOKUP(M18,'17 лет'!$P$4:$S$74,4)))))))</f>
        <v>0</v>
      </c>
      <c r="O18" s="59"/>
      <c r="P18" s="59">
        <f>IF((D18&lt;=11),VLOOKUP(O18,'11 лет'!$O$4:$S$74,5),IF((D18=12),VLOOKUP(O18,'12 лет'!$O$4:$S$74,5),IF((D18=13),VLOOKUP(O18,'13 лет'!$Q$4:$U$74,5),IF((D18=14),VLOOKUP(O18,'14 лет'!$Q$4:$U$74,5),IF((D18=15),VLOOKUP(O18,'15 лет'!$O$4:$S$74,5),IF((D18=16),VLOOKUP(O18,'16 лет'!$O$4:$S$74,5),VLOOKUP(O18,'17 лет'!$O$4:$S$74,5)))))))</f>
        <v>0</v>
      </c>
      <c r="Q18" s="59"/>
      <c r="R18" s="59">
        <f>IF((D18&lt;=11),VLOOKUP(Q18,'11 лет'!$R$4:$S$74,2),IF((D18=12),VLOOKUP(Q18,'12 лет'!$R$4:$S$74,2),IF((D18=13),VLOOKUP(Q18,'13 лет'!$T$4:$U$74,2),IF((D18=14),VLOOKUP(Q18,'14 лет'!$T$4:$U$74,2),IF((D18=15),VLOOKUP(Q18,'15 лет'!$R$4:$S$74,2),IF((D18=16),VLOOKUP(Q18,'16 лет'!$R$4:$S$74,2),VLOOKUP(Q18,'17 лет'!$R$4:$S$74,2)))))))</f>
        <v>3</v>
      </c>
      <c r="S18" s="59">
        <f t="shared" si="0"/>
        <v>3</v>
      </c>
      <c r="T18" s="59"/>
    </row>
    <row r="19" spans="1:20" x14ac:dyDescent="0.2">
      <c r="A19" s="59"/>
      <c r="B19" s="59"/>
      <c r="C19" s="59"/>
      <c r="D19" s="59"/>
      <c r="E19" s="59"/>
      <c r="F19" s="59">
        <f>IF((D19&lt;=11),VLOOKUP(E19,'11 лет'!$L$3:$N$75,3),IF((D19=12),VLOOKUP(E19,'12 лет'!$L$3:$N$75,3),IF((D19=13),VLOOKUP(E19,'13 лет'!$M$3:$P$75,4),IF((D19=14),VLOOKUP(E19,'14 лет'!$M$3:$P$75,4),IF((D19=15),VLOOKUP(E19,'15 лет'!$L$3:$N$75,3),IF((D19=16),VLOOKUP(E19,'16 лет'!$L$3:$N$75,3),VLOOKUP(E19,'17 лет'!$L$3:$N$75,3)))))))</f>
        <v>0</v>
      </c>
      <c r="G19" s="59"/>
      <c r="H19" s="59">
        <f>IF((D19&lt;=11),VLOOKUP(G19,'11 лет'!$K$3:$N$75,4),IF((D19=12),VLOOKUP(G19,'12 лет'!$K$3:$N$75,4),IF((D19=13),VLOOKUP(G19,'13 лет'!$L$3:$P$75,5),IF((D19=14),VLOOKUP(G19,'14 лет'!$L$3:$P$75,5),IF((D19=15),VLOOKUP(G19,'15 лет'!$K$3:$N$75,4),IF((D19=16),VLOOKUP(G19,'16 лет'!$K$3:$N$75,4),VLOOKUP(G19,'17 лет'!$K$3:$N$75,4)))))))</f>
        <v>0</v>
      </c>
      <c r="I19" s="59"/>
      <c r="J19" s="59">
        <f>IF((D19&lt;=11),VLOOKUP(I19,'11 лет'!$M$3:$N$75,2),IF((D19=12),VLOOKUP(I19,'12 лет'!$M$3:$N$75,2),IF((D19=13),VLOOKUP(I19,'13 лет'!$O$3:$P$75,2),IF((D19=14),VLOOKUP(I19,'14 лет'!$O$3:$P$75,2),IF((D19=15),VLOOKUP(I19,'15 лет'!$M$3:$N$75,2),IF((D19=16),VLOOKUP(I19,'16 лет'!$M$3:$N$75,2),VLOOKUP(I19,'17 лет'!$M$3:$N$75,2)))))))</f>
        <v>0</v>
      </c>
      <c r="K19" s="59"/>
      <c r="L19" s="59">
        <f>IF((D19&lt;=11),VLOOKUP(K19,'11 лет'!$Q$4:$S$74,3),IF((D19=12),VLOOKUP(K19,'12 лет'!$Q$4:$S$74,3),IF((D19=13),VLOOKUP(K19,'13 лет'!$S$4:$U$74,3),IF((D19=14),VLOOKUP(K19,'14 лет'!$S$4:$U$74,3),IF((D19=15),VLOOKUP(K19,'15 лет'!$Q$4:$S$74,3),IF((D19=16),VLOOKUP(K19,'16 лет'!$Q$4:$S$74,3),VLOOKUP(K19,'17 лет'!$Q$4:$S$74,3)))))))</f>
        <v>0</v>
      </c>
      <c r="M19" s="59"/>
      <c r="N19" s="59">
        <f>IF((D19&lt;=11),VLOOKUP(M19,'11 лет'!$P$4:$S$74,4),IF((D19=12),VLOOKUP(M19,'12 лет'!$P$4:$S$74,4),IF((D19=13),VLOOKUP(M19,'13 лет'!$R$4:$U$74,4),IF((D19=14),VLOOKUP(M19,'14 лет'!$R$4:$U$74,4),IF((D19=15),VLOOKUP(M19,'15 лет'!$P$4:$S$74,4),IF((D19=16),VLOOKUP(M19,'16 лет'!$P$4:$S$74,4),VLOOKUP(M19,'17 лет'!$P$4:$S$74,4)))))))</f>
        <v>0</v>
      </c>
      <c r="O19" s="59"/>
      <c r="P19" s="59">
        <f>IF((D19&lt;=11),VLOOKUP(O19,'11 лет'!$O$4:$S$74,5),IF((D19=12),VLOOKUP(O19,'12 лет'!$O$4:$S$74,5),IF((D19=13),VLOOKUP(O19,'13 лет'!$Q$4:$U$74,5),IF((D19=14),VLOOKUP(O19,'14 лет'!$Q$4:$U$74,5),IF((D19=15),VLOOKUP(O19,'15 лет'!$O$4:$S$74,5),IF((D19=16),VLOOKUP(O19,'16 лет'!$O$4:$S$74,5),VLOOKUP(O19,'17 лет'!$O$4:$S$74,5)))))))</f>
        <v>0</v>
      </c>
      <c r="Q19" s="59"/>
      <c r="R19" s="59">
        <f>IF((D19&lt;=11),VLOOKUP(Q19,'11 лет'!$R$4:$S$74,2),IF((D19=12),VLOOKUP(Q19,'12 лет'!$R$4:$S$74,2),IF((D19=13),VLOOKUP(Q19,'13 лет'!$T$4:$U$74,2),IF((D19=14),VLOOKUP(Q19,'14 лет'!$T$4:$U$74,2),IF((D19=15),VLOOKUP(Q19,'15 лет'!$R$4:$S$74,2),IF((D19=16),VLOOKUP(Q19,'16 лет'!$R$4:$S$74,2),VLOOKUP(Q19,'17 лет'!$R$4:$S$74,2)))))))</f>
        <v>3</v>
      </c>
      <c r="S19" s="59">
        <f t="shared" si="0"/>
        <v>3</v>
      </c>
      <c r="T19" s="59"/>
    </row>
    <row r="20" spans="1:20" x14ac:dyDescent="0.2">
      <c r="A20" s="59"/>
      <c r="B20" s="59"/>
      <c r="C20" s="59"/>
      <c r="D20" s="59"/>
      <c r="E20" s="59"/>
      <c r="F20" s="59">
        <f>IF((D20&lt;=11),VLOOKUP(E20,'11 лет'!$L$3:$N$75,3),IF((D20=12),VLOOKUP(E20,'12 лет'!$L$3:$N$75,3),IF((D20=13),VLOOKUP(E20,'13 лет'!$M$3:$P$75,4),IF((D20=14),VLOOKUP(E20,'14 лет'!$M$3:$P$75,4),IF((D20=15),VLOOKUP(E20,'15 лет'!$L$3:$N$75,3),IF((D20=16),VLOOKUP(E20,'16 лет'!$L$3:$N$75,3),VLOOKUP(E20,'17 лет'!$L$3:$N$75,3)))))))</f>
        <v>0</v>
      </c>
      <c r="G20" s="59"/>
      <c r="H20" s="59">
        <f>IF((D20&lt;=11),VLOOKUP(G20,'11 лет'!$K$3:$N$75,4),IF((D20=12),VLOOKUP(G20,'12 лет'!$K$3:$N$75,4),IF((D20=13),VLOOKUP(G20,'13 лет'!$L$3:$P$75,5),IF((D20=14),VLOOKUP(G20,'14 лет'!$L$3:$P$75,5),IF((D20=15),VLOOKUP(G20,'15 лет'!$K$3:$N$75,4),IF((D20=16),VLOOKUP(G20,'16 лет'!$K$3:$N$75,4),VLOOKUP(G20,'17 лет'!$K$3:$N$75,4)))))))</f>
        <v>0</v>
      </c>
      <c r="I20" s="59"/>
      <c r="J20" s="59">
        <f>IF((D20&lt;=11),VLOOKUP(I20,'11 лет'!$M$3:$N$75,2),IF((D20=12),VLOOKUP(I20,'12 лет'!$M$3:$N$75,2),IF((D20=13),VLOOKUP(I20,'13 лет'!$O$3:$P$75,2),IF((D20=14),VLOOKUP(I20,'14 лет'!$O$3:$P$75,2),IF((D20=15),VLOOKUP(I20,'15 лет'!$M$3:$N$75,2),IF((D20=16),VLOOKUP(I20,'16 лет'!$M$3:$N$75,2),VLOOKUP(I20,'17 лет'!$M$3:$N$75,2)))))))</f>
        <v>0</v>
      </c>
      <c r="K20" s="59"/>
      <c r="L20" s="59">
        <f>IF((D20&lt;=11),VLOOKUP(K20,'11 лет'!$Q$4:$S$74,3),IF((D20=12),VLOOKUP(K20,'12 лет'!$Q$4:$S$74,3),IF((D20=13),VLOOKUP(K20,'13 лет'!$S$4:$U$74,3),IF((D20=14),VLOOKUP(K20,'14 лет'!$S$4:$U$74,3),IF((D20=15),VLOOKUP(K20,'15 лет'!$Q$4:$S$74,3),IF((D20=16),VLOOKUP(K20,'16 лет'!$Q$4:$S$74,3),VLOOKUP(K20,'17 лет'!$Q$4:$S$74,3)))))))</f>
        <v>0</v>
      </c>
      <c r="M20" s="59"/>
      <c r="N20" s="59">
        <f>IF((D20&lt;=11),VLOOKUP(M20,'11 лет'!$P$4:$S$74,4),IF((D20=12),VLOOKUP(M20,'12 лет'!$P$4:$S$74,4),IF((D20=13),VLOOKUP(M20,'13 лет'!$R$4:$U$74,4),IF((D20=14),VLOOKUP(M20,'14 лет'!$R$4:$U$74,4),IF((D20=15),VLOOKUP(M20,'15 лет'!$P$4:$S$74,4),IF((D20=16),VLOOKUP(M20,'16 лет'!$P$4:$S$74,4),VLOOKUP(M20,'17 лет'!$P$4:$S$74,4)))))))</f>
        <v>0</v>
      </c>
      <c r="O20" s="59"/>
      <c r="P20" s="59">
        <f>IF((D20&lt;=11),VLOOKUP(O20,'11 лет'!$O$4:$S$74,5),IF((D20=12),VLOOKUP(O20,'12 лет'!$O$4:$S$74,5),IF((D20=13),VLOOKUP(O20,'13 лет'!$Q$4:$U$74,5),IF((D20=14),VLOOKUP(O20,'14 лет'!$Q$4:$U$74,5),IF((D20=15),VLOOKUP(O20,'15 лет'!$O$4:$S$74,5),IF((D20=16),VLOOKUP(O20,'16 лет'!$O$4:$S$74,5),VLOOKUP(O20,'17 лет'!$O$4:$S$74,5)))))))</f>
        <v>0</v>
      </c>
      <c r="Q20" s="59"/>
      <c r="R20" s="59">
        <f>IF((D20&lt;=11),VLOOKUP(Q20,'11 лет'!$R$4:$S$74,2),IF((D20=12),VLOOKUP(Q20,'12 лет'!$R$4:$S$74,2),IF((D20=13),VLOOKUP(Q20,'13 лет'!$T$4:$U$74,2),IF((D20=14),VLOOKUP(Q20,'14 лет'!$T$4:$U$74,2),IF((D20=15),VLOOKUP(Q20,'15 лет'!$R$4:$S$74,2),IF((D20=16),VLOOKUP(Q20,'16 лет'!$R$4:$S$74,2),VLOOKUP(Q20,'17 лет'!$R$4:$S$74,2)))))))</f>
        <v>3</v>
      </c>
      <c r="S20" s="59">
        <f t="shared" si="0"/>
        <v>3</v>
      </c>
      <c r="T20" s="59"/>
    </row>
    <row r="21" spans="1:20" x14ac:dyDescent="0.2">
      <c r="A21" s="59"/>
      <c r="B21" s="59"/>
      <c r="C21" s="59"/>
      <c r="D21" s="59"/>
      <c r="E21" s="59"/>
      <c r="F21" s="59">
        <f>IF((D21&lt;=11),VLOOKUP(E21,'11 лет'!$L$3:$N$75,3),IF((D21=12),VLOOKUP(E21,'12 лет'!$L$3:$N$75,3),IF((D21=13),VLOOKUP(E21,'13 лет'!$M$3:$P$75,4),IF((D21=14),VLOOKUP(E21,'14 лет'!$M$3:$P$75,4),IF((D21=15),VLOOKUP(E21,'15 лет'!$L$3:$N$75,3),IF((D21=16),VLOOKUP(E21,'16 лет'!$L$3:$N$75,3),VLOOKUP(E21,'17 лет'!$L$3:$N$75,3)))))))</f>
        <v>0</v>
      </c>
      <c r="G21" s="59"/>
      <c r="H21" s="59">
        <f>IF((D21&lt;=11),VLOOKUP(G21,'11 лет'!$K$3:$N$75,4),IF((D21=12),VLOOKUP(G21,'12 лет'!$K$3:$N$75,4),IF((D21=13),VLOOKUP(G21,'13 лет'!$L$3:$P$75,5),IF((D21=14),VLOOKUP(G21,'14 лет'!$L$3:$P$75,5),IF((D21=15),VLOOKUP(G21,'15 лет'!$K$3:$N$75,4),IF((D21=16),VLOOKUP(G21,'16 лет'!$K$3:$N$75,4),VLOOKUP(G21,'17 лет'!$K$3:$N$75,4)))))))</f>
        <v>0</v>
      </c>
      <c r="I21" s="59"/>
      <c r="J21" s="59">
        <f>IF((D21&lt;=11),VLOOKUP(I21,'11 лет'!$M$3:$N$75,2),IF((D21=12),VLOOKUP(I21,'12 лет'!$M$3:$N$75,2),IF((D21=13),VLOOKUP(I21,'13 лет'!$O$3:$P$75,2),IF((D21=14),VLOOKUP(I21,'14 лет'!$O$3:$P$75,2),IF((D21=15),VLOOKUP(I21,'15 лет'!$M$3:$N$75,2),IF((D21=16),VLOOKUP(I21,'16 лет'!$M$3:$N$75,2),VLOOKUP(I21,'17 лет'!$M$3:$N$75,2)))))))</f>
        <v>0</v>
      </c>
      <c r="K21" s="59"/>
      <c r="L21" s="59">
        <f>IF((D21&lt;=11),VLOOKUP(K21,'11 лет'!$Q$4:$S$74,3),IF((D21=12),VLOOKUP(K21,'12 лет'!$Q$4:$S$74,3),IF((D21=13),VLOOKUP(K21,'13 лет'!$S$4:$U$74,3),IF((D21=14),VLOOKUP(K21,'14 лет'!$S$4:$U$74,3),IF((D21=15),VLOOKUP(K21,'15 лет'!$Q$4:$S$74,3),IF((D21=16),VLOOKUP(K21,'16 лет'!$Q$4:$S$74,3),VLOOKUP(K21,'17 лет'!$Q$4:$S$74,3)))))))</f>
        <v>0</v>
      </c>
      <c r="M21" s="59"/>
      <c r="N21" s="59">
        <f>IF((D21&lt;=11),VLOOKUP(M21,'11 лет'!$P$4:$S$74,4),IF((D21=12),VLOOKUP(M21,'12 лет'!$P$4:$S$74,4),IF((D21=13),VLOOKUP(M21,'13 лет'!$R$4:$U$74,4),IF((D21=14),VLOOKUP(M21,'14 лет'!$R$4:$U$74,4),IF((D21=15),VLOOKUP(M21,'15 лет'!$P$4:$S$74,4),IF((D21=16),VLOOKUP(M21,'16 лет'!$P$4:$S$74,4),VLOOKUP(M21,'17 лет'!$P$4:$S$74,4)))))))</f>
        <v>0</v>
      </c>
      <c r="O21" s="59"/>
      <c r="P21" s="59">
        <f>IF((D21&lt;=11),VLOOKUP(O21,'11 лет'!$O$4:$S$74,5),IF((D21=12),VLOOKUP(O21,'12 лет'!$O$4:$S$74,5),IF((D21=13),VLOOKUP(O21,'13 лет'!$Q$4:$U$74,5),IF((D21=14),VLOOKUP(O21,'14 лет'!$Q$4:$U$74,5),IF((D21=15),VLOOKUP(O21,'15 лет'!$O$4:$S$74,5),IF((D21=16),VLOOKUP(O21,'16 лет'!$O$4:$S$74,5),VLOOKUP(O21,'17 лет'!$O$4:$S$74,5)))))))</f>
        <v>0</v>
      </c>
      <c r="Q21" s="59"/>
      <c r="R21" s="59">
        <f>IF((D21&lt;=11),VLOOKUP(Q21,'11 лет'!$R$4:$S$74,2),IF((D21=12),VLOOKUP(Q21,'12 лет'!$R$4:$S$74,2),IF((D21=13),VLOOKUP(Q21,'13 лет'!$T$4:$U$74,2),IF((D21=14),VLOOKUP(Q21,'14 лет'!$T$4:$U$74,2),IF((D21=15),VLOOKUP(Q21,'15 лет'!$R$4:$S$74,2),IF((D21=16),VLOOKUP(Q21,'16 лет'!$R$4:$S$74,2),VLOOKUP(Q21,'17 лет'!$R$4:$S$74,2)))))))</f>
        <v>3</v>
      </c>
      <c r="S21" s="59">
        <f t="shared" si="0"/>
        <v>3</v>
      </c>
      <c r="T21" s="59"/>
    </row>
    <row r="22" spans="1:20" x14ac:dyDescent="0.2">
      <c r="A22" s="59"/>
      <c r="B22" s="59"/>
      <c r="C22" s="59"/>
      <c r="D22" s="59"/>
      <c r="E22" s="59"/>
      <c r="F22" s="59">
        <f>IF((D22&lt;=11),VLOOKUP(E22,'11 лет'!$L$3:$N$75,3),IF((D22=12),VLOOKUP(E22,'12 лет'!$L$3:$N$75,3),IF((D22=13),VLOOKUP(E22,'13 лет'!$M$3:$P$75,4),IF((D22=14),VLOOKUP(E22,'14 лет'!$M$3:$P$75,4),IF((D22=15),VLOOKUP(E22,'15 лет'!$L$3:$N$75,3),IF((D22=16),VLOOKUP(E22,'16 лет'!$L$3:$N$75,3),VLOOKUP(E22,'17 лет'!$L$3:$N$75,3)))))))</f>
        <v>0</v>
      </c>
      <c r="G22" s="59"/>
      <c r="H22" s="59">
        <f>IF((D22&lt;=11),VLOOKUP(G22,'11 лет'!$K$3:$N$75,4),IF((D22=12),VLOOKUP(G22,'12 лет'!$K$3:$N$75,4),IF((D22=13),VLOOKUP(G22,'13 лет'!$L$3:$P$75,5),IF((D22=14),VLOOKUP(G22,'14 лет'!$L$3:$P$75,5),IF((D22=15),VLOOKUP(G22,'15 лет'!$K$3:$N$75,4),IF((D22=16),VLOOKUP(G22,'16 лет'!$K$3:$N$75,4),VLOOKUP(G22,'17 лет'!$K$3:$N$75,4)))))))</f>
        <v>0</v>
      </c>
      <c r="I22" s="59"/>
      <c r="J22" s="59">
        <f>IF((D22&lt;=11),VLOOKUP(I22,'11 лет'!$M$3:$N$75,2),IF((D22=12),VLOOKUP(I22,'12 лет'!$M$3:$N$75,2),IF((D22=13),VLOOKUP(I22,'13 лет'!$O$3:$P$75,2),IF((D22=14),VLOOKUP(I22,'14 лет'!$O$3:$P$75,2),IF((D22=15),VLOOKUP(I22,'15 лет'!$M$3:$N$75,2),IF((D22=16),VLOOKUP(I22,'16 лет'!$M$3:$N$75,2),VLOOKUP(I22,'17 лет'!$M$3:$N$75,2)))))))</f>
        <v>0</v>
      </c>
      <c r="K22" s="59"/>
      <c r="L22" s="59">
        <f>IF((D22&lt;=11),VLOOKUP(K22,'11 лет'!$Q$4:$S$74,3),IF((D22=12),VLOOKUP(K22,'12 лет'!$Q$4:$S$74,3),IF((D22=13),VLOOKUP(K22,'13 лет'!$S$4:$U$74,3),IF((D22=14),VLOOKUP(K22,'14 лет'!$S$4:$U$74,3),IF((D22=15),VLOOKUP(K22,'15 лет'!$Q$4:$S$74,3),IF((D22=16),VLOOKUP(K22,'16 лет'!$Q$4:$S$74,3),VLOOKUP(K22,'17 лет'!$Q$4:$S$74,3)))))))</f>
        <v>0</v>
      </c>
      <c r="M22" s="59"/>
      <c r="N22" s="59">
        <f>IF((D22&lt;=11),VLOOKUP(M22,'11 лет'!$P$4:$S$74,4),IF((D22=12),VLOOKUP(M22,'12 лет'!$P$4:$S$74,4),IF((D22=13),VLOOKUP(M22,'13 лет'!$R$4:$U$74,4),IF((D22=14),VLOOKUP(M22,'14 лет'!$R$4:$U$74,4),IF((D22=15),VLOOKUP(M22,'15 лет'!$P$4:$S$74,4),IF((D22=16),VLOOKUP(M22,'16 лет'!$P$4:$S$74,4),VLOOKUP(M22,'17 лет'!$P$4:$S$74,4)))))))</f>
        <v>0</v>
      </c>
      <c r="O22" s="59"/>
      <c r="P22" s="59">
        <f>IF((D22&lt;=11),VLOOKUP(O22,'11 лет'!$O$4:$S$74,5),IF((D22=12),VLOOKUP(O22,'12 лет'!$O$4:$S$74,5),IF((D22=13),VLOOKUP(O22,'13 лет'!$Q$4:$U$74,5),IF((D22=14),VLOOKUP(O22,'14 лет'!$Q$4:$U$74,5),IF((D22=15),VLOOKUP(O22,'15 лет'!$O$4:$S$74,5),IF((D22=16),VLOOKUP(O22,'16 лет'!$O$4:$S$74,5),VLOOKUP(O22,'17 лет'!$O$4:$S$74,5)))))))</f>
        <v>0</v>
      </c>
      <c r="Q22" s="59"/>
      <c r="R22" s="59">
        <f>IF((D22&lt;=11),VLOOKUP(Q22,'11 лет'!$R$4:$S$74,2),IF((D22=12),VLOOKUP(Q22,'12 лет'!$R$4:$S$74,2),IF((D22=13),VLOOKUP(Q22,'13 лет'!$T$4:$U$74,2),IF((D22=14),VLOOKUP(Q22,'14 лет'!$T$4:$U$74,2),IF((D22=15),VLOOKUP(Q22,'15 лет'!$R$4:$S$74,2),IF((D22=16),VLOOKUP(Q22,'16 лет'!$R$4:$S$74,2),VLOOKUP(Q22,'17 лет'!$R$4:$S$74,2)))))))</f>
        <v>3</v>
      </c>
      <c r="S22" s="59">
        <f t="shared" si="0"/>
        <v>3</v>
      </c>
      <c r="T22" s="59"/>
    </row>
    <row r="23" spans="1:20" x14ac:dyDescent="0.2">
      <c r="A23" s="59"/>
      <c r="B23" s="59"/>
      <c r="C23" s="59"/>
      <c r="D23" s="59"/>
      <c r="E23" s="59"/>
      <c r="F23" s="59">
        <f>IF((D23&lt;=11),VLOOKUP(E23,'11 лет'!$L$3:$N$75,3),IF((D23=12),VLOOKUP(E23,'12 лет'!$L$3:$N$75,3),IF((D23=13),VLOOKUP(E23,'13 лет'!$M$3:$P$75,4),IF((D23=14),VLOOKUP(E23,'14 лет'!$M$3:$P$75,4),IF((D23=15),VLOOKUP(E23,'15 лет'!$L$3:$N$75,3),IF((D23=16),VLOOKUP(E23,'16 лет'!$L$3:$N$75,3),VLOOKUP(E23,'17 лет'!$L$3:$N$75,3)))))))</f>
        <v>0</v>
      </c>
      <c r="G23" s="59"/>
      <c r="H23" s="59">
        <f>IF((D23&lt;=11),VLOOKUP(G23,'11 лет'!$K$3:$N$75,4),IF((D23=12),VLOOKUP(G23,'12 лет'!$K$3:$N$75,4),IF((D23=13),VLOOKUP(G23,'13 лет'!$L$3:$P$75,5),IF((D23=14),VLOOKUP(G23,'14 лет'!$L$3:$P$75,5),IF((D23=15),VLOOKUP(G23,'15 лет'!$K$3:$N$75,4),IF((D23=16),VLOOKUP(G23,'16 лет'!$K$3:$N$75,4),VLOOKUP(G23,'17 лет'!$K$3:$N$75,4)))))))</f>
        <v>0</v>
      </c>
      <c r="I23" s="59"/>
      <c r="J23" s="59">
        <f>IF((D23&lt;=11),VLOOKUP(I23,'11 лет'!$M$3:$N$75,2),IF((D23=12),VLOOKUP(I23,'12 лет'!$M$3:$N$75,2),IF((D23=13),VLOOKUP(I23,'13 лет'!$O$3:$P$75,2),IF((D23=14),VLOOKUP(I23,'14 лет'!$O$3:$P$75,2),IF((D23=15),VLOOKUP(I23,'15 лет'!$M$3:$N$75,2),IF((D23=16),VLOOKUP(I23,'16 лет'!$M$3:$N$75,2),VLOOKUP(I23,'17 лет'!$M$3:$N$75,2)))))))</f>
        <v>0</v>
      </c>
      <c r="K23" s="59"/>
      <c r="L23" s="59">
        <f>IF((D23&lt;=11),VLOOKUP(K23,'11 лет'!$Q$4:$S$74,3),IF((D23=12),VLOOKUP(K23,'12 лет'!$Q$4:$S$74,3),IF((D23=13),VLOOKUP(K23,'13 лет'!$S$4:$U$74,3),IF((D23=14),VLOOKUP(K23,'14 лет'!$S$4:$U$74,3),IF((D23=15),VLOOKUP(K23,'15 лет'!$Q$4:$S$74,3),IF((D23=16),VLOOKUP(K23,'16 лет'!$Q$4:$S$74,3),VLOOKUP(K23,'17 лет'!$Q$4:$S$74,3)))))))</f>
        <v>0</v>
      </c>
      <c r="M23" s="59"/>
      <c r="N23" s="59">
        <f>IF((D23&lt;=11),VLOOKUP(M23,'11 лет'!$P$4:$S$74,4),IF((D23=12),VLOOKUP(M23,'12 лет'!$P$4:$S$74,4),IF((D23=13),VLOOKUP(M23,'13 лет'!$R$4:$U$74,4),IF((D23=14),VLOOKUP(M23,'14 лет'!$R$4:$U$74,4),IF((D23=15),VLOOKUP(M23,'15 лет'!$P$4:$S$74,4),IF((D23=16),VLOOKUP(M23,'16 лет'!$P$4:$S$74,4),VLOOKUP(M23,'17 лет'!$P$4:$S$74,4)))))))</f>
        <v>0</v>
      </c>
      <c r="O23" s="59"/>
      <c r="P23" s="59">
        <f>IF((D23&lt;=11),VLOOKUP(O23,'11 лет'!$O$4:$S$74,5),IF((D23=12),VLOOKUP(O23,'12 лет'!$O$4:$S$74,5),IF((D23=13),VLOOKUP(O23,'13 лет'!$Q$4:$U$74,5),IF((D23=14),VLOOKUP(O23,'14 лет'!$Q$4:$U$74,5),IF((D23=15),VLOOKUP(O23,'15 лет'!$O$4:$S$74,5),IF((D23=16),VLOOKUP(O23,'16 лет'!$O$4:$S$74,5),VLOOKUP(O23,'17 лет'!$O$4:$S$74,5)))))))</f>
        <v>0</v>
      </c>
      <c r="Q23" s="59"/>
      <c r="R23" s="59">
        <f>IF((D23&lt;=11),VLOOKUP(Q23,'11 лет'!$R$4:$S$74,2),IF((D23=12),VLOOKUP(Q23,'12 лет'!$R$4:$S$74,2),IF((D23=13),VLOOKUP(Q23,'13 лет'!$T$4:$U$74,2),IF((D23=14),VLOOKUP(Q23,'14 лет'!$T$4:$U$74,2),IF((D23=15),VLOOKUP(Q23,'15 лет'!$R$4:$S$74,2),IF((D23=16),VLOOKUP(Q23,'16 лет'!$R$4:$S$74,2),VLOOKUP(Q23,'17 лет'!$R$4:$S$74,2)))))))</f>
        <v>3</v>
      </c>
      <c r="S23" s="59">
        <f t="shared" si="0"/>
        <v>3</v>
      </c>
      <c r="T23" s="59"/>
    </row>
    <row r="24" spans="1:20" x14ac:dyDescent="0.2">
      <c r="A24" s="59"/>
      <c r="B24" s="59"/>
      <c r="C24" s="59"/>
      <c r="D24" s="59"/>
      <c r="E24" s="59"/>
      <c r="F24" s="59">
        <f>IF((D24&lt;=11),VLOOKUP(E24,'11 лет'!$L$3:$N$75,3),IF((D24=12),VLOOKUP(E24,'12 лет'!$L$3:$N$75,3),IF((D24=13),VLOOKUP(E24,'13 лет'!$M$3:$P$75,4),IF((D24=14),VLOOKUP(E24,'14 лет'!$M$3:$P$75,4),IF((D24=15),VLOOKUP(E24,'15 лет'!$L$3:$N$75,3),IF((D24=16),VLOOKUP(E24,'16 лет'!$L$3:$N$75,3),VLOOKUP(E24,'17 лет'!$L$3:$N$75,3)))))))</f>
        <v>0</v>
      </c>
      <c r="G24" s="59"/>
      <c r="H24" s="59">
        <f>IF((D24&lt;=11),VLOOKUP(G24,'11 лет'!$K$3:$N$75,4),IF((D24=12),VLOOKUP(G24,'12 лет'!$K$3:$N$75,4),IF((D24=13),VLOOKUP(G24,'13 лет'!$L$3:$P$75,5),IF((D24=14),VLOOKUP(G24,'14 лет'!$L$3:$P$75,5),IF((D24=15),VLOOKUP(G24,'15 лет'!$K$3:$N$75,4),IF((D24=16),VLOOKUP(G24,'16 лет'!$K$3:$N$75,4),VLOOKUP(G24,'17 лет'!$K$3:$N$75,4)))))))</f>
        <v>0</v>
      </c>
      <c r="I24" s="59"/>
      <c r="J24" s="59">
        <f>IF((D24&lt;=11),VLOOKUP(I24,'11 лет'!$M$3:$N$75,2),IF((D24=12),VLOOKUP(I24,'12 лет'!$M$3:$N$75,2),IF((D24=13),VLOOKUP(I24,'13 лет'!$O$3:$P$75,2),IF((D24=14),VLOOKUP(I24,'14 лет'!$O$3:$P$75,2),IF((D24=15),VLOOKUP(I24,'15 лет'!$M$3:$N$75,2),IF((D24=16),VLOOKUP(I24,'16 лет'!$M$3:$N$75,2),VLOOKUP(I24,'17 лет'!$M$3:$N$75,2)))))))</f>
        <v>0</v>
      </c>
      <c r="K24" s="59"/>
      <c r="L24" s="59">
        <f>IF((D24&lt;=11),VLOOKUP(K24,'11 лет'!$Q$4:$S$74,3),IF((D24=12),VLOOKUP(K24,'12 лет'!$Q$4:$S$74,3),IF((D24=13),VLOOKUP(K24,'13 лет'!$S$4:$U$74,3),IF((D24=14),VLOOKUP(K24,'14 лет'!$S$4:$U$74,3),IF((D24=15),VLOOKUP(K24,'15 лет'!$Q$4:$S$74,3),IF((D24=16),VLOOKUP(K24,'16 лет'!$Q$4:$S$74,3),VLOOKUP(K24,'17 лет'!$Q$4:$S$74,3)))))))</f>
        <v>0</v>
      </c>
      <c r="M24" s="59"/>
      <c r="N24" s="59">
        <f>IF((D24&lt;=11),VLOOKUP(M24,'11 лет'!$P$4:$S$74,4),IF((D24=12),VLOOKUP(M24,'12 лет'!$P$4:$S$74,4),IF((D24=13),VLOOKUP(M24,'13 лет'!$R$4:$U$74,4),IF((D24=14),VLOOKUP(M24,'14 лет'!$R$4:$U$74,4),IF((D24=15),VLOOKUP(M24,'15 лет'!$P$4:$S$74,4),IF((D24=16),VLOOKUP(M24,'16 лет'!$P$4:$S$74,4),VLOOKUP(M24,'17 лет'!$P$4:$S$74,4)))))))</f>
        <v>0</v>
      </c>
      <c r="O24" s="59"/>
      <c r="P24" s="59">
        <f>IF((D24&lt;=11),VLOOKUP(O24,'11 лет'!$O$4:$S$74,5),IF((D24=12),VLOOKUP(O24,'12 лет'!$O$4:$S$74,5),IF((D24=13),VLOOKUP(O24,'13 лет'!$Q$4:$U$74,5),IF((D24=14),VLOOKUP(O24,'14 лет'!$Q$4:$U$74,5),IF((D24=15),VLOOKUP(O24,'15 лет'!$O$4:$S$74,5),IF((D24=16),VLOOKUP(O24,'16 лет'!$O$4:$S$74,5),VLOOKUP(O24,'17 лет'!$O$4:$S$74,5)))))))</f>
        <v>0</v>
      </c>
      <c r="Q24" s="59"/>
      <c r="R24" s="59">
        <f>IF((D24&lt;=11),VLOOKUP(Q24,'11 лет'!$R$4:$S$74,2),IF((D24=12),VLOOKUP(Q24,'12 лет'!$R$4:$S$74,2),IF((D24=13),VLOOKUP(Q24,'13 лет'!$T$4:$U$74,2),IF((D24=14),VLOOKUP(Q24,'14 лет'!$T$4:$U$74,2),IF((D24=15),VLOOKUP(Q24,'15 лет'!$R$4:$S$74,2),IF((D24=16),VLOOKUP(Q24,'16 лет'!$R$4:$S$74,2),VLOOKUP(Q24,'17 лет'!$R$4:$S$74,2)))))))</f>
        <v>3</v>
      </c>
      <c r="S24" s="59">
        <f t="shared" si="0"/>
        <v>3</v>
      </c>
      <c r="T24" s="59"/>
    </row>
    <row r="25" spans="1:20" x14ac:dyDescent="0.2">
      <c r="A25" s="59"/>
      <c r="B25" s="59"/>
      <c r="C25" s="59"/>
      <c r="D25" s="59"/>
      <c r="E25" s="59"/>
      <c r="F25" s="59">
        <f>IF((D25&lt;=11),VLOOKUP(E25,'11 лет'!$L$3:$N$75,3),IF((D25=12),VLOOKUP(E25,'12 лет'!$L$3:$N$75,3),IF((D25=13),VLOOKUP(E25,'13 лет'!$M$3:$P$75,4),IF((D25=14),VLOOKUP(E25,'14 лет'!$M$3:$P$75,4),IF((D25=15),VLOOKUP(E25,'15 лет'!$L$3:$N$75,3),IF((D25=16),VLOOKUP(E25,'16 лет'!$L$3:$N$75,3),VLOOKUP(E25,'17 лет'!$L$3:$N$75,3)))))))</f>
        <v>0</v>
      </c>
      <c r="G25" s="59"/>
      <c r="H25" s="59">
        <f>IF((D25&lt;=11),VLOOKUP(G25,'11 лет'!$K$3:$N$75,4),IF((D25=12),VLOOKUP(G25,'12 лет'!$K$3:$N$75,4),IF((D25=13),VLOOKUP(G25,'13 лет'!$L$3:$P$75,5),IF((D25=14),VLOOKUP(G25,'14 лет'!$L$3:$P$75,5),IF((D25=15),VLOOKUP(G25,'15 лет'!$K$3:$N$75,4),IF((D25=16),VLOOKUP(G25,'16 лет'!$K$3:$N$75,4),VLOOKUP(G25,'17 лет'!$K$3:$N$75,4)))))))</f>
        <v>0</v>
      </c>
      <c r="I25" s="59"/>
      <c r="J25" s="59">
        <f>IF((D25&lt;=11),VLOOKUP(I25,'11 лет'!$M$3:$N$75,2),IF((D25=12),VLOOKUP(I25,'12 лет'!$M$3:$N$75,2),IF((D25=13),VLOOKUP(I25,'13 лет'!$O$3:$P$75,2),IF((D25=14),VLOOKUP(I25,'14 лет'!$O$3:$P$75,2),IF((D25=15),VLOOKUP(I25,'15 лет'!$M$3:$N$75,2),IF((D25=16),VLOOKUP(I25,'16 лет'!$M$3:$N$75,2),VLOOKUP(I25,'17 лет'!$M$3:$N$75,2)))))))</f>
        <v>0</v>
      </c>
      <c r="K25" s="59"/>
      <c r="L25" s="59">
        <f>IF((D25&lt;=11),VLOOKUP(K25,'11 лет'!$Q$4:$S$74,3),IF((D25=12),VLOOKUP(K25,'12 лет'!$Q$4:$S$74,3),IF((D25=13),VLOOKUP(K25,'13 лет'!$S$4:$U$74,3),IF((D25=14),VLOOKUP(K25,'14 лет'!$S$4:$U$74,3),IF((D25=15),VLOOKUP(K25,'15 лет'!$Q$4:$S$74,3),IF((D25=16),VLOOKUP(K25,'16 лет'!$Q$4:$S$74,3),VLOOKUP(K25,'17 лет'!$Q$4:$S$74,3)))))))</f>
        <v>0</v>
      </c>
      <c r="M25" s="59"/>
      <c r="N25" s="59">
        <f>IF((D25&lt;=11),VLOOKUP(M25,'11 лет'!$P$4:$S$74,4),IF((D25=12),VLOOKUP(M25,'12 лет'!$P$4:$S$74,4),IF((D25=13),VLOOKUP(M25,'13 лет'!$R$4:$U$74,4),IF((D25=14),VLOOKUP(M25,'14 лет'!$R$4:$U$74,4),IF((D25=15),VLOOKUP(M25,'15 лет'!$P$4:$S$74,4),IF((D25=16),VLOOKUP(M25,'16 лет'!$P$4:$S$74,4),VLOOKUP(M25,'17 лет'!$P$4:$S$74,4)))))))</f>
        <v>0</v>
      </c>
      <c r="O25" s="59"/>
      <c r="P25" s="59">
        <f>IF((D25&lt;=11),VLOOKUP(O25,'11 лет'!$O$4:$S$74,5),IF((D25=12),VLOOKUP(O25,'12 лет'!$O$4:$S$74,5),IF((D25=13),VLOOKUP(O25,'13 лет'!$Q$4:$U$74,5),IF((D25=14),VLOOKUP(O25,'14 лет'!$Q$4:$U$74,5),IF((D25=15),VLOOKUP(O25,'15 лет'!$O$4:$S$74,5),IF((D25=16),VLOOKUP(O25,'16 лет'!$O$4:$S$74,5),VLOOKUP(O25,'17 лет'!$O$4:$S$74,5)))))))</f>
        <v>0</v>
      </c>
      <c r="Q25" s="59"/>
      <c r="R25" s="59">
        <f>IF((D25&lt;=11),VLOOKUP(Q25,'11 лет'!$R$4:$S$74,2),IF((D25=12),VLOOKUP(Q25,'12 лет'!$R$4:$S$74,2),IF((D25=13),VLOOKUP(Q25,'13 лет'!$T$4:$U$74,2),IF((D25=14),VLOOKUP(Q25,'14 лет'!$T$4:$U$74,2),IF((D25=15),VLOOKUP(Q25,'15 лет'!$R$4:$S$74,2),IF((D25=16),VLOOKUP(Q25,'16 лет'!$R$4:$S$74,2),VLOOKUP(Q25,'17 лет'!$R$4:$S$74,2)))))))</f>
        <v>3</v>
      </c>
      <c r="S25" s="59">
        <f t="shared" si="0"/>
        <v>3</v>
      </c>
      <c r="T25" s="59"/>
    </row>
    <row r="26" spans="1:20" x14ac:dyDescent="0.2">
      <c r="A26" s="59"/>
      <c r="B26" s="59"/>
      <c r="C26" s="59"/>
      <c r="D26" s="59"/>
      <c r="E26" s="59"/>
      <c r="F26" s="59">
        <f>IF((D26&lt;=11),VLOOKUP(E26,'11 лет'!$L$3:$N$75,3),IF((D26=12),VLOOKUP(E26,'12 лет'!$L$3:$N$75,3),IF((D26=13),VLOOKUP(E26,'13 лет'!$M$3:$P$75,4),IF((D26=14),VLOOKUP(E26,'14 лет'!$M$3:$P$75,4),IF((D26=15),VLOOKUP(E26,'15 лет'!$L$3:$N$75,3),IF((D26=16),VLOOKUP(E26,'16 лет'!$L$3:$N$75,3),VLOOKUP(E26,'17 лет'!$L$3:$N$75,3)))))))</f>
        <v>0</v>
      </c>
      <c r="G26" s="59"/>
      <c r="H26" s="59">
        <f>IF((D26&lt;=11),VLOOKUP(G26,'11 лет'!$K$3:$N$75,4),IF((D26=12),VLOOKUP(G26,'12 лет'!$K$3:$N$75,4),IF((D26=13),VLOOKUP(G26,'13 лет'!$L$3:$P$75,5),IF((D26=14),VLOOKUP(G26,'14 лет'!$L$3:$P$75,5),IF((D26=15),VLOOKUP(G26,'15 лет'!$K$3:$N$75,4),IF((D26=16),VLOOKUP(G26,'16 лет'!$K$3:$N$75,4),VLOOKUP(G26,'17 лет'!$K$3:$N$75,4)))))))</f>
        <v>0</v>
      </c>
      <c r="I26" s="59"/>
      <c r="J26" s="59">
        <f>IF((D26&lt;=11),VLOOKUP(I26,'11 лет'!$M$3:$N$75,2),IF((D26=12),VLOOKUP(I26,'12 лет'!$M$3:$N$75,2),IF((D26=13),VLOOKUP(I26,'13 лет'!$O$3:$P$75,2),IF((D26=14),VLOOKUP(I26,'14 лет'!$O$3:$P$75,2),IF((D26=15),VLOOKUP(I26,'15 лет'!$M$3:$N$75,2),IF((D26=16),VLOOKUP(I26,'16 лет'!$M$3:$N$75,2),VLOOKUP(I26,'17 лет'!$M$3:$N$75,2)))))))</f>
        <v>0</v>
      </c>
      <c r="K26" s="59"/>
      <c r="L26" s="59">
        <f>IF((D26&lt;=11),VLOOKUP(K26,'11 лет'!$Q$4:$S$74,3),IF((D26=12),VLOOKUP(K26,'12 лет'!$Q$4:$S$74,3),IF((D26=13),VLOOKUP(K26,'13 лет'!$S$4:$U$74,3),IF((D26=14),VLOOKUP(K26,'14 лет'!$S$4:$U$74,3),IF((D26=15),VLOOKUP(K26,'15 лет'!$Q$4:$S$74,3),IF((D26=16),VLOOKUP(K26,'16 лет'!$Q$4:$S$74,3),VLOOKUP(K26,'17 лет'!$Q$4:$S$74,3)))))))</f>
        <v>0</v>
      </c>
      <c r="M26" s="59"/>
      <c r="N26" s="59">
        <f>IF((D26&lt;=11),VLOOKUP(M26,'11 лет'!$P$4:$S$74,4),IF((D26=12),VLOOKUP(M26,'12 лет'!$P$4:$S$74,4),IF((D26=13),VLOOKUP(M26,'13 лет'!$R$4:$U$74,4),IF((D26=14),VLOOKUP(M26,'14 лет'!$R$4:$U$74,4),IF((D26=15),VLOOKUP(M26,'15 лет'!$P$4:$S$74,4),IF((D26=16),VLOOKUP(M26,'16 лет'!$P$4:$S$74,4),VLOOKUP(M26,'17 лет'!$P$4:$S$74,4)))))))</f>
        <v>0</v>
      </c>
      <c r="O26" s="59"/>
      <c r="P26" s="59">
        <f>IF((D26&lt;=11),VLOOKUP(O26,'11 лет'!$O$4:$S$74,5),IF((D26=12),VLOOKUP(O26,'12 лет'!$O$4:$S$74,5),IF((D26=13),VLOOKUP(O26,'13 лет'!$Q$4:$U$74,5),IF((D26=14),VLOOKUP(O26,'14 лет'!$Q$4:$U$74,5),IF((D26=15),VLOOKUP(O26,'15 лет'!$O$4:$S$74,5),IF((D26=16),VLOOKUP(O26,'16 лет'!$O$4:$S$74,5),VLOOKUP(O26,'17 лет'!$O$4:$S$74,5)))))))</f>
        <v>0</v>
      </c>
      <c r="Q26" s="59"/>
      <c r="R26" s="59">
        <f>IF((D26&lt;=11),VLOOKUP(Q26,'11 лет'!$R$4:$S$74,2),IF((D26=12),VLOOKUP(Q26,'12 лет'!$R$4:$S$74,2),IF((D26=13),VLOOKUP(Q26,'13 лет'!$T$4:$U$74,2),IF((D26=14),VLOOKUP(Q26,'14 лет'!$T$4:$U$74,2),IF((D26=15),VLOOKUP(Q26,'15 лет'!$R$4:$S$74,2),IF((D26=16),VLOOKUP(Q26,'16 лет'!$R$4:$S$74,2),VLOOKUP(Q26,'17 лет'!$R$4:$S$74,2)))))))</f>
        <v>3</v>
      </c>
      <c r="S26" s="59">
        <f t="shared" si="0"/>
        <v>3</v>
      </c>
      <c r="T26" s="59"/>
    </row>
    <row r="27" spans="1:20" x14ac:dyDescent="0.2">
      <c r="A27" s="59"/>
      <c r="B27" s="59"/>
      <c r="C27" s="59"/>
      <c r="D27" s="59"/>
      <c r="E27" s="59"/>
      <c r="F27" s="59">
        <f>IF((D27&lt;=11),VLOOKUP(E27,'11 лет'!$L$3:$N$75,3),IF((D27=12),VLOOKUP(E27,'12 лет'!$L$3:$N$75,3),IF((D27=13),VLOOKUP(E27,'13 лет'!$M$3:$P$75,4),IF((D27=14),VLOOKUP(E27,'14 лет'!$M$3:$P$75,4),IF((D27=15),VLOOKUP(E27,'15 лет'!$L$3:$N$75,3),IF((D27=16),VLOOKUP(E27,'16 лет'!$L$3:$N$75,3),VLOOKUP(E27,'17 лет'!$L$3:$N$75,3)))))))</f>
        <v>0</v>
      </c>
      <c r="G27" s="59"/>
      <c r="H27" s="59">
        <f>IF((D27&lt;=11),VLOOKUP(G27,'11 лет'!$K$3:$N$75,4),IF((D27=12),VLOOKUP(G27,'12 лет'!$K$3:$N$75,4),IF((D27=13),VLOOKUP(G27,'13 лет'!$L$3:$P$75,5),IF((D27=14),VLOOKUP(G27,'14 лет'!$L$3:$P$75,5),IF((D27=15),VLOOKUP(G27,'15 лет'!$K$3:$N$75,4),IF((D27=16),VLOOKUP(G27,'16 лет'!$K$3:$N$75,4),VLOOKUP(G27,'17 лет'!$K$3:$N$75,4)))))))</f>
        <v>0</v>
      </c>
      <c r="I27" s="59"/>
      <c r="J27" s="59">
        <f>IF((D27&lt;=11),VLOOKUP(I27,'11 лет'!$M$3:$N$75,2),IF((D27=12),VLOOKUP(I27,'12 лет'!$M$3:$N$75,2),IF((D27=13),VLOOKUP(I27,'13 лет'!$O$3:$P$75,2),IF((D27=14),VLOOKUP(I27,'14 лет'!$O$3:$P$75,2),IF((D27=15),VLOOKUP(I27,'15 лет'!$M$3:$N$75,2),IF((D27=16),VLOOKUP(I27,'16 лет'!$M$3:$N$75,2),VLOOKUP(I27,'17 лет'!$M$3:$N$75,2)))))))</f>
        <v>0</v>
      </c>
      <c r="K27" s="59"/>
      <c r="L27" s="59">
        <f>IF((D27&lt;=11),VLOOKUP(K27,'11 лет'!$Q$4:$S$74,3),IF((D27=12),VLOOKUP(K27,'12 лет'!$Q$4:$S$74,3),IF((D27=13),VLOOKUP(K27,'13 лет'!$S$4:$U$74,3),IF((D27=14),VLOOKUP(K27,'14 лет'!$S$4:$U$74,3),IF((D27=15),VLOOKUP(K27,'15 лет'!$Q$4:$S$74,3),IF((D27=16),VLOOKUP(K27,'16 лет'!$Q$4:$S$74,3),VLOOKUP(K27,'17 лет'!$Q$4:$S$74,3)))))))</f>
        <v>0</v>
      </c>
      <c r="M27" s="59"/>
      <c r="N27" s="59">
        <f>IF((D27&lt;=11),VLOOKUP(M27,'11 лет'!$P$4:$S$74,4),IF((D27=12),VLOOKUP(M27,'12 лет'!$P$4:$S$74,4),IF((D27=13),VLOOKUP(M27,'13 лет'!$R$4:$U$74,4),IF((D27=14),VLOOKUP(M27,'14 лет'!$R$4:$U$74,4),IF((D27=15),VLOOKUP(M27,'15 лет'!$P$4:$S$74,4),IF((D27=16),VLOOKUP(M27,'16 лет'!$P$4:$S$74,4),VLOOKUP(M27,'17 лет'!$P$4:$S$74,4)))))))</f>
        <v>0</v>
      </c>
      <c r="O27" s="59"/>
      <c r="P27" s="59">
        <f>IF((D27&lt;=11),VLOOKUP(O27,'11 лет'!$O$4:$S$74,5),IF((D27=12),VLOOKUP(O27,'12 лет'!$O$4:$S$74,5),IF((D27=13),VLOOKUP(O27,'13 лет'!$Q$4:$U$74,5),IF((D27=14),VLOOKUP(O27,'14 лет'!$Q$4:$U$74,5),IF((D27=15),VLOOKUP(O27,'15 лет'!$O$4:$S$74,5),IF((D27=16),VLOOKUP(O27,'16 лет'!$O$4:$S$74,5),VLOOKUP(O27,'17 лет'!$O$4:$S$74,5)))))))</f>
        <v>0</v>
      </c>
      <c r="Q27" s="59"/>
      <c r="R27" s="59">
        <f>IF((D27&lt;=11),VLOOKUP(Q27,'11 лет'!$R$4:$S$74,2),IF((D27=12),VLOOKUP(Q27,'12 лет'!$R$4:$S$74,2),IF((D27=13),VLOOKUP(Q27,'13 лет'!$T$4:$U$74,2),IF((D27=14),VLOOKUP(Q27,'14 лет'!$T$4:$U$74,2),IF((D27=15),VLOOKUP(Q27,'15 лет'!$R$4:$S$74,2),IF((D27=16),VLOOKUP(Q27,'16 лет'!$R$4:$S$74,2),VLOOKUP(Q27,'17 лет'!$R$4:$S$74,2)))))))</f>
        <v>3</v>
      </c>
      <c r="S27" s="59">
        <f t="shared" si="0"/>
        <v>3</v>
      </c>
      <c r="T27" s="59"/>
    </row>
    <row r="28" spans="1:20" x14ac:dyDescent="0.2">
      <c r="A28" s="59"/>
      <c r="B28" s="59"/>
      <c r="C28" s="59"/>
      <c r="D28" s="59"/>
      <c r="E28" s="59"/>
      <c r="F28" s="59">
        <f>IF((D28&lt;=11),VLOOKUP(E28,'11 лет'!$L$3:$N$75,3),IF((D28=12),VLOOKUP(E28,'12 лет'!$L$3:$N$75,3),IF((D28=13),VLOOKUP(E28,'13 лет'!$M$3:$P$75,4),IF((D28=14),VLOOKUP(E28,'14 лет'!$M$3:$P$75,4),IF((D28=15),VLOOKUP(E28,'15 лет'!$L$3:$N$75,3),IF((D28=16),VLOOKUP(E28,'16 лет'!$L$3:$N$75,3),VLOOKUP(E28,'17 лет'!$L$3:$N$75,3)))))))</f>
        <v>0</v>
      </c>
      <c r="G28" s="59"/>
      <c r="H28" s="59">
        <f>IF((D28&lt;=11),VLOOKUP(G28,'11 лет'!$K$3:$N$75,4),IF((D28=12),VLOOKUP(G28,'12 лет'!$K$3:$N$75,4),IF((D28=13),VLOOKUP(G28,'13 лет'!$L$3:$P$75,5),IF((D28=14),VLOOKUP(G28,'14 лет'!$L$3:$P$75,5),IF((D28=15),VLOOKUP(G28,'15 лет'!$K$3:$N$75,4),IF((D28=16),VLOOKUP(G28,'16 лет'!$K$3:$N$75,4),VLOOKUP(G28,'17 лет'!$K$3:$N$75,4)))))))</f>
        <v>0</v>
      </c>
      <c r="I28" s="59"/>
      <c r="J28" s="59">
        <f>IF((D28&lt;=11),VLOOKUP(I28,'11 лет'!$M$3:$N$75,2),IF((D28=12),VLOOKUP(I28,'12 лет'!$M$3:$N$75,2),IF((D28=13),VLOOKUP(I28,'13 лет'!$O$3:$P$75,2),IF((D28=14),VLOOKUP(I28,'14 лет'!$O$3:$P$75,2),IF((D28=15),VLOOKUP(I28,'15 лет'!$M$3:$N$75,2),IF((D28=16),VLOOKUP(I28,'16 лет'!$M$3:$N$75,2),VLOOKUP(I28,'17 лет'!$M$3:$N$75,2)))))))</f>
        <v>0</v>
      </c>
      <c r="K28" s="59"/>
      <c r="L28" s="59">
        <f>IF((D28&lt;=11),VLOOKUP(K28,'11 лет'!$Q$4:$S$74,3),IF((D28=12),VLOOKUP(K28,'12 лет'!$Q$4:$S$74,3),IF((D28=13),VLOOKUP(K28,'13 лет'!$S$4:$U$74,3),IF((D28=14),VLOOKUP(K28,'14 лет'!$S$4:$U$74,3),IF((D28=15),VLOOKUP(K28,'15 лет'!$Q$4:$S$74,3),IF((D28=16),VLOOKUP(K28,'16 лет'!$Q$4:$S$74,3),VLOOKUP(K28,'17 лет'!$Q$4:$S$74,3)))))))</f>
        <v>0</v>
      </c>
      <c r="M28" s="59"/>
      <c r="N28" s="59">
        <f>IF((D28&lt;=11),VLOOKUP(M28,'11 лет'!$P$4:$S$74,4),IF((D28=12),VLOOKUP(M28,'12 лет'!$P$4:$S$74,4),IF((D28=13),VLOOKUP(M28,'13 лет'!$R$4:$U$74,4),IF((D28=14),VLOOKUP(M28,'14 лет'!$R$4:$U$74,4),IF((D28=15),VLOOKUP(M28,'15 лет'!$P$4:$S$74,4),IF((D28=16),VLOOKUP(M28,'16 лет'!$P$4:$S$74,4),VLOOKUP(M28,'17 лет'!$P$4:$S$74,4)))))))</f>
        <v>0</v>
      </c>
      <c r="O28" s="59"/>
      <c r="P28" s="59">
        <f>IF((D28&lt;=11),VLOOKUP(O28,'11 лет'!$O$4:$S$74,5),IF((D28=12),VLOOKUP(O28,'12 лет'!$O$4:$S$74,5),IF((D28=13),VLOOKUP(O28,'13 лет'!$Q$4:$U$74,5),IF((D28=14),VLOOKUP(O28,'14 лет'!$Q$4:$U$74,5),IF((D28=15),VLOOKUP(O28,'15 лет'!$O$4:$S$74,5),IF((D28=16),VLOOKUP(O28,'16 лет'!$O$4:$S$74,5),VLOOKUP(O28,'17 лет'!$O$4:$S$74,5)))))))</f>
        <v>0</v>
      </c>
      <c r="Q28" s="59"/>
      <c r="R28" s="59">
        <f>IF((D28&lt;=11),VLOOKUP(Q28,'11 лет'!$R$4:$S$74,2),IF((D28=12),VLOOKUP(Q28,'12 лет'!$R$4:$S$74,2),IF((D28=13),VLOOKUP(Q28,'13 лет'!$T$4:$U$74,2),IF((D28=14),VLOOKUP(Q28,'14 лет'!$T$4:$U$74,2),IF((D28=15),VLOOKUP(Q28,'15 лет'!$R$4:$S$74,2),IF((D28=16),VLOOKUP(Q28,'16 лет'!$R$4:$S$74,2),VLOOKUP(Q28,'17 лет'!$R$4:$S$74,2)))))))</f>
        <v>3</v>
      </c>
      <c r="S28" s="59">
        <f t="shared" si="0"/>
        <v>3</v>
      </c>
      <c r="T28" s="59"/>
    </row>
    <row r="29" spans="1:20" x14ac:dyDescent="0.2">
      <c r="A29" s="59"/>
      <c r="B29" s="59"/>
      <c r="C29" s="59"/>
      <c r="D29" s="59"/>
      <c r="E29" s="59"/>
      <c r="F29" s="59">
        <f>IF((D29&lt;=11),VLOOKUP(E29,'11 лет'!$L$3:$N$75,3),IF((D29=12),VLOOKUP(E29,'12 лет'!$L$3:$N$75,3),IF((D29=13),VLOOKUP(E29,'13 лет'!$M$3:$P$75,4),IF((D29=14),VLOOKUP(E29,'14 лет'!$M$3:$P$75,4),IF((D29=15),VLOOKUP(E29,'15 лет'!$L$3:$N$75,3),IF((D29=16),VLOOKUP(E29,'16 лет'!$L$3:$N$75,3),VLOOKUP(E29,'17 лет'!$L$3:$N$75,3)))))))</f>
        <v>0</v>
      </c>
      <c r="G29" s="59"/>
      <c r="H29" s="59">
        <f>IF((D29&lt;=11),VLOOKUP(G29,'11 лет'!$K$3:$N$75,4),IF((D29=12),VLOOKUP(G29,'12 лет'!$K$3:$N$75,4),IF((D29=13),VLOOKUP(G29,'13 лет'!$L$3:$P$75,5),IF((D29=14),VLOOKUP(G29,'14 лет'!$L$3:$P$75,5),IF((D29=15),VLOOKUP(G29,'15 лет'!$K$3:$N$75,4),IF((D29=16),VLOOKUP(G29,'16 лет'!$K$3:$N$75,4),VLOOKUP(G29,'17 лет'!$K$3:$N$75,4)))))))</f>
        <v>0</v>
      </c>
      <c r="I29" s="59"/>
      <c r="J29" s="59">
        <f>IF((D29&lt;=11),VLOOKUP(I29,'11 лет'!$M$3:$N$75,2),IF((D29=12),VLOOKUP(I29,'12 лет'!$M$3:$N$75,2),IF((D29=13),VLOOKUP(I29,'13 лет'!$O$3:$P$75,2),IF((D29=14),VLOOKUP(I29,'14 лет'!$O$3:$P$75,2),IF((D29=15),VLOOKUP(I29,'15 лет'!$M$3:$N$75,2),IF((D29=16),VLOOKUP(I29,'16 лет'!$M$3:$N$75,2),VLOOKUP(I29,'17 лет'!$M$3:$N$75,2)))))))</f>
        <v>0</v>
      </c>
      <c r="K29" s="59"/>
      <c r="L29" s="59">
        <f>IF((D29&lt;=11),VLOOKUP(K29,'11 лет'!$Q$4:$S$74,3),IF((D29=12),VLOOKUP(K29,'12 лет'!$Q$4:$S$74,3),IF((D29=13),VLOOKUP(K29,'13 лет'!$S$4:$U$74,3),IF((D29=14),VLOOKUP(K29,'14 лет'!$S$4:$U$74,3),IF((D29=15),VLOOKUP(K29,'15 лет'!$Q$4:$S$74,3),IF((D29=16),VLOOKUP(K29,'16 лет'!$Q$4:$S$74,3),VLOOKUP(K29,'17 лет'!$Q$4:$S$74,3)))))))</f>
        <v>0</v>
      </c>
      <c r="M29" s="59"/>
      <c r="N29" s="59">
        <f>IF((D29&lt;=11),VLOOKUP(M29,'11 лет'!$P$4:$S$74,4),IF((D29=12),VLOOKUP(M29,'12 лет'!$P$4:$S$74,4),IF((D29=13),VLOOKUP(M29,'13 лет'!$R$4:$U$74,4),IF((D29=14),VLOOKUP(M29,'14 лет'!$R$4:$U$74,4),IF((D29=15),VLOOKUP(M29,'15 лет'!$P$4:$S$74,4),IF((D29=16),VLOOKUP(M29,'16 лет'!$P$4:$S$74,4),VLOOKUP(M29,'17 лет'!$P$4:$S$74,4)))))))</f>
        <v>0</v>
      </c>
      <c r="O29" s="59"/>
      <c r="P29" s="59">
        <f>IF((D29&lt;=11),VLOOKUP(O29,'11 лет'!$O$4:$S$74,5),IF((D29=12),VLOOKUP(O29,'12 лет'!$O$4:$S$74,5),IF((D29=13),VLOOKUP(O29,'13 лет'!$Q$4:$U$74,5),IF((D29=14),VLOOKUP(O29,'14 лет'!$Q$4:$U$74,5),IF((D29=15),VLOOKUP(O29,'15 лет'!$O$4:$S$74,5),IF((D29=16),VLOOKUP(O29,'16 лет'!$O$4:$S$74,5),VLOOKUP(O29,'17 лет'!$O$4:$S$74,5)))))))</f>
        <v>0</v>
      </c>
      <c r="Q29" s="59"/>
      <c r="R29" s="59">
        <f>IF((D29&lt;=11),VLOOKUP(Q29,'11 лет'!$R$4:$S$74,2),IF((D29=12),VLOOKUP(Q29,'12 лет'!$R$4:$S$74,2),IF((D29=13),VLOOKUP(Q29,'13 лет'!$T$4:$U$74,2),IF((D29=14),VLOOKUP(Q29,'14 лет'!$T$4:$U$74,2),IF((D29=15),VLOOKUP(Q29,'15 лет'!$R$4:$S$74,2),IF((D29=16),VLOOKUP(Q29,'16 лет'!$R$4:$S$74,2),VLOOKUP(Q29,'17 лет'!$R$4:$S$74,2)))))))</f>
        <v>3</v>
      </c>
      <c r="S29" s="59">
        <f t="shared" si="0"/>
        <v>3</v>
      </c>
      <c r="T29" s="59"/>
    </row>
    <row r="30" spans="1:20" x14ac:dyDescent="0.2">
      <c r="A30" s="59"/>
      <c r="B30" s="59"/>
      <c r="C30" s="59"/>
      <c r="D30" s="59"/>
      <c r="E30" s="59"/>
      <c r="F30" s="59">
        <f>IF((D30&lt;=11),VLOOKUP(E30,'11 лет'!$L$3:$N$75,3),IF((D30=12),VLOOKUP(E30,'12 лет'!$L$3:$N$75,3),IF((D30=13),VLOOKUP(E30,'13 лет'!$M$3:$P$75,4),IF((D30=14),VLOOKUP(E30,'14 лет'!$M$3:$P$75,4),IF((D30=15),VLOOKUP(E30,'15 лет'!$L$3:$N$75,3),IF((D30=16),VLOOKUP(E30,'16 лет'!$L$3:$N$75,3),VLOOKUP(E30,'17 лет'!$L$3:$N$75,3)))))))</f>
        <v>0</v>
      </c>
      <c r="G30" s="59"/>
      <c r="H30" s="59">
        <f>IF((D30&lt;=11),VLOOKUP(G30,'11 лет'!$K$3:$N$75,4),IF((D30=12),VLOOKUP(G30,'12 лет'!$K$3:$N$75,4),IF((D30=13),VLOOKUP(G30,'13 лет'!$L$3:$P$75,5),IF((D30=14),VLOOKUP(G30,'14 лет'!$L$3:$P$75,5),IF((D30=15),VLOOKUP(G30,'15 лет'!$K$3:$N$75,4),IF((D30=16),VLOOKUP(G30,'16 лет'!$K$3:$N$75,4),VLOOKUP(G30,'17 лет'!$K$3:$N$75,4)))))))</f>
        <v>0</v>
      </c>
      <c r="I30" s="59"/>
      <c r="J30" s="59">
        <f>IF((D30&lt;=11),VLOOKUP(I30,'11 лет'!$M$3:$N$75,2),IF((D30=12),VLOOKUP(I30,'12 лет'!$M$3:$N$75,2),IF((D30=13),VLOOKUP(I30,'13 лет'!$O$3:$P$75,2),IF((D30=14),VLOOKUP(I30,'14 лет'!$O$3:$P$75,2),IF((D30=15),VLOOKUP(I30,'15 лет'!$M$3:$N$75,2),IF((D30=16),VLOOKUP(I30,'16 лет'!$M$3:$N$75,2),VLOOKUP(I30,'17 лет'!$M$3:$N$75,2)))))))</f>
        <v>0</v>
      </c>
      <c r="K30" s="59"/>
      <c r="L30" s="59">
        <f>IF((D30&lt;=11),VLOOKUP(K30,'11 лет'!$Q$4:$S$74,3),IF((D30=12),VLOOKUP(K30,'12 лет'!$Q$4:$S$74,3),IF((D30=13),VLOOKUP(K30,'13 лет'!$S$4:$U$74,3),IF((D30=14),VLOOKUP(K30,'14 лет'!$S$4:$U$74,3),IF((D30=15),VLOOKUP(K30,'15 лет'!$Q$4:$S$74,3),IF((D30=16),VLOOKUP(K30,'16 лет'!$Q$4:$S$74,3),VLOOKUP(K30,'17 лет'!$Q$4:$S$74,3)))))))</f>
        <v>0</v>
      </c>
      <c r="M30" s="59"/>
      <c r="N30" s="59">
        <f>IF((D30&lt;=11),VLOOKUP(M30,'11 лет'!$P$4:$S$74,4),IF((D30=12),VLOOKUP(M30,'12 лет'!$P$4:$S$74,4),IF((D30=13),VLOOKUP(M30,'13 лет'!$R$4:$U$74,4),IF((D30=14),VLOOKUP(M30,'14 лет'!$R$4:$U$74,4),IF((D30=15),VLOOKUP(M30,'15 лет'!$P$4:$S$74,4),IF((D30=16),VLOOKUP(M30,'16 лет'!$P$4:$S$74,4),VLOOKUP(M30,'17 лет'!$P$4:$S$74,4)))))))</f>
        <v>0</v>
      </c>
      <c r="O30" s="59"/>
      <c r="P30" s="59">
        <f>IF((D30&lt;=11),VLOOKUP(O30,'11 лет'!$O$4:$S$74,5),IF((D30=12),VLOOKUP(O30,'12 лет'!$O$4:$S$74,5),IF((D30=13),VLOOKUP(O30,'13 лет'!$Q$4:$U$74,5),IF((D30=14),VLOOKUP(O30,'14 лет'!$Q$4:$U$74,5),IF((D30=15),VLOOKUP(O30,'15 лет'!$O$4:$S$74,5),IF((D30=16),VLOOKUP(O30,'16 лет'!$O$4:$S$74,5),VLOOKUP(O30,'17 лет'!$O$4:$S$74,5)))))))</f>
        <v>0</v>
      </c>
      <c r="Q30" s="59"/>
      <c r="R30" s="59">
        <f>IF((D30&lt;=11),VLOOKUP(Q30,'11 лет'!$R$4:$S$74,2),IF((D30=12),VLOOKUP(Q30,'12 лет'!$R$4:$S$74,2),IF((D30=13),VLOOKUP(Q30,'13 лет'!$T$4:$U$74,2),IF((D30=14),VLOOKUP(Q30,'14 лет'!$T$4:$U$74,2),IF((D30=15),VLOOKUP(Q30,'15 лет'!$R$4:$S$74,2),IF((D30=16),VLOOKUP(Q30,'16 лет'!$R$4:$S$74,2),VLOOKUP(Q30,'17 лет'!$R$4:$S$74,2)))))))</f>
        <v>3</v>
      </c>
      <c r="S30" s="59">
        <f t="shared" si="0"/>
        <v>3</v>
      </c>
      <c r="T30" s="59"/>
    </row>
    <row r="31" spans="1:20" x14ac:dyDescent="0.2">
      <c r="A31" s="59"/>
      <c r="B31" s="59"/>
      <c r="C31" s="59"/>
      <c r="D31" s="59"/>
      <c r="E31" s="59"/>
      <c r="F31" s="59">
        <f>IF((D31&lt;=11),VLOOKUP(E31,'11 лет'!$L$3:$N$75,3),IF((D31=12),VLOOKUP(E31,'12 лет'!$L$3:$N$75,3),IF((D31=13),VLOOKUP(E31,'13 лет'!$M$3:$P$75,4),IF((D31=14),VLOOKUP(E31,'14 лет'!$M$3:$P$75,4),IF((D31=15),VLOOKUP(E31,'15 лет'!$L$3:$N$75,3),IF((D31=16),VLOOKUP(E31,'16 лет'!$L$3:$N$75,3),VLOOKUP(E31,'17 лет'!$L$3:$N$75,3)))))))</f>
        <v>0</v>
      </c>
      <c r="G31" s="59"/>
      <c r="H31" s="59">
        <f>IF((D31&lt;=11),VLOOKUP(G31,'11 лет'!$K$3:$N$75,4),IF((D31=12),VLOOKUP(G31,'12 лет'!$K$3:$N$75,4),IF((D31=13),VLOOKUP(G31,'13 лет'!$L$3:$P$75,5),IF((D31=14),VLOOKUP(G31,'14 лет'!$L$3:$P$75,5),IF((D31=15),VLOOKUP(G31,'15 лет'!$K$3:$N$75,4),IF((D31=16),VLOOKUP(G31,'16 лет'!$K$3:$N$75,4),VLOOKUP(G31,'17 лет'!$K$3:$N$75,4)))))))</f>
        <v>0</v>
      </c>
      <c r="I31" s="59"/>
      <c r="J31" s="59">
        <f>IF((D31&lt;=11),VLOOKUP(I31,'11 лет'!$M$3:$N$75,2),IF((D31=12),VLOOKUP(I31,'12 лет'!$M$3:$N$75,2),IF((D31=13),VLOOKUP(I31,'13 лет'!$O$3:$P$75,2),IF((D31=14),VLOOKUP(I31,'14 лет'!$O$3:$P$75,2),IF((D31=15),VLOOKUP(I31,'15 лет'!$M$3:$N$75,2),IF((D31=16),VLOOKUP(I31,'16 лет'!$M$3:$N$75,2),VLOOKUP(I31,'17 лет'!$M$3:$N$75,2)))))))</f>
        <v>0</v>
      </c>
      <c r="K31" s="59"/>
      <c r="L31" s="59">
        <f>IF((D31&lt;=11),VLOOKUP(K31,'11 лет'!$Q$4:$S$74,3),IF((D31=12),VLOOKUP(K31,'12 лет'!$Q$4:$S$74,3),IF((D31=13),VLOOKUP(K31,'13 лет'!$S$4:$U$74,3),IF((D31=14),VLOOKUP(K31,'14 лет'!$S$4:$U$74,3),IF((D31=15),VLOOKUP(K31,'15 лет'!$Q$4:$S$74,3),IF((D31=16),VLOOKUP(K31,'16 лет'!$Q$4:$S$74,3),VLOOKUP(K31,'17 лет'!$Q$4:$S$74,3)))))))</f>
        <v>0</v>
      </c>
      <c r="M31" s="59"/>
      <c r="N31" s="59">
        <f>IF((D31&lt;=11),VLOOKUP(M31,'11 лет'!$P$4:$S$74,4),IF((D31=12),VLOOKUP(M31,'12 лет'!$P$4:$S$74,4),IF((D31=13),VLOOKUP(M31,'13 лет'!$R$4:$U$74,4),IF((D31=14),VLOOKUP(M31,'14 лет'!$R$4:$U$74,4),IF((D31=15),VLOOKUP(M31,'15 лет'!$P$4:$S$74,4),IF((D31=16),VLOOKUP(M31,'16 лет'!$P$4:$S$74,4),VLOOKUP(M31,'17 лет'!$P$4:$S$74,4)))))))</f>
        <v>0</v>
      </c>
      <c r="O31" s="59"/>
      <c r="P31" s="59">
        <f>IF((D31&lt;=11),VLOOKUP(O31,'11 лет'!$O$4:$S$74,5),IF((D31=12),VLOOKUP(O31,'12 лет'!$O$4:$S$74,5),IF((D31=13),VLOOKUP(O31,'13 лет'!$Q$4:$U$74,5),IF((D31=14),VLOOKUP(O31,'14 лет'!$Q$4:$U$74,5),IF((D31=15),VLOOKUP(O31,'15 лет'!$O$4:$S$74,5),IF((D31=16),VLOOKUP(O31,'16 лет'!$O$4:$S$74,5),VLOOKUP(O31,'17 лет'!$O$4:$S$74,5)))))))</f>
        <v>0</v>
      </c>
      <c r="Q31" s="59"/>
      <c r="R31" s="59">
        <f>IF((D31&lt;=11),VLOOKUP(Q31,'11 лет'!$R$4:$S$74,2),IF((D31=12),VLOOKUP(Q31,'12 лет'!$R$4:$S$74,2),IF((D31=13),VLOOKUP(Q31,'13 лет'!$T$4:$U$74,2),IF((D31=14),VLOOKUP(Q31,'14 лет'!$T$4:$U$74,2),IF((D31=15),VLOOKUP(Q31,'15 лет'!$R$4:$S$74,2),IF((D31=16),VLOOKUP(Q31,'16 лет'!$R$4:$S$74,2),VLOOKUP(Q31,'17 лет'!$R$4:$S$74,2)))))))</f>
        <v>3</v>
      </c>
      <c r="S31" s="59">
        <f t="shared" si="0"/>
        <v>3</v>
      </c>
      <c r="T31" s="59"/>
    </row>
    <row r="32" spans="1:20" x14ac:dyDescent="0.2">
      <c r="A32" s="59"/>
      <c r="B32" s="59"/>
      <c r="C32" s="59"/>
      <c r="D32" s="59"/>
      <c r="E32" s="59"/>
      <c r="F32" s="59">
        <f>IF((D32&lt;=11),VLOOKUP(E32,'11 лет'!$L$3:$N$75,3),IF((D32=12),VLOOKUP(E32,'12 лет'!$L$3:$N$75,3),IF((D32=13),VLOOKUP(E32,'13 лет'!$M$3:$P$75,4),IF((D32=14),VLOOKUP(E32,'14 лет'!$M$3:$P$75,4),IF((D32=15),VLOOKUP(E32,'15 лет'!$L$3:$N$75,3),IF((D32=16),VLOOKUP(E32,'16 лет'!$L$3:$N$75,3),VLOOKUP(E32,'17 лет'!$L$3:$N$75,3)))))))</f>
        <v>0</v>
      </c>
      <c r="G32" s="59"/>
      <c r="H32" s="59">
        <f>IF((D32&lt;=11),VLOOKUP(G32,'11 лет'!$K$3:$N$75,4),IF((D32=12),VLOOKUP(G32,'12 лет'!$K$3:$N$75,4),IF((D32=13),VLOOKUP(G32,'13 лет'!$L$3:$P$75,5),IF((D32=14),VLOOKUP(G32,'14 лет'!$L$3:$P$75,5),IF((D32=15),VLOOKUP(G32,'15 лет'!$K$3:$N$75,4),IF((D32=16),VLOOKUP(G32,'16 лет'!$K$3:$N$75,4),VLOOKUP(G32,'17 лет'!$K$3:$N$75,4)))))))</f>
        <v>0</v>
      </c>
      <c r="I32" s="59"/>
      <c r="J32" s="59">
        <f>IF((D32&lt;=11),VLOOKUP(I32,'11 лет'!$M$3:$N$75,2),IF((D32=12),VLOOKUP(I32,'12 лет'!$M$3:$N$75,2),IF((D32=13),VLOOKUP(I32,'13 лет'!$O$3:$P$75,2),IF((D32=14),VLOOKUP(I32,'14 лет'!$O$3:$P$75,2),IF((D32=15),VLOOKUP(I32,'15 лет'!$M$3:$N$75,2),IF((D32=16),VLOOKUP(I32,'16 лет'!$M$3:$N$75,2),VLOOKUP(I32,'17 лет'!$M$3:$N$75,2)))))))</f>
        <v>0</v>
      </c>
      <c r="K32" s="59"/>
      <c r="L32" s="59">
        <f>IF((D32&lt;=11),VLOOKUP(K32,'11 лет'!$Q$4:$S$74,3),IF((D32=12),VLOOKUP(K32,'12 лет'!$Q$4:$S$74,3),IF((D32=13),VLOOKUP(K32,'13 лет'!$S$4:$U$74,3),IF((D32=14),VLOOKUP(K32,'14 лет'!$S$4:$U$74,3),IF((D32=15),VLOOKUP(K32,'15 лет'!$Q$4:$S$74,3),IF((D32=16),VLOOKUP(K32,'16 лет'!$Q$4:$S$74,3),VLOOKUP(K32,'17 лет'!$Q$4:$S$74,3)))))))</f>
        <v>0</v>
      </c>
      <c r="M32" s="59"/>
      <c r="N32" s="59">
        <f>IF((D32&lt;=11),VLOOKUP(M32,'11 лет'!$P$4:$S$74,4),IF((D32=12),VLOOKUP(M32,'12 лет'!$P$4:$S$74,4),IF((D32=13),VLOOKUP(M32,'13 лет'!$R$4:$U$74,4),IF((D32=14),VLOOKUP(M32,'14 лет'!$R$4:$U$74,4),IF((D32=15),VLOOKUP(M32,'15 лет'!$P$4:$S$74,4),IF((D32=16),VLOOKUP(M32,'16 лет'!$P$4:$S$74,4),VLOOKUP(M32,'17 лет'!$P$4:$S$74,4)))))))</f>
        <v>0</v>
      </c>
      <c r="O32" s="59"/>
      <c r="P32" s="59">
        <f>IF((D32&lt;=11),VLOOKUP(O32,'11 лет'!$O$4:$S$74,5),IF((D32=12),VLOOKUP(O32,'12 лет'!$O$4:$S$74,5),IF((D32=13),VLOOKUP(O32,'13 лет'!$Q$4:$U$74,5),IF((D32=14),VLOOKUP(O32,'14 лет'!$Q$4:$U$74,5),IF((D32=15),VLOOKUP(O32,'15 лет'!$O$4:$S$74,5),IF((D32=16),VLOOKUP(O32,'16 лет'!$O$4:$S$74,5),VLOOKUP(O32,'17 лет'!$O$4:$S$74,5)))))))</f>
        <v>0</v>
      </c>
      <c r="Q32" s="59"/>
      <c r="R32" s="59">
        <f>IF((D32&lt;=11),VLOOKUP(Q32,'11 лет'!$R$4:$S$74,2),IF((D32=12),VLOOKUP(Q32,'12 лет'!$R$4:$S$74,2),IF((D32=13),VLOOKUP(Q32,'13 лет'!$T$4:$U$74,2),IF((D32=14),VLOOKUP(Q32,'14 лет'!$T$4:$U$74,2),IF((D32=15),VLOOKUP(Q32,'15 лет'!$R$4:$S$74,2),IF((D32=16),VLOOKUP(Q32,'16 лет'!$R$4:$S$74,2),VLOOKUP(Q32,'17 лет'!$R$4:$S$74,2)))))))</f>
        <v>3</v>
      </c>
      <c r="S32" s="59">
        <f t="shared" si="0"/>
        <v>3</v>
      </c>
      <c r="T32" s="59"/>
    </row>
    <row r="33" spans="1:20" x14ac:dyDescent="0.2">
      <c r="A33" s="59"/>
      <c r="B33" s="59"/>
      <c r="C33" s="59"/>
      <c r="D33" s="59"/>
      <c r="E33" s="59"/>
      <c r="F33" s="59">
        <f>IF((D33&lt;=11),VLOOKUP(E33,'11 лет'!$L$3:$N$75,3),IF((D33=12),VLOOKUP(E33,'12 лет'!$L$3:$N$75,3),IF((D33=13),VLOOKUP(E33,'13 лет'!$M$3:$P$75,4),IF((D33=14),VLOOKUP(E33,'14 лет'!$M$3:$P$75,4),IF((D33=15),VLOOKUP(E33,'15 лет'!$L$3:$N$75,3),IF((D33=16),VLOOKUP(E33,'16 лет'!$L$3:$N$75,3),VLOOKUP(E33,'17 лет'!$L$3:$N$75,3)))))))</f>
        <v>0</v>
      </c>
      <c r="G33" s="59"/>
      <c r="H33" s="59">
        <f>IF((D33&lt;=11),VLOOKUP(G33,'11 лет'!$K$3:$N$75,4),IF((D33=12),VLOOKUP(G33,'12 лет'!$K$3:$N$75,4),IF((D33=13),VLOOKUP(G33,'13 лет'!$L$3:$P$75,5),IF((D33=14),VLOOKUP(G33,'14 лет'!$L$3:$P$75,5),IF((D33=15),VLOOKUP(G33,'15 лет'!$K$3:$N$75,4),IF((D33=16),VLOOKUP(G33,'16 лет'!$K$3:$N$75,4),VLOOKUP(G33,'17 лет'!$K$3:$N$75,4)))))))</f>
        <v>0</v>
      </c>
      <c r="I33" s="59"/>
      <c r="J33" s="59">
        <f>IF((D33&lt;=11),VLOOKUP(I33,'11 лет'!$M$3:$N$75,2),IF((D33=12),VLOOKUP(I33,'12 лет'!$M$3:$N$75,2),IF((D33=13),VLOOKUP(I33,'13 лет'!$O$3:$P$75,2),IF((D33=14),VLOOKUP(I33,'14 лет'!$O$3:$P$75,2),IF((D33=15),VLOOKUP(I33,'15 лет'!$M$3:$N$75,2),IF((D33=16),VLOOKUP(I33,'16 лет'!$M$3:$N$75,2),VLOOKUP(I33,'17 лет'!$M$3:$N$75,2)))))))</f>
        <v>0</v>
      </c>
      <c r="K33" s="59"/>
      <c r="L33" s="59">
        <f>IF((D33&lt;=11),VLOOKUP(K33,'11 лет'!$Q$4:$S$74,3),IF((D33=12),VLOOKUP(K33,'12 лет'!$Q$4:$S$74,3),IF((D33=13),VLOOKUP(K33,'13 лет'!$S$4:$U$74,3),IF((D33=14),VLOOKUP(K33,'14 лет'!$S$4:$U$74,3),IF((D33=15),VLOOKUP(K33,'15 лет'!$Q$4:$S$74,3),IF((D33=16),VLOOKUP(K33,'16 лет'!$Q$4:$S$74,3),VLOOKUP(K33,'17 лет'!$Q$4:$S$74,3)))))))</f>
        <v>0</v>
      </c>
      <c r="M33" s="59"/>
      <c r="N33" s="59">
        <f>IF((D33&lt;=11),VLOOKUP(M33,'11 лет'!$P$4:$S$74,4),IF((D33=12),VLOOKUP(M33,'12 лет'!$P$4:$S$74,4),IF((D33=13),VLOOKUP(M33,'13 лет'!$R$4:$U$74,4),IF((D33=14),VLOOKUP(M33,'14 лет'!$R$4:$U$74,4),IF((D33=15),VLOOKUP(M33,'15 лет'!$P$4:$S$74,4),IF((D33=16),VLOOKUP(M33,'16 лет'!$P$4:$S$74,4),VLOOKUP(M33,'17 лет'!$P$4:$S$74,4)))))))</f>
        <v>0</v>
      </c>
      <c r="O33" s="59"/>
      <c r="P33" s="59">
        <f>IF((D33&lt;=11),VLOOKUP(O33,'11 лет'!$O$4:$S$74,5),IF((D33=12),VLOOKUP(O33,'12 лет'!$O$4:$S$74,5),IF((D33=13),VLOOKUP(O33,'13 лет'!$Q$4:$U$74,5),IF((D33=14),VLOOKUP(O33,'14 лет'!$Q$4:$U$74,5),IF((D33=15),VLOOKUP(O33,'15 лет'!$O$4:$S$74,5),IF((D33=16),VLOOKUP(O33,'16 лет'!$O$4:$S$74,5),VLOOKUP(O33,'17 лет'!$O$4:$S$74,5)))))))</f>
        <v>0</v>
      </c>
      <c r="Q33" s="59"/>
      <c r="R33" s="59">
        <f>IF((D33&lt;=11),VLOOKUP(Q33,'11 лет'!$R$4:$S$74,2),IF((D33=12),VLOOKUP(Q33,'12 лет'!$R$4:$S$74,2),IF((D33=13),VLOOKUP(Q33,'13 лет'!$T$4:$U$74,2),IF((D33=14),VLOOKUP(Q33,'14 лет'!$T$4:$U$74,2),IF((D33=15),VLOOKUP(Q33,'15 лет'!$R$4:$S$74,2),IF((D33=16),VLOOKUP(Q33,'16 лет'!$R$4:$S$74,2),VLOOKUP(Q33,'17 лет'!$R$4:$S$74,2)))))))</f>
        <v>3</v>
      </c>
      <c r="S33" s="59">
        <f t="shared" si="0"/>
        <v>3</v>
      </c>
      <c r="T33" s="59"/>
    </row>
    <row r="34" spans="1:20" x14ac:dyDescent="0.2">
      <c r="A34" s="59"/>
      <c r="B34" s="59"/>
      <c r="C34" s="59"/>
      <c r="D34" s="59"/>
      <c r="E34" s="59"/>
      <c r="F34" s="59">
        <f>IF((D34&lt;=11),VLOOKUP(E34,'11 лет'!$L$3:$N$75,3),IF((D34=12),VLOOKUP(E34,'12 лет'!$L$3:$N$75,3),IF((D34=13),VLOOKUP(E34,'13 лет'!$M$3:$P$75,4),IF((D34=14),VLOOKUP(E34,'14 лет'!$M$3:$P$75,4),IF((D34=15),VLOOKUP(E34,'15 лет'!$L$3:$N$75,3),IF((D34=16),VLOOKUP(E34,'16 лет'!$L$3:$N$75,3),VLOOKUP(E34,'17 лет'!$L$3:$N$75,3)))))))</f>
        <v>0</v>
      </c>
      <c r="G34" s="59"/>
      <c r="H34" s="59">
        <f>IF((D34&lt;=11),VLOOKUP(G34,'11 лет'!$K$3:$N$75,4),IF((D34=12),VLOOKUP(G34,'12 лет'!$K$3:$N$75,4),IF((D34=13),VLOOKUP(G34,'13 лет'!$L$3:$P$75,5),IF((D34=14),VLOOKUP(G34,'14 лет'!$L$3:$P$75,5),IF((D34=15),VLOOKUP(G34,'15 лет'!$K$3:$N$75,4),IF((D34=16),VLOOKUP(G34,'16 лет'!$K$3:$N$75,4),VLOOKUP(G34,'17 лет'!$K$3:$N$75,4)))))))</f>
        <v>0</v>
      </c>
      <c r="I34" s="59"/>
      <c r="J34" s="59">
        <f>IF((D34&lt;=11),VLOOKUP(I34,'11 лет'!$M$3:$N$75,2),IF((D34=12),VLOOKUP(I34,'12 лет'!$M$3:$N$75,2),IF((D34=13),VLOOKUP(I34,'13 лет'!$O$3:$P$75,2),IF((D34=14),VLOOKUP(I34,'14 лет'!$O$3:$P$75,2),IF((D34=15),VLOOKUP(I34,'15 лет'!$M$3:$N$75,2),IF((D34=16),VLOOKUP(I34,'16 лет'!$M$3:$N$75,2),VLOOKUP(I34,'17 лет'!$M$3:$N$75,2)))))))</f>
        <v>0</v>
      </c>
      <c r="K34" s="59"/>
      <c r="L34" s="59">
        <f>IF((D34&lt;=11),VLOOKUP(K34,'11 лет'!$Q$4:$S$74,3),IF((D34=12),VLOOKUP(K34,'12 лет'!$Q$4:$S$74,3),IF((D34=13),VLOOKUP(K34,'13 лет'!$S$4:$U$74,3),IF((D34=14),VLOOKUP(K34,'14 лет'!$S$4:$U$74,3),IF((D34=15),VLOOKUP(K34,'15 лет'!$Q$4:$S$74,3),IF((D34=16),VLOOKUP(K34,'16 лет'!$Q$4:$S$74,3),VLOOKUP(K34,'17 лет'!$Q$4:$S$74,3)))))))</f>
        <v>0</v>
      </c>
      <c r="M34" s="59"/>
      <c r="N34" s="59">
        <f>IF((D34&lt;=11),VLOOKUP(M34,'11 лет'!$P$4:$S$74,4),IF((D34=12),VLOOKUP(M34,'12 лет'!$P$4:$S$74,4),IF((D34=13),VLOOKUP(M34,'13 лет'!$R$4:$U$74,4),IF((D34=14),VLOOKUP(M34,'14 лет'!$R$4:$U$74,4),IF((D34=15),VLOOKUP(M34,'15 лет'!$P$4:$S$74,4),IF((D34=16),VLOOKUP(M34,'16 лет'!$P$4:$S$74,4),VLOOKUP(M34,'17 лет'!$P$4:$S$74,4)))))))</f>
        <v>0</v>
      </c>
      <c r="O34" s="59"/>
      <c r="P34" s="59">
        <f>IF((D34&lt;=11),VLOOKUP(O34,'11 лет'!$O$4:$S$74,5),IF((D34=12),VLOOKUP(O34,'12 лет'!$O$4:$S$74,5),IF((D34=13),VLOOKUP(O34,'13 лет'!$Q$4:$U$74,5),IF((D34=14),VLOOKUP(O34,'14 лет'!$Q$4:$U$74,5),IF((D34=15),VLOOKUP(O34,'15 лет'!$O$4:$S$74,5),IF((D34=16),VLOOKUP(O34,'16 лет'!$O$4:$S$74,5),VLOOKUP(O34,'17 лет'!$O$4:$S$74,5)))))))</f>
        <v>0</v>
      </c>
      <c r="Q34" s="59"/>
      <c r="R34" s="59">
        <f>IF((D34&lt;=11),VLOOKUP(Q34,'11 лет'!$R$4:$S$74,2),IF((D34=12),VLOOKUP(Q34,'12 лет'!$R$4:$S$74,2),IF((D34=13),VLOOKUP(Q34,'13 лет'!$T$4:$U$74,2),IF((D34=14),VLOOKUP(Q34,'14 лет'!$T$4:$U$74,2),IF((D34=15),VLOOKUP(Q34,'15 лет'!$R$4:$S$74,2),IF((D34=16),VLOOKUP(Q34,'16 лет'!$R$4:$S$74,2),VLOOKUP(Q34,'17 лет'!$R$4:$S$74,2)))))))</f>
        <v>3</v>
      </c>
      <c r="S34" s="59">
        <f t="shared" si="0"/>
        <v>3</v>
      </c>
      <c r="T34" s="59"/>
    </row>
    <row r="35" spans="1:20" x14ac:dyDescent="0.2">
      <c r="A35" s="59"/>
      <c r="B35" s="59"/>
      <c r="C35" s="59"/>
      <c r="D35" s="59"/>
      <c r="E35" s="59"/>
      <c r="F35" s="59">
        <f>IF((D35&lt;=11),VLOOKUP(E35,'11 лет'!$L$3:$N$75,3),IF((D35=12),VLOOKUP(E35,'12 лет'!$L$3:$N$75,3),IF((D35=13),VLOOKUP(E35,'13 лет'!$M$3:$P$75,4),IF((D35=14),VLOOKUP(E35,'14 лет'!$M$3:$P$75,4),IF((D35=15),VLOOKUP(E35,'15 лет'!$L$3:$N$75,3),IF((D35=16),VLOOKUP(E35,'16 лет'!$L$3:$N$75,3),VLOOKUP(E35,'17 лет'!$L$3:$N$75,3)))))))</f>
        <v>0</v>
      </c>
      <c r="G35" s="59"/>
      <c r="H35" s="59">
        <f>IF((D35&lt;=11),VLOOKUP(G35,'11 лет'!$K$3:$N$75,4),IF((D35=12),VLOOKUP(G35,'12 лет'!$K$3:$N$75,4),IF((D35=13),VLOOKUP(G35,'13 лет'!$L$3:$P$75,5),IF((D35=14),VLOOKUP(G35,'14 лет'!$L$3:$P$75,5),IF((D35=15),VLOOKUP(G35,'15 лет'!$K$3:$N$75,4),IF((D35=16),VLOOKUP(G35,'16 лет'!$K$3:$N$75,4),VLOOKUP(G35,'17 лет'!$K$3:$N$75,4)))))))</f>
        <v>0</v>
      </c>
      <c r="I35" s="59"/>
      <c r="J35" s="59">
        <f>IF((D35&lt;=11),VLOOKUP(I35,'11 лет'!$M$3:$N$75,2),IF((D35=12),VLOOKUP(I35,'12 лет'!$M$3:$N$75,2),IF((D35=13),VLOOKUP(I35,'13 лет'!$O$3:$P$75,2),IF((D35=14),VLOOKUP(I35,'14 лет'!$O$3:$P$75,2),IF((D35=15),VLOOKUP(I35,'15 лет'!$M$3:$N$75,2),IF((D35=16),VLOOKUP(I35,'16 лет'!$M$3:$N$75,2),VLOOKUP(I35,'17 лет'!$M$3:$N$75,2)))))))</f>
        <v>0</v>
      </c>
      <c r="K35" s="59"/>
      <c r="L35" s="59">
        <f>IF((D35&lt;=11),VLOOKUP(K35,'11 лет'!$Q$4:$S$74,3),IF((D35=12),VLOOKUP(K35,'12 лет'!$Q$4:$S$74,3),IF((D35=13),VLOOKUP(K35,'13 лет'!$S$4:$U$74,3),IF((D35=14),VLOOKUP(K35,'14 лет'!$S$4:$U$74,3),IF((D35=15),VLOOKUP(K35,'15 лет'!$Q$4:$S$74,3),IF((D35=16),VLOOKUP(K35,'16 лет'!$Q$4:$S$74,3),VLOOKUP(K35,'17 лет'!$Q$4:$S$74,3)))))))</f>
        <v>0</v>
      </c>
      <c r="M35" s="59"/>
      <c r="N35" s="59">
        <f>IF((D35&lt;=11),VLOOKUP(M35,'11 лет'!$P$4:$S$74,4),IF((D35=12),VLOOKUP(M35,'12 лет'!$P$4:$S$74,4),IF((D35=13),VLOOKUP(M35,'13 лет'!$R$4:$U$74,4),IF((D35=14),VLOOKUP(M35,'14 лет'!$R$4:$U$74,4),IF((D35=15),VLOOKUP(M35,'15 лет'!$P$4:$S$74,4),IF((D35=16),VLOOKUP(M35,'16 лет'!$P$4:$S$74,4),VLOOKUP(M35,'17 лет'!$P$4:$S$74,4)))))))</f>
        <v>0</v>
      </c>
      <c r="O35" s="59"/>
      <c r="P35" s="59">
        <f>IF((D35&lt;=11),VLOOKUP(O35,'11 лет'!$O$4:$S$74,5),IF((D35=12),VLOOKUP(O35,'12 лет'!$O$4:$S$74,5),IF((D35=13),VLOOKUP(O35,'13 лет'!$Q$4:$U$74,5),IF((D35=14),VLOOKUP(O35,'14 лет'!$Q$4:$U$74,5),IF((D35=15),VLOOKUP(O35,'15 лет'!$O$4:$S$74,5),IF((D35=16),VLOOKUP(O35,'16 лет'!$O$4:$S$74,5),VLOOKUP(O35,'17 лет'!$O$4:$S$74,5)))))))</f>
        <v>0</v>
      </c>
      <c r="Q35" s="59"/>
      <c r="R35" s="59">
        <f>IF((D35&lt;=11),VLOOKUP(Q35,'11 лет'!$R$4:$S$74,2),IF((D35=12),VLOOKUP(Q35,'12 лет'!$R$4:$S$74,2),IF((D35=13),VLOOKUP(Q35,'13 лет'!$T$4:$U$74,2),IF((D35=14),VLOOKUP(Q35,'14 лет'!$T$4:$U$74,2),IF((D35=15),VLOOKUP(Q35,'15 лет'!$R$4:$S$74,2),IF((D35=16),VLOOKUP(Q35,'16 лет'!$R$4:$S$74,2),VLOOKUP(Q35,'17 лет'!$R$4:$S$74,2)))))))</f>
        <v>3</v>
      </c>
      <c r="S35" s="59">
        <f t="shared" si="0"/>
        <v>3</v>
      </c>
      <c r="T35" s="59"/>
    </row>
    <row r="36" spans="1:20" x14ac:dyDescent="0.2">
      <c r="A36" s="59"/>
      <c r="B36" s="59"/>
      <c r="C36" s="59"/>
      <c r="D36" s="59"/>
      <c r="E36" s="59"/>
      <c r="F36" s="59">
        <f>IF((D36&lt;=11),VLOOKUP(E36,'11 лет'!$L$3:$N$75,3),IF((D36=12),VLOOKUP(E36,'12 лет'!$L$3:$N$75,3),IF((D36=13),VLOOKUP(E36,'13 лет'!$M$3:$P$75,4),IF((D36=14),VLOOKUP(E36,'14 лет'!$M$3:$P$75,4),IF((D36=15),VLOOKUP(E36,'15 лет'!$L$3:$N$75,3),IF((D36=16),VLOOKUP(E36,'16 лет'!$L$3:$N$75,3),VLOOKUP(E36,'17 лет'!$L$3:$N$75,3)))))))</f>
        <v>0</v>
      </c>
      <c r="G36" s="59"/>
      <c r="H36" s="59">
        <f>IF((D36&lt;=11),VLOOKUP(G36,'11 лет'!$K$3:$N$75,4),IF((D36=12),VLOOKUP(G36,'12 лет'!$K$3:$N$75,4),IF((D36=13),VLOOKUP(G36,'13 лет'!$L$3:$P$75,5),IF((D36=14),VLOOKUP(G36,'14 лет'!$L$3:$P$75,5),IF((D36=15),VLOOKUP(G36,'15 лет'!$K$3:$N$75,4),IF((D36=16),VLOOKUP(G36,'16 лет'!$K$3:$N$75,4),VLOOKUP(G36,'17 лет'!$K$3:$N$75,4)))))))</f>
        <v>0</v>
      </c>
      <c r="I36" s="59"/>
      <c r="J36" s="59">
        <f>IF((D36&lt;=11),VLOOKUP(I36,'11 лет'!$M$3:$N$75,2),IF((D36=12),VLOOKUP(I36,'12 лет'!$M$3:$N$75,2),IF((D36=13),VLOOKUP(I36,'13 лет'!$O$3:$P$75,2),IF((D36=14),VLOOKUP(I36,'14 лет'!$O$3:$P$75,2),IF((D36=15),VLOOKUP(I36,'15 лет'!$M$3:$N$75,2),IF((D36=16),VLOOKUP(I36,'16 лет'!$M$3:$N$75,2),VLOOKUP(I36,'17 лет'!$M$3:$N$75,2)))))))</f>
        <v>0</v>
      </c>
      <c r="K36" s="59"/>
      <c r="L36" s="59">
        <f>IF((D36&lt;=11),VLOOKUP(K36,'11 лет'!$Q$4:$S$74,3),IF((D36=12),VLOOKUP(K36,'12 лет'!$Q$4:$S$74,3),IF((D36=13),VLOOKUP(K36,'13 лет'!$S$4:$U$74,3),IF((D36=14),VLOOKUP(K36,'14 лет'!$S$4:$U$74,3),IF((D36=15),VLOOKUP(K36,'15 лет'!$Q$4:$S$74,3),IF((D36=16),VLOOKUP(K36,'16 лет'!$Q$4:$S$74,3),VLOOKUP(K36,'17 лет'!$Q$4:$S$74,3)))))))</f>
        <v>0</v>
      </c>
      <c r="M36" s="59"/>
      <c r="N36" s="59">
        <f>IF((D36&lt;=11),VLOOKUP(M36,'11 лет'!$P$4:$S$74,4),IF((D36=12),VLOOKUP(M36,'12 лет'!$P$4:$S$74,4),IF((D36=13),VLOOKUP(M36,'13 лет'!$R$4:$U$74,4),IF((D36=14),VLOOKUP(M36,'14 лет'!$R$4:$U$74,4),IF((D36=15),VLOOKUP(M36,'15 лет'!$P$4:$S$74,4),IF((D36=16),VLOOKUP(M36,'16 лет'!$P$4:$S$74,4),VLOOKUP(M36,'17 лет'!$P$4:$S$74,4)))))))</f>
        <v>0</v>
      </c>
      <c r="O36" s="59"/>
      <c r="P36" s="59">
        <f>IF((D36&lt;=11),VLOOKUP(O36,'11 лет'!$O$4:$S$74,5),IF((D36=12),VLOOKUP(O36,'12 лет'!$O$4:$S$74,5),IF((D36=13),VLOOKUP(O36,'13 лет'!$Q$4:$U$74,5),IF((D36=14),VLOOKUP(O36,'14 лет'!$Q$4:$U$74,5),IF((D36=15),VLOOKUP(O36,'15 лет'!$O$4:$S$74,5),IF((D36=16),VLOOKUP(O36,'16 лет'!$O$4:$S$74,5),VLOOKUP(O36,'17 лет'!$O$4:$S$74,5)))))))</f>
        <v>0</v>
      </c>
      <c r="Q36" s="59"/>
      <c r="R36" s="59">
        <f>IF((D36&lt;=11),VLOOKUP(Q36,'11 лет'!$R$4:$S$74,2),IF((D36=12),VLOOKUP(Q36,'12 лет'!$R$4:$S$74,2),IF((D36=13),VLOOKUP(Q36,'13 лет'!$T$4:$U$74,2),IF((D36=14),VLOOKUP(Q36,'14 лет'!$T$4:$U$74,2),IF((D36=15),VLOOKUP(Q36,'15 лет'!$R$4:$S$74,2),IF((D36=16),VLOOKUP(Q36,'16 лет'!$R$4:$S$74,2),VLOOKUP(Q36,'17 лет'!$R$4:$S$74,2)))))))</f>
        <v>3</v>
      </c>
      <c r="S36" s="59">
        <f t="shared" si="0"/>
        <v>3</v>
      </c>
      <c r="T36" s="59"/>
    </row>
    <row r="37" spans="1:20" x14ac:dyDescent="0.2">
      <c r="A37" s="59"/>
      <c r="B37" s="59"/>
      <c r="C37" s="59"/>
      <c r="D37" s="59"/>
      <c r="E37" s="59"/>
      <c r="F37" s="59">
        <f>IF((D37&lt;=11),VLOOKUP(E37,'11 лет'!$L$3:$N$75,3),IF((D37=12),VLOOKUP(E37,'12 лет'!$L$3:$N$75,3),IF((D37=13),VLOOKUP(E37,'13 лет'!$M$3:$P$75,4),IF((D37=14),VLOOKUP(E37,'14 лет'!$M$3:$P$75,4),IF((D37=15),VLOOKUP(E37,'15 лет'!$L$3:$N$75,3),IF((D37=16),VLOOKUP(E37,'16 лет'!$L$3:$N$75,3),VLOOKUP(E37,'17 лет'!$L$3:$N$75,3)))))))</f>
        <v>0</v>
      </c>
      <c r="G37" s="59"/>
      <c r="H37" s="59">
        <f>IF((D37&lt;=11),VLOOKUP(G37,'11 лет'!$K$3:$N$75,4),IF((D37=12),VLOOKUP(G37,'12 лет'!$K$3:$N$75,4),IF((D37=13),VLOOKUP(G37,'13 лет'!$L$3:$P$75,5),IF((D37=14),VLOOKUP(G37,'14 лет'!$L$3:$P$75,5),IF((D37=15),VLOOKUP(G37,'15 лет'!$K$3:$N$75,4),IF((D37=16),VLOOKUP(G37,'16 лет'!$K$3:$N$75,4),VLOOKUP(G37,'17 лет'!$K$3:$N$75,4)))))))</f>
        <v>0</v>
      </c>
      <c r="I37" s="59"/>
      <c r="J37" s="59">
        <f>IF((D37&lt;=11),VLOOKUP(I37,'11 лет'!$M$3:$N$75,2),IF((D37=12),VLOOKUP(I37,'12 лет'!$M$3:$N$75,2),IF((D37=13),VLOOKUP(I37,'13 лет'!$O$3:$P$75,2),IF((D37=14),VLOOKUP(I37,'14 лет'!$O$3:$P$75,2),IF((D37=15),VLOOKUP(I37,'15 лет'!$M$3:$N$75,2),IF((D37=16),VLOOKUP(I37,'16 лет'!$M$3:$N$75,2),VLOOKUP(I37,'17 лет'!$M$3:$N$75,2)))))))</f>
        <v>0</v>
      </c>
      <c r="K37" s="59"/>
      <c r="L37" s="59">
        <f>IF((D37&lt;=11),VLOOKUP(K37,'11 лет'!$Q$4:$S$74,3),IF((D37=12),VLOOKUP(K37,'12 лет'!$Q$4:$S$74,3),IF((D37=13),VLOOKUP(K37,'13 лет'!$S$4:$U$74,3),IF((D37=14),VLOOKUP(K37,'14 лет'!$S$4:$U$74,3),IF((D37=15),VLOOKUP(K37,'15 лет'!$Q$4:$S$74,3),IF((D37=16),VLOOKUP(K37,'16 лет'!$Q$4:$S$74,3),VLOOKUP(K37,'17 лет'!$Q$4:$S$74,3)))))))</f>
        <v>0</v>
      </c>
      <c r="M37" s="59"/>
      <c r="N37" s="59">
        <f>IF((D37&lt;=11),VLOOKUP(M37,'11 лет'!$P$4:$S$74,4),IF((D37=12),VLOOKUP(M37,'12 лет'!$P$4:$S$74,4),IF((D37=13),VLOOKUP(M37,'13 лет'!$R$4:$U$74,4),IF((D37=14),VLOOKUP(M37,'14 лет'!$R$4:$U$74,4),IF((D37=15),VLOOKUP(M37,'15 лет'!$P$4:$S$74,4),IF((D37=16),VLOOKUP(M37,'16 лет'!$P$4:$S$74,4),VLOOKUP(M37,'17 лет'!$P$4:$S$74,4)))))))</f>
        <v>0</v>
      </c>
      <c r="O37" s="59"/>
      <c r="P37" s="59">
        <f>IF((D37&lt;=11),VLOOKUP(O37,'11 лет'!$O$4:$S$74,5),IF((D37=12),VLOOKUP(O37,'12 лет'!$O$4:$S$74,5),IF((D37=13),VLOOKUP(O37,'13 лет'!$Q$4:$U$74,5),IF((D37=14),VLOOKUP(O37,'14 лет'!$Q$4:$U$74,5),IF((D37=15),VLOOKUP(O37,'15 лет'!$O$4:$S$74,5),IF((D37=16),VLOOKUP(O37,'16 лет'!$O$4:$S$74,5),VLOOKUP(O37,'17 лет'!$O$4:$S$74,5)))))))</f>
        <v>0</v>
      </c>
      <c r="Q37" s="59"/>
      <c r="R37" s="59">
        <f>IF((D37&lt;=11),VLOOKUP(Q37,'11 лет'!$R$4:$S$74,2),IF((D37=12),VLOOKUP(Q37,'12 лет'!$R$4:$S$74,2),IF((D37=13),VLOOKUP(Q37,'13 лет'!$T$4:$U$74,2),IF((D37=14),VLOOKUP(Q37,'14 лет'!$T$4:$U$74,2),IF((D37=15),VLOOKUP(Q37,'15 лет'!$R$4:$S$74,2),IF((D37=16),VLOOKUP(Q37,'16 лет'!$R$4:$S$74,2),VLOOKUP(Q37,'17 лет'!$R$4:$S$74,2)))))))</f>
        <v>3</v>
      </c>
      <c r="S37" s="59">
        <f t="shared" si="0"/>
        <v>3</v>
      </c>
      <c r="T37" s="59"/>
    </row>
    <row r="38" spans="1:20" x14ac:dyDescent="0.2">
      <c r="A38" s="59"/>
      <c r="B38" s="59"/>
      <c r="C38" s="59"/>
      <c r="D38" s="59"/>
      <c r="E38" s="59"/>
      <c r="F38" s="59">
        <f>IF((D38&lt;=11),VLOOKUP(E38,'11 лет'!$L$3:$N$75,3),IF((D38=12),VLOOKUP(E38,'12 лет'!$L$3:$N$75,3),IF((D38=13),VLOOKUP(E38,'13 лет'!$M$3:$P$75,4),IF((D38=14),VLOOKUP(E38,'14 лет'!$M$3:$P$75,4),IF((D38=15),VLOOKUP(E38,'15 лет'!$L$3:$N$75,3),IF((D38=16),VLOOKUP(E38,'16 лет'!$L$3:$N$75,3),VLOOKUP(E38,'17 лет'!$L$3:$N$75,3)))))))</f>
        <v>0</v>
      </c>
      <c r="G38" s="59"/>
      <c r="H38" s="59">
        <f>IF((D38&lt;=11),VLOOKUP(G38,'11 лет'!$K$3:$N$75,4),IF((D38=12),VLOOKUP(G38,'12 лет'!$K$3:$N$75,4),IF((D38=13),VLOOKUP(G38,'13 лет'!$L$3:$P$75,5),IF((D38=14),VLOOKUP(G38,'14 лет'!$L$3:$P$75,5),IF((D38=15),VLOOKUP(G38,'15 лет'!$K$3:$N$75,4),IF((D38=16),VLOOKUP(G38,'16 лет'!$K$3:$N$75,4),VLOOKUP(G38,'17 лет'!$K$3:$N$75,4)))))))</f>
        <v>0</v>
      </c>
      <c r="I38" s="59"/>
      <c r="J38" s="59">
        <f>IF((D38&lt;=11),VLOOKUP(I38,'11 лет'!$M$3:$N$75,2),IF((D38=12),VLOOKUP(I38,'12 лет'!$M$3:$N$75,2),IF((D38=13),VLOOKUP(I38,'13 лет'!$O$3:$P$75,2),IF((D38=14),VLOOKUP(I38,'14 лет'!$O$3:$P$75,2),IF((D38=15),VLOOKUP(I38,'15 лет'!$M$3:$N$75,2),IF((D38=16),VLOOKUP(I38,'16 лет'!$M$3:$N$75,2),VLOOKUP(I38,'17 лет'!$M$3:$N$75,2)))))))</f>
        <v>0</v>
      </c>
      <c r="K38" s="59"/>
      <c r="L38" s="59">
        <f>IF((D38&lt;=11),VLOOKUP(K38,'11 лет'!$Q$4:$S$74,3),IF((D38=12),VLOOKUP(K38,'12 лет'!$Q$4:$S$74,3),IF((D38=13),VLOOKUP(K38,'13 лет'!$S$4:$U$74,3),IF((D38=14),VLOOKUP(K38,'14 лет'!$S$4:$U$74,3),IF((D38=15),VLOOKUP(K38,'15 лет'!$Q$4:$S$74,3),IF((D38=16),VLOOKUP(K38,'16 лет'!$Q$4:$S$74,3),VLOOKUP(K38,'17 лет'!$Q$4:$S$74,3)))))))</f>
        <v>0</v>
      </c>
      <c r="M38" s="59"/>
      <c r="N38" s="59">
        <f>IF((D38&lt;=11),VLOOKUP(M38,'11 лет'!$P$4:$S$74,4),IF((D38=12),VLOOKUP(M38,'12 лет'!$P$4:$S$74,4),IF((D38=13),VLOOKUP(M38,'13 лет'!$R$4:$U$74,4),IF((D38=14),VLOOKUP(M38,'14 лет'!$R$4:$U$74,4),IF((D38=15),VLOOKUP(M38,'15 лет'!$P$4:$S$74,4),IF((D38=16),VLOOKUP(M38,'16 лет'!$P$4:$S$74,4),VLOOKUP(M38,'17 лет'!$P$4:$S$74,4)))))))</f>
        <v>0</v>
      </c>
      <c r="O38" s="59"/>
      <c r="P38" s="59">
        <f>IF((D38&lt;=11),VLOOKUP(O38,'11 лет'!$O$4:$S$74,5),IF((D38=12),VLOOKUP(O38,'12 лет'!$O$4:$S$74,5),IF((D38=13),VLOOKUP(O38,'13 лет'!$Q$4:$U$74,5),IF((D38=14),VLOOKUP(O38,'14 лет'!$Q$4:$U$74,5),IF((D38=15),VLOOKUP(O38,'15 лет'!$O$4:$S$74,5),IF((D38=16),VLOOKUP(O38,'16 лет'!$O$4:$S$74,5),VLOOKUP(O38,'17 лет'!$O$4:$S$74,5)))))))</f>
        <v>0</v>
      </c>
      <c r="Q38" s="59"/>
      <c r="R38" s="59">
        <f>IF((D38&lt;=11),VLOOKUP(Q38,'11 лет'!$R$4:$S$74,2),IF((D38=12),VLOOKUP(Q38,'12 лет'!$R$4:$S$74,2),IF((D38=13),VLOOKUP(Q38,'13 лет'!$T$4:$U$74,2),IF((D38=14),VLOOKUP(Q38,'14 лет'!$T$4:$U$74,2),IF((D38=15),VLOOKUP(Q38,'15 лет'!$R$4:$S$74,2),IF((D38=16),VLOOKUP(Q38,'16 лет'!$R$4:$S$74,2),VLOOKUP(Q38,'17 лет'!$R$4:$S$74,2)))))))</f>
        <v>3</v>
      </c>
      <c r="S38" s="59">
        <f t="shared" si="0"/>
        <v>3</v>
      </c>
      <c r="T38" s="59"/>
    </row>
    <row r="39" spans="1:20" x14ac:dyDescent="0.2">
      <c r="A39" s="59"/>
      <c r="B39" s="59"/>
      <c r="C39" s="59"/>
      <c r="D39" s="59"/>
      <c r="E39" s="59"/>
      <c r="F39" s="59">
        <f>IF((D39&lt;=11),VLOOKUP(E39,'11 лет'!$L$3:$N$75,3),IF((D39=12),VLOOKUP(E39,'12 лет'!$L$3:$N$75,3),IF((D39=13),VLOOKUP(E39,'13 лет'!$M$3:$P$75,4),IF((D39=14),VLOOKUP(E39,'14 лет'!$M$3:$P$75,4),IF((D39=15),VLOOKUP(E39,'15 лет'!$L$3:$N$75,3),IF((D39=16),VLOOKUP(E39,'16 лет'!$L$3:$N$75,3),VLOOKUP(E39,'17 лет'!$L$3:$N$75,3)))))))</f>
        <v>0</v>
      </c>
      <c r="G39" s="59"/>
      <c r="H39" s="59">
        <f>IF((D39&lt;=11),VLOOKUP(G39,'11 лет'!$K$3:$N$75,4),IF((D39=12),VLOOKUP(G39,'12 лет'!$K$3:$N$75,4),IF((D39=13),VLOOKUP(G39,'13 лет'!$L$3:$P$75,5),IF((D39=14),VLOOKUP(G39,'14 лет'!$L$3:$P$75,5),IF((D39=15),VLOOKUP(G39,'15 лет'!$K$3:$N$75,4),IF((D39=16),VLOOKUP(G39,'16 лет'!$K$3:$N$75,4),VLOOKUP(G39,'17 лет'!$K$3:$N$75,4)))))))</f>
        <v>0</v>
      </c>
      <c r="I39" s="59"/>
      <c r="J39" s="59">
        <f>IF((D39&lt;=11),VLOOKUP(I39,'11 лет'!$M$3:$N$75,2),IF((D39=12),VLOOKUP(I39,'12 лет'!$M$3:$N$75,2),IF((D39=13),VLOOKUP(I39,'13 лет'!$O$3:$P$75,2),IF((D39=14),VLOOKUP(I39,'14 лет'!$O$3:$P$75,2),IF((D39=15),VLOOKUP(I39,'15 лет'!$M$3:$N$75,2),IF((D39=16),VLOOKUP(I39,'16 лет'!$M$3:$N$75,2),VLOOKUP(I39,'17 лет'!$M$3:$N$75,2)))))))</f>
        <v>0</v>
      </c>
      <c r="K39" s="59"/>
      <c r="L39" s="59">
        <f>IF((D39&lt;=11),VLOOKUP(K39,'11 лет'!$Q$4:$S$74,3),IF((D39=12),VLOOKUP(K39,'12 лет'!$Q$4:$S$74,3),IF((D39=13),VLOOKUP(K39,'13 лет'!$S$4:$U$74,3),IF((D39=14),VLOOKUP(K39,'14 лет'!$S$4:$U$74,3),IF((D39=15),VLOOKUP(K39,'15 лет'!$Q$4:$S$74,3),IF((D39=16),VLOOKUP(K39,'16 лет'!$Q$4:$S$74,3),VLOOKUP(K39,'17 лет'!$Q$4:$S$74,3)))))))</f>
        <v>0</v>
      </c>
      <c r="M39" s="59"/>
      <c r="N39" s="59">
        <f>IF((D39&lt;=11),VLOOKUP(M39,'11 лет'!$P$4:$S$74,4),IF((D39=12),VLOOKUP(M39,'12 лет'!$P$4:$S$74,4),IF((D39=13),VLOOKUP(M39,'13 лет'!$R$4:$U$74,4),IF((D39=14),VLOOKUP(M39,'14 лет'!$R$4:$U$74,4),IF((D39=15),VLOOKUP(M39,'15 лет'!$P$4:$S$74,4),IF((D39=16),VLOOKUP(M39,'16 лет'!$P$4:$S$74,4),VLOOKUP(M39,'17 лет'!$P$4:$S$74,4)))))))</f>
        <v>0</v>
      </c>
      <c r="O39" s="59"/>
      <c r="P39" s="59">
        <f>IF((D39&lt;=11),VLOOKUP(O39,'11 лет'!$O$4:$S$74,5),IF((D39=12),VLOOKUP(O39,'12 лет'!$O$4:$S$74,5),IF((D39=13),VLOOKUP(O39,'13 лет'!$Q$4:$U$74,5),IF((D39=14),VLOOKUP(O39,'14 лет'!$Q$4:$U$74,5),IF((D39=15),VLOOKUP(O39,'15 лет'!$O$4:$S$74,5),IF((D39=16),VLOOKUP(O39,'16 лет'!$O$4:$S$74,5),VLOOKUP(O39,'17 лет'!$O$4:$S$74,5)))))))</f>
        <v>0</v>
      </c>
      <c r="Q39" s="59"/>
      <c r="R39" s="59">
        <f>IF((D39&lt;=11),VLOOKUP(Q39,'11 лет'!$R$4:$S$74,2),IF((D39=12),VLOOKUP(Q39,'12 лет'!$R$4:$S$74,2),IF((D39=13),VLOOKUP(Q39,'13 лет'!$T$4:$U$74,2),IF((D39=14),VLOOKUP(Q39,'14 лет'!$T$4:$U$74,2),IF((D39=15),VLOOKUP(Q39,'15 лет'!$R$4:$S$74,2),IF((D39=16),VLOOKUP(Q39,'16 лет'!$R$4:$S$74,2),VLOOKUP(Q39,'17 лет'!$R$4:$S$74,2)))))))</f>
        <v>3</v>
      </c>
      <c r="S39" s="59">
        <f t="shared" si="0"/>
        <v>3</v>
      </c>
      <c r="T39" s="59"/>
    </row>
    <row r="40" spans="1:20" x14ac:dyDescent="0.2">
      <c r="A40" s="59"/>
      <c r="B40" s="59"/>
      <c r="C40" s="59"/>
      <c r="D40" s="59"/>
      <c r="E40" s="59"/>
      <c r="F40" s="59">
        <f>IF((D40&lt;=11),VLOOKUP(E40,'11 лет'!$L$3:$N$75,3),IF((D40=12),VLOOKUP(E40,'12 лет'!$L$3:$N$75,3),IF((D40=13),VLOOKUP(E40,'13 лет'!$M$3:$P$75,4),IF((D40=14),VLOOKUP(E40,'14 лет'!$M$3:$P$75,4),IF((D40=15),VLOOKUP(E40,'15 лет'!$L$3:$N$75,3),IF((D40=16),VLOOKUP(E40,'16 лет'!$L$3:$N$75,3),VLOOKUP(E40,'17 лет'!$L$3:$N$75,3)))))))</f>
        <v>0</v>
      </c>
      <c r="G40" s="59"/>
      <c r="H40" s="59">
        <f>IF((D40&lt;=11),VLOOKUP(G40,'11 лет'!$K$3:$N$75,4),IF((D40=12),VLOOKUP(G40,'12 лет'!$K$3:$N$75,4),IF((D40=13),VLOOKUP(G40,'13 лет'!$L$3:$P$75,5),IF((D40=14),VLOOKUP(G40,'14 лет'!$L$3:$P$75,5),IF((D40=15),VLOOKUP(G40,'15 лет'!$K$3:$N$75,4),IF((D40=16),VLOOKUP(G40,'16 лет'!$K$3:$N$75,4),VLOOKUP(G40,'17 лет'!$K$3:$N$75,4)))))))</f>
        <v>0</v>
      </c>
      <c r="I40" s="59"/>
      <c r="J40" s="59">
        <f>IF((D40&lt;=11),VLOOKUP(I40,'11 лет'!$M$3:$N$75,2),IF((D40=12),VLOOKUP(I40,'12 лет'!$M$3:$N$75,2),IF((D40=13),VLOOKUP(I40,'13 лет'!$O$3:$P$75,2),IF((D40=14),VLOOKUP(I40,'14 лет'!$O$3:$P$75,2),IF((D40=15),VLOOKUP(I40,'15 лет'!$M$3:$N$75,2),IF((D40=16),VLOOKUP(I40,'16 лет'!$M$3:$N$75,2),VLOOKUP(I40,'17 лет'!$M$3:$N$75,2)))))))</f>
        <v>0</v>
      </c>
      <c r="K40" s="59"/>
      <c r="L40" s="59">
        <f>IF((D40&lt;=11),VLOOKUP(K40,'11 лет'!$Q$4:$S$74,3),IF((D40=12),VLOOKUP(K40,'12 лет'!$Q$4:$S$74,3),IF((D40=13),VLOOKUP(K40,'13 лет'!$S$4:$U$74,3),IF((D40=14),VLOOKUP(K40,'14 лет'!$S$4:$U$74,3),IF((D40=15),VLOOKUP(K40,'15 лет'!$Q$4:$S$74,3),IF((D40=16),VLOOKUP(K40,'16 лет'!$Q$4:$S$74,3),VLOOKUP(K40,'17 лет'!$Q$4:$S$74,3)))))))</f>
        <v>0</v>
      </c>
      <c r="M40" s="59"/>
      <c r="N40" s="59">
        <f>IF((D40&lt;=11),VLOOKUP(M40,'11 лет'!$P$4:$S$74,4),IF((D40=12),VLOOKUP(M40,'12 лет'!$P$4:$S$74,4),IF((D40=13),VLOOKUP(M40,'13 лет'!$R$4:$U$74,4),IF((D40=14),VLOOKUP(M40,'14 лет'!$R$4:$U$74,4),IF((D40=15),VLOOKUP(M40,'15 лет'!$P$4:$S$74,4),IF((D40=16),VLOOKUP(M40,'16 лет'!$P$4:$S$74,4),VLOOKUP(M40,'17 лет'!$P$4:$S$74,4)))))))</f>
        <v>0</v>
      </c>
      <c r="O40" s="59"/>
      <c r="P40" s="59">
        <f>IF((D40&lt;=11),VLOOKUP(O40,'11 лет'!$O$4:$S$74,5),IF((D40=12),VLOOKUP(O40,'12 лет'!$O$4:$S$74,5),IF((D40=13),VLOOKUP(O40,'13 лет'!$Q$4:$U$74,5),IF((D40=14),VLOOKUP(O40,'14 лет'!$Q$4:$U$74,5),IF((D40=15),VLOOKUP(O40,'15 лет'!$O$4:$S$74,5),IF((D40=16),VLOOKUP(O40,'16 лет'!$O$4:$S$74,5),VLOOKUP(O40,'17 лет'!$O$4:$S$74,5)))))))</f>
        <v>0</v>
      </c>
      <c r="Q40" s="59"/>
      <c r="R40" s="59">
        <f>IF((D40&lt;=11),VLOOKUP(Q40,'11 лет'!$R$4:$S$74,2),IF((D40=12),VLOOKUP(Q40,'12 лет'!$R$4:$S$74,2),IF((D40=13),VLOOKUP(Q40,'13 лет'!$T$4:$U$74,2),IF((D40=14),VLOOKUP(Q40,'14 лет'!$T$4:$U$74,2),IF((D40=15),VLOOKUP(Q40,'15 лет'!$R$4:$S$74,2),IF((D40=16),VLOOKUP(Q40,'16 лет'!$R$4:$S$74,2),VLOOKUP(Q40,'17 лет'!$R$4:$S$74,2)))))))</f>
        <v>3</v>
      </c>
      <c r="S40" s="59">
        <f t="shared" si="0"/>
        <v>3</v>
      </c>
      <c r="T40" s="59"/>
    </row>
    <row r="41" spans="1:20" x14ac:dyDescent="0.2">
      <c r="A41" s="59"/>
      <c r="B41" s="59"/>
      <c r="C41" s="59"/>
      <c r="D41" s="59"/>
      <c r="E41" s="59"/>
      <c r="F41" s="59">
        <f>IF((D41&lt;=11),VLOOKUP(E41,'11 лет'!$L$3:$N$75,3),IF((D41=12),VLOOKUP(E41,'12 лет'!$L$3:$N$75,3),IF((D41=13),VLOOKUP(E41,'13 лет'!$M$3:$P$75,4),IF((D41=14),VLOOKUP(E41,'14 лет'!$M$3:$P$75,4),IF((D41=15),VLOOKUP(E41,'15 лет'!$L$3:$N$75,3),IF((D41=16),VLOOKUP(E41,'16 лет'!$L$3:$N$75,3),VLOOKUP(E41,'17 лет'!$L$3:$N$75,3)))))))</f>
        <v>0</v>
      </c>
      <c r="G41" s="59"/>
      <c r="H41" s="59">
        <f>IF((D41&lt;=11),VLOOKUP(G41,'11 лет'!$K$3:$N$75,4),IF((D41=12),VLOOKUP(G41,'12 лет'!$K$3:$N$75,4),IF((D41=13),VLOOKUP(G41,'13 лет'!$L$3:$P$75,5),IF((D41=14),VLOOKUP(G41,'14 лет'!$L$3:$P$75,5),IF((D41=15),VLOOKUP(G41,'15 лет'!$K$3:$N$75,4),IF((D41=16),VLOOKUP(G41,'16 лет'!$K$3:$N$75,4),VLOOKUP(G41,'17 лет'!$K$3:$N$75,4)))))))</f>
        <v>0</v>
      </c>
      <c r="I41" s="59"/>
      <c r="J41" s="59">
        <f>IF((D41&lt;=11),VLOOKUP(I41,'11 лет'!$M$3:$N$75,2),IF((D41=12),VLOOKUP(I41,'12 лет'!$M$3:$N$75,2),IF((D41=13),VLOOKUP(I41,'13 лет'!$O$3:$P$75,2),IF((D41=14),VLOOKUP(I41,'14 лет'!$O$3:$P$75,2),IF((D41=15),VLOOKUP(I41,'15 лет'!$M$3:$N$75,2),IF((D41=16),VLOOKUP(I41,'16 лет'!$M$3:$N$75,2),VLOOKUP(I41,'17 лет'!$M$3:$N$75,2)))))))</f>
        <v>0</v>
      </c>
      <c r="K41" s="59"/>
      <c r="L41" s="59">
        <f>IF((D41&lt;=11),VLOOKUP(K41,'11 лет'!$Q$4:$S$74,3),IF((D41=12),VLOOKUP(K41,'12 лет'!$Q$4:$S$74,3),IF((D41=13),VLOOKUP(K41,'13 лет'!$S$4:$U$74,3),IF((D41=14),VLOOKUP(K41,'14 лет'!$S$4:$U$74,3),IF((D41=15),VLOOKUP(K41,'15 лет'!$Q$4:$S$74,3),IF((D41=16),VLOOKUP(K41,'16 лет'!$Q$4:$S$74,3),VLOOKUP(K41,'17 лет'!$Q$4:$S$74,3)))))))</f>
        <v>0</v>
      </c>
      <c r="M41" s="59"/>
      <c r="N41" s="59">
        <f>IF((D41&lt;=11),VLOOKUP(M41,'11 лет'!$P$4:$S$74,4),IF((D41=12),VLOOKUP(M41,'12 лет'!$P$4:$S$74,4),IF((D41=13),VLOOKUP(M41,'13 лет'!$R$4:$U$74,4),IF((D41=14),VLOOKUP(M41,'14 лет'!$R$4:$U$74,4),IF((D41=15),VLOOKUP(M41,'15 лет'!$P$4:$S$74,4),IF((D41=16),VLOOKUP(M41,'16 лет'!$P$4:$S$74,4),VLOOKUP(M41,'17 лет'!$P$4:$S$74,4)))))))</f>
        <v>0</v>
      </c>
      <c r="O41" s="59"/>
      <c r="P41" s="59">
        <f>IF((D41&lt;=11),VLOOKUP(O41,'11 лет'!$O$4:$S$74,5),IF((D41=12),VLOOKUP(O41,'12 лет'!$O$4:$S$74,5),IF((D41=13),VLOOKUP(O41,'13 лет'!$Q$4:$U$74,5),IF((D41=14),VLOOKUP(O41,'14 лет'!$Q$4:$U$74,5),IF((D41=15),VLOOKUP(O41,'15 лет'!$O$4:$S$74,5),IF((D41=16),VLOOKUP(O41,'16 лет'!$O$4:$S$74,5),VLOOKUP(O41,'17 лет'!$O$4:$S$74,5)))))))</f>
        <v>0</v>
      </c>
      <c r="Q41" s="59"/>
      <c r="R41" s="59">
        <f>IF((D41&lt;=11),VLOOKUP(Q41,'11 лет'!$R$4:$S$74,2),IF((D41=12),VLOOKUP(Q41,'12 лет'!$R$4:$S$74,2),IF((D41=13),VLOOKUP(Q41,'13 лет'!$T$4:$U$74,2),IF((D41=14),VLOOKUP(Q41,'14 лет'!$T$4:$U$74,2),IF((D41=15),VLOOKUP(Q41,'15 лет'!$R$4:$S$74,2),IF((D41=16),VLOOKUP(Q41,'16 лет'!$R$4:$S$74,2),VLOOKUP(Q41,'17 лет'!$R$4:$S$74,2)))))))</f>
        <v>3</v>
      </c>
      <c r="S41" s="59">
        <f t="shared" si="0"/>
        <v>3</v>
      </c>
      <c r="T41" s="59"/>
    </row>
    <row r="42" spans="1:20" x14ac:dyDescent="0.2">
      <c r="A42" s="59"/>
      <c r="B42" s="59"/>
      <c r="C42" s="59"/>
      <c r="D42" s="59"/>
      <c r="E42" s="59"/>
      <c r="F42" s="59">
        <f>IF((D42&lt;=11),VLOOKUP(E42,'11 лет'!$L$3:$N$75,3),IF((D42=12),VLOOKUP(E42,'12 лет'!$L$3:$N$75,3),IF((D42=13),VLOOKUP(E42,'13 лет'!$M$3:$P$75,4),IF((D42=14),VLOOKUP(E42,'14 лет'!$M$3:$P$75,4),IF((D42=15),VLOOKUP(E42,'15 лет'!$L$3:$N$75,3),IF((D42=16),VLOOKUP(E42,'16 лет'!$L$3:$N$75,3),VLOOKUP(E42,'17 лет'!$L$3:$N$75,3)))))))</f>
        <v>0</v>
      </c>
      <c r="G42" s="59"/>
      <c r="H42" s="59">
        <f>IF((D42&lt;=11),VLOOKUP(G42,'11 лет'!$K$3:$N$75,4),IF((D42=12),VLOOKUP(G42,'12 лет'!$K$3:$N$75,4),IF((D42=13),VLOOKUP(G42,'13 лет'!$L$3:$P$75,5),IF((D42=14),VLOOKUP(G42,'14 лет'!$L$3:$P$75,5),IF((D42=15),VLOOKUP(G42,'15 лет'!$K$3:$N$75,4),IF((D42=16),VLOOKUP(G42,'16 лет'!$K$3:$N$75,4),VLOOKUP(G42,'17 лет'!$K$3:$N$75,4)))))))</f>
        <v>0</v>
      </c>
      <c r="I42" s="59"/>
      <c r="J42" s="59">
        <f>IF((D42&lt;=11),VLOOKUP(I42,'11 лет'!$M$3:$N$75,2),IF((D42=12),VLOOKUP(I42,'12 лет'!$M$3:$N$75,2),IF((D42=13),VLOOKUP(I42,'13 лет'!$O$3:$P$75,2),IF((D42=14),VLOOKUP(I42,'14 лет'!$O$3:$P$75,2),IF((D42=15),VLOOKUP(I42,'15 лет'!$M$3:$N$75,2),IF((D42=16),VLOOKUP(I42,'16 лет'!$M$3:$N$75,2),VLOOKUP(I42,'17 лет'!$M$3:$N$75,2)))))))</f>
        <v>0</v>
      </c>
      <c r="K42" s="59"/>
      <c r="L42" s="59">
        <f>IF((D42&lt;=11),VLOOKUP(K42,'11 лет'!$Q$4:$S$74,3),IF((D42=12),VLOOKUP(K42,'12 лет'!$Q$4:$S$74,3),IF((D42=13),VLOOKUP(K42,'13 лет'!$S$4:$U$74,3),IF((D42=14),VLOOKUP(K42,'14 лет'!$S$4:$U$74,3),IF((D42=15),VLOOKUP(K42,'15 лет'!$Q$4:$S$74,3),IF((D42=16),VLOOKUP(K42,'16 лет'!$Q$4:$S$74,3),VLOOKUP(K42,'17 лет'!$Q$4:$S$74,3)))))))</f>
        <v>0</v>
      </c>
      <c r="M42" s="59"/>
      <c r="N42" s="59">
        <f>IF((D42&lt;=11),VLOOKUP(M42,'11 лет'!$P$4:$S$74,4),IF((D42=12),VLOOKUP(M42,'12 лет'!$P$4:$S$74,4),IF((D42=13),VLOOKUP(M42,'13 лет'!$R$4:$U$74,4),IF((D42=14),VLOOKUP(M42,'14 лет'!$R$4:$U$74,4),IF((D42=15),VLOOKUP(M42,'15 лет'!$P$4:$S$74,4),IF((D42=16),VLOOKUP(M42,'16 лет'!$P$4:$S$74,4),VLOOKUP(M42,'17 лет'!$P$4:$S$74,4)))))))</f>
        <v>0</v>
      </c>
      <c r="O42" s="59"/>
      <c r="P42" s="59">
        <f>IF((D42&lt;=11),VLOOKUP(O42,'11 лет'!$O$4:$S$74,5),IF((D42=12),VLOOKUP(O42,'12 лет'!$O$4:$S$74,5),IF((D42=13),VLOOKUP(O42,'13 лет'!$Q$4:$U$74,5),IF((D42=14),VLOOKUP(O42,'14 лет'!$Q$4:$U$74,5),IF((D42=15),VLOOKUP(O42,'15 лет'!$O$4:$S$74,5),IF((D42=16),VLOOKUP(O42,'16 лет'!$O$4:$S$74,5),VLOOKUP(O42,'17 лет'!$O$4:$S$74,5)))))))</f>
        <v>0</v>
      </c>
      <c r="Q42" s="59"/>
      <c r="R42" s="59">
        <f>IF((D42&lt;=11),VLOOKUP(Q42,'11 лет'!$R$4:$S$74,2),IF((D42=12),VLOOKUP(Q42,'12 лет'!$R$4:$S$74,2),IF((D42=13),VLOOKUP(Q42,'13 лет'!$T$4:$U$74,2),IF((D42=14),VLOOKUP(Q42,'14 лет'!$T$4:$U$74,2),IF((D42=15),VLOOKUP(Q42,'15 лет'!$R$4:$S$74,2),IF((D42=16),VLOOKUP(Q42,'16 лет'!$R$4:$S$74,2),VLOOKUP(Q42,'17 лет'!$R$4:$S$74,2)))))))</f>
        <v>3</v>
      </c>
      <c r="S42" s="59">
        <f t="shared" si="0"/>
        <v>3</v>
      </c>
      <c r="T42" s="59"/>
    </row>
    <row r="43" spans="1:20" x14ac:dyDescent="0.2">
      <c r="A43" s="59"/>
      <c r="B43" s="59"/>
      <c r="C43" s="59"/>
      <c r="D43" s="59"/>
      <c r="E43" s="59"/>
      <c r="F43" s="59">
        <f>IF((D43&lt;=11),VLOOKUP(E43,'11 лет'!$L$3:$N$75,3),IF((D43=12),VLOOKUP(E43,'12 лет'!$L$3:$N$75,3),IF((D43=13),VLOOKUP(E43,'13 лет'!$M$3:$P$75,4),IF((D43=14),VLOOKUP(E43,'14 лет'!$M$3:$P$75,4),IF((D43=15),VLOOKUP(E43,'15 лет'!$L$3:$N$75,3),IF((D43=16),VLOOKUP(E43,'16 лет'!$L$3:$N$75,3),VLOOKUP(E43,'17 лет'!$L$3:$N$75,3)))))))</f>
        <v>0</v>
      </c>
      <c r="G43" s="59"/>
      <c r="H43" s="59">
        <f>IF((D43&lt;=11),VLOOKUP(G43,'11 лет'!$K$3:$N$75,4),IF((D43=12),VLOOKUP(G43,'12 лет'!$K$3:$N$75,4),IF((D43=13),VLOOKUP(G43,'13 лет'!$L$3:$P$75,5),IF((D43=14),VLOOKUP(G43,'14 лет'!$L$3:$P$75,5),IF((D43=15),VLOOKUP(G43,'15 лет'!$K$3:$N$75,4),IF((D43=16),VLOOKUP(G43,'16 лет'!$K$3:$N$75,4),VLOOKUP(G43,'17 лет'!$K$3:$N$75,4)))))))</f>
        <v>0</v>
      </c>
      <c r="I43" s="59"/>
      <c r="J43" s="59">
        <f>IF((D43&lt;=11),VLOOKUP(I43,'11 лет'!$M$3:$N$75,2),IF((D43=12),VLOOKUP(I43,'12 лет'!$M$3:$N$75,2),IF((D43=13),VLOOKUP(I43,'13 лет'!$O$3:$P$75,2),IF((D43=14),VLOOKUP(I43,'14 лет'!$O$3:$P$75,2),IF((D43=15),VLOOKUP(I43,'15 лет'!$M$3:$N$75,2),IF((D43=16),VLOOKUP(I43,'16 лет'!$M$3:$N$75,2),VLOOKUP(I43,'17 лет'!$M$3:$N$75,2)))))))</f>
        <v>0</v>
      </c>
      <c r="K43" s="59"/>
      <c r="L43" s="59">
        <f>IF((D43&lt;=11),VLOOKUP(K43,'11 лет'!$Q$4:$S$74,3),IF((D43=12),VLOOKUP(K43,'12 лет'!$Q$4:$S$74,3),IF((D43=13),VLOOKUP(K43,'13 лет'!$S$4:$U$74,3),IF((D43=14),VLOOKUP(K43,'14 лет'!$S$4:$U$74,3),IF((D43=15),VLOOKUP(K43,'15 лет'!$Q$4:$S$74,3),IF((D43=16),VLOOKUP(K43,'16 лет'!$Q$4:$S$74,3),VLOOKUP(K43,'17 лет'!$Q$4:$S$74,3)))))))</f>
        <v>0</v>
      </c>
      <c r="M43" s="59"/>
      <c r="N43" s="59">
        <f>IF((D43&lt;=11),VLOOKUP(M43,'11 лет'!$P$4:$S$74,4),IF((D43=12),VLOOKUP(M43,'12 лет'!$P$4:$S$74,4),IF((D43=13),VLOOKUP(M43,'13 лет'!$R$4:$U$74,4),IF((D43=14),VLOOKUP(M43,'14 лет'!$R$4:$U$74,4),IF((D43=15),VLOOKUP(M43,'15 лет'!$P$4:$S$74,4),IF((D43=16),VLOOKUP(M43,'16 лет'!$P$4:$S$74,4),VLOOKUP(M43,'17 лет'!$P$4:$S$74,4)))))))</f>
        <v>0</v>
      </c>
      <c r="O43" s="59"/>
      <c r="P43" s="59">
        <f>IF((D43&lt;=11),VLOOKUP(O43,'11 лет'!$O$4:$S$74,5),IF((D43=12),VLOOKUP(O43,'12 лет'!$O$4:$S$74,5),IF((D43=13),VLOOKUP(O43,'13 лет'!$Q$4:$U$74,5),IF((D43=14),VLOOKUP(O43,'14 лет'!$Q$4:$U$74,5),IF((D43=15),VLOOKUP(O43,'15 лет'!$O$4:$S$74,5),IF((D43=16),VLOOKUP(O43,'16 лет'!$O$4:$S$74,5),VLOOKUP(O43,'17 лет'!$O$4:$S$74,5)))))))</f>
        <v>0</v>
      </c>
      <c r="Q43" s="59"/>
      <c r="R43" s="59">
        <f>IF((D43&lt;=11),VLOOKUP(Q43,'11 лет'!$R$4:$S$74,2),IF((D43=12),VLOOKUP(Q43,'12 лет'!$R$4:$S$74,2),IF((D43=13),VLOOKUP(Q43,'13 лет'!$T$4:$U$74,2),IF((D43=14),VLOOKUP(Q43,'14 лет'!$T$4:$U$74,2),IF((D43=15),VLOOKUP(Q43,'15 лет'!$R$4:$S$74,2),IF((D43=16),VLOOKUP(Q43,'16 лет'!$R$4:$S$74,2),VLOOKUP(Q43,'17 лет'!$R$4:$S$74,2)))))))</f>
        <v>3</v>
      </c>
      <c r="S43" s="59">
        <f t="shared" si="0"/>
        <v>3</v>
      </c>
      <c r="T43" s="59"/>
    </row>
    <row r="44" spans="1:20" x14ac:dyDescent="0.2">
      <c r="A44" s="59"/>
      <c r="B44" s="59"/>
      <c r="C44" s="59"/>
      <c r="D44" s="59"/>
      <c r="E44" s="59"/>
      <c r="F44" s="59">
        <f>IF((D44&lt;=11),VLOOKUP(E44,'11 лет'!$L$3:$N$75,3),IF((D44=12),VLOOKUP(E44,'12 лет'!$L$3:$N$75,3),IF((D44=13),VLOOKUP(E44,'13 лет'!$M$3:$P$75,4),IF((D44=14),VLOOKUP(E44,'14 лет'!$M$3:$P$75,4),IF((D44=15),VLOOKUP(E44,'15 лет'!$L$3:$N$75,3),IF((D44=16),VLOOKUP(E44,'16 лет'!$L$3:$N$75,3),VLOOKUP(E44,'17 лет'!$L$3:$N$75,3)))))))</f>
        <v>0</v>
      </c>
      <c r="G44" s="59"/>
      <c r="H44" s="59">
        <f>IF((D44&lt;=11),VLOOKUP(G44,'11 лет'!$K$3:$N$75,4),IF((D44=12),VLOOKUP(G44,'12 лет'!$K$3:$N$75,4),IF((D44=13),VLOOKUP(G44,'13 лет'!$L$3:$P$75,5),IF((D44=14),VLOOKUP(G44,'14 лет'!$L$3:$P$75,5),IF((D44=15),VLOOKUP(G44,'15 лет'!$K$3:$N$75,4),IF((D44=16),VLOOKUP(G44,'16 лет'!$K$3:$N$75,4),VLOOKUP(G44,'17 лет'!$K$3:$N$75,4)))))))</f>
        <v>0</v>
      </c>
      <c r="I44" s="59"/>
      <c r="J44" s="59">
        <f>IF((D44&lt;=11),VLOOKUP(I44,'11 лет'!$M$3:$N$75,2),IF((D44=12),VLOOKUP(I44,'12 лет'!$M$3:$N$75,2),IF((D44=13),VLOOKUP(I44,'13 лет'!$O$3:$P$75,2),IF((D44=14),VLOOKUP(I44,'14 лет'!$O$3:$P$75,2),IF((D44=15),VLOOKUP(I44,'15 лет'!$M$3:$N$75,2),IF((D44=16),VLOOKUP(I44,'16 лет'!$M$3:$N$75,2),VLOOKUP(I44,'17 лет'!$M$3:$N$75,2)))))))</f>
        <v>0</v>
      </c>
      <c r="K44" s="59"/>
      <c r="L44" s="59">
        <f>IF((D44&lt;=11),VLOOKUP(K44,'11 лет'!$Q$4:$S$74,3),IF((D44=12),VLOOKUP(K44,'12 лет'!$Q$4:$S$74,3),IF((D44=13),VLOOKUP(K44,'13 лет'!$S$4:$U$74,3),IF((D44=14),VLOOKUP(K44,'14 лет'!$S$4:$U$74,3),IF((D44=15),VLOOKUP(K44,'15 лет'!$Q$4:$S$74,3),IF((D44=16),VLOOKUP(K44,'16 лет'!$Q$4:$S$74,3),VLOOKUP(K44,'17 лет'!$Q$4:$S$74,3)))))))</f>
        <v>0</v>
      </c>
      <c r="M44" s="59"/>
      <c r="N44" s="59">
        <f>IF((D44&lt;=11),VLOOKUP(M44,'11 лет'!$P$4:$S$74,4),IF((D44=12),VLOOKUP(M44,'12 лет'!$P$4:$S$74,4),IF((D44=13),VLOOKUP(M44,'13 лет'!$R$4:$U$74,4),IF((D44=14),VLOOKUP(M44,'14 лет'!$R$4:$U$74,4),IF((D44=15),VLOOKUP(M44,'15 лет'!$P$4:$S$74,4),IF((D44=16),VLOOKUP(M44,'16 лет'!$P$4:$S$74,4),VLOOKUP(M44,'17 лет'!$P$4:$S$74,4)))))))</f>
        <v>0</v>
      </c>
      <c r="O44" s="59"/>
      <c r="P44" s="59">
        <f>IF((D44&lt;=11),VLOOKUP(O44,'11 лет'!$O$4:$S$74,5),IF((D44=12),VLOOKUP(O44,'12 лет'!$O$4:$S$74,5),IF((D44=13),VLOOKUP(O44,'13 лет'!$Q$4:$U$74,5),IF((D44=14),VLOOKUP(O44,'14 лет'!$Q$4:$U$74,5),IF((D44=15),VLOOKUP(O44,'15 лет'!$O$4:$S$74,5),IF((D44=16),VLOOKUP(O44,'16 лет'!$O$4:$S$74,5),VLOOKUP(O44,'17 лет'!$O$4:$S$74,5)))))))</f>
        <v>0</v>
      </c>
      <c r="Q44" s="59"/>
      <c r="R44" s="59">
        <f>IF((D44&lt;=11),VLOOKUP(Q44,'11 лет'!$R$4:$S$74,2),IF((D44=12),VLOOKUP(Q44,'12 лет'!$R$4:$S$74,2),IF((D44=13),VLOOKUP(Q44,'13 лет'!$T$4:$U$74,2),IF((D44=14),VLOOKUP(Q44,'14 лет'!$T$4:$U$74,2),IF((D44=15),VLOOKUP(Q44,'15 лет'!$R$4:$S$74,2),IF((D44=16),VLOOKUP(Q44,'16 лет'!$R$4:$S$74,2),VLOOKUP(Q44,'17 лет'!$R$4:$S$74,2)))))))</f>
        <v>3</v>
      </c>
      <c r="S44" s="59">
        <f t="shared" si="0"/>
        <v>3</v>
      </c>
      <c r="T44" s="59"/>
    </row>
    <row r="45" spans="1:20" x14ac:dyDescent="0.2">
      <c r="A45" s="59"/>
      <c r="B45" s="59"/>
      <c r="C45" s="59"/>
      <c r="D45" s="59"/>
      <c r="E45" s="59"/>
      <c r="F45" s="59">
        <f>IF((D45&lt;=11),VLOOKUP(E45,'11 лет'!$L$3:$N$75,3),IF((D45=12),VLOOKUP(E45,'12 лет'!$L$3:$N$75,3),IF((D45=13),VLOOKUP(E45,'13 лет'!$M$3:$P$75,4),IF((D45=14),VLOOKUP(E45,'14 лет'!$M$3:$P$75,4),IF((D45=15),VLOOKUP(E45,'15 лет'!$L$3:$N$75,3),IF((D45=16),VLOOKUP(E45,'16 лет'!$L$3:$N$75,3),VLOOKUP(E45,'17 лет'!$L$3:$N$75,3)))))))</f>
        <v>0</v>
      </c>
      <c r="G45" s="59"/>
      <c r="H45" s="59">
        <f>IF((D45&lt;=11),VLOOKUP(G45,'11 лет'!$K$3:$N$75,4),IF((D45=12),VLOOKUP(G45,'12 лет'!$K$3:$N$75,4),IF((D45=13),VLOOKUP(G45,'13 лет'!$L$3:$P$75,5),IF((D45=14),VLOOKUP(G45,'14 лет'!$L$3:$P$75,5),IF((D45=15),VLOOKUP(G45,'15 лет'!$K$3:$N$75,4),IF((D45=16),VLOOKUP(G45,'16 лет'!$K$3:$N$75,4),VLOOKUP(G45,'17 лет'!$K$3:$N$75,4)))))))</f>
        <v>0</v>
      </c>
      <c r="I45" s="59"/>
      <c r="J45" s="59">
        <f>IF((D45&lt;=11),VLOOKUP(I45,'11 лет'!$M$3:$N$75,2),IF((D45=12),VLOOKUP(I45,'12 лет'!$M$3:$N$75,2),IF((D45=13),VLOOKUP(I45,'13 лет'!$O$3:$P$75,2),IF((D45=14),VLOOKUP(I45,'14 лет'!$O$3:$P$75,2),IF((D45=15),VLOOKUP(I45,'15 лет'!$M$3:$N$75,2),IF((D45=16),VLOOKUP(I45,'16 лет'!$M$3:$N$75,2),VLOOKUP(I45,'17 лет'!$M$3:$N$75,2)))))))</f>
        <v>0</v>
      </c>
      <c r="K45" s="59"/>
      <c r="L45" s="59">
        <f>IF((D45&lt;=11),VLOOKUP(K45,'11 лет'!$Q$4:$S$74,3),IF((D45=12),VLOOKUP(K45,'12 лет'!$Q$4:$S$74,3),IF((D45=13),VLOOKUP(K45,'13 лет'!$S$4:$U$74,3),IF((D45=14),VLOOKUP(K45,'14 лет'!$S$4:$U$74,3),IF((D45=15),VLOOKUP(K45,'15 лет'!$Q$4:$S$74,3),IF((D45=16),VLOOKUP(K45,'16 лет'!$Q$4:$S$74,3),VLOOKUP(K45,'17 лет'!$Q$4:$S$74,3)))))))</f>
        <v>0</v>
      </c>
      <c r="M45" s="59"/>
      <c r="N45" s="59">
        <f>IF((D45&lt;=11),VLOOKUP(M45,'11 лет'!$P$4:$S$74,4),IF((D45=12),VLOOKUP(M45,'12 лет'!$P$4:$S$74,4),IF((D45=13),VLOOKUP(M45,'13 лет'!$R$4:$U$74,4),IF((D45=14),VLOOKUP(M45,'14 лет'!$R$4:$U$74,4),IF((D45=15),VLOOKUP(M45,'15 лет'!$P$4:$S$74,4),IF((D45=16),VLOOKUP(M45,'16 лет'!$P$4:$S$74,4),VLOOKUP(M45,'17 лет'!$P$4:$S$74,4)))))))</f>
        <v>0</v>
      </c>
      <c r="O45" s="59"/>
      <c r="P45" s="59">
        <f>IF((D45&lt;=11),VLOOKUP(O45,'11 лет'!$O$4:$S$74,5),IF((D45=12),VLOOKUP(O45,'12 лет'!$O$4:$S$74,5),IF((D45=13),VLOOKUP(O45,'13 лет'!$Q$4:$U$74,5),IF((D45=14),VLOOKUP(O45,'14 лет'!$Q$4:$U$74,5),IF((D45=15),VLOOKUP(O45,'15 лет'!$O$4:$S$74,5),IF((D45=16),VLOOKUP(O45,'16 лет'!$O$4:$S$74,5),VLOOKUP(O45,'17 лет'!$O$4:$S$74,5)))))))</f>
        <v>0</v>
      </c>
      <c r="Q45" s="59"/>
      <c r="R45" s="59">
        <f>IF((D45&lt;=11),VLOOKUP(Q45,'11 лет'!$R$4:$S$74,2),IF((D45=12),VLOOKUP(Q45,'12 лет'!$R$4:$S$74,2),IF((D45=13),VLOOKUP(Q45,'13 лет'!$T$4:$U$74,2),IF((D45=14),VLOOKUP(Q45,'14 лет'!$T$4:$U$74,2),IF((D45=15),VLOOKUP(Q45,'15 лет'!$R$4:$S$74,2),IF((D45=16),VLOOKUP(Q45,'16 лет'!$R$4:$S$74,2),VLOOKUP(Q45,'17 лет'!$R$4:$S$74,2)))))))</f>
        <v>3</v>
      </c>
      <c r="S45" s="59">
        <f t="shared" si="0"/>
        <v>3</v>
      </c>
      <c r="T45" s="59"/>
    </row>
    <row r="46" spans="1:20" x14ac:dyDescent="0.2">
      <c r="A46" s="59"/>
      <c r="B46" s="59"/>
      <c r="C46" s="59"/>
      <c r="D46" s="59"/>
      <c r="E46" s="59"/>
      <c r="F46" s="59">
        <f>IF((D46&lt;=11),VLOOKUP(E46,'11 лет'!$L$3:$N$75,3),IF((D46=12),VLOOKUP(E46,'12 лет'!$L$3:$N$75,3),IF((D46=13),VLOOKUP(E46,'13 лет'!$M$3:$P$75,4),IF((D46=14),VLOOKUP(E46,'14 лет'!$M$3:$P$75,4),IF((D46=15),VLOOKUP(E46,'15 лет'!$L$3:$N$75,3),IF((D46=16),VLOOKUP(E46,'16 лет'!$L$3:$N$75,3),VLOOKUP(E46,'17 лет'!$L$3:$N$75,3)))))))</f>
        <v>0</v>
      </c>
      <c r="G46" s="59"/>
      <c r="H46" s="59">
        <f>IF((D46&lt;=11),VLOOKUP(G46,'11 лет'!$K$3:$N$75,4),IF((D46=12),VLOOKUP(G46,'12 лет'!$K$3:$N$75,4),IF((D46=13),VLOOKUP(G46,'13 лет'!$L$3:$P$75,5),IF((D46=14),VLOOKUP(G46,'14 лет'!$L$3:$P$75,5),IF((D46=15),VLOOKUP(G46,'15 лет'!$K$3:$N$75,4),IF((D46=16),VLOOKUP(G46,'16 лет'!$K$3:$N$75,4),VLOOKUP(G46,'17 лет'!$K$3:$N$75,4)))))))</f>
        <v>0</v>
      </c>
      <c r="I46" s="59"/>
      <c r="J46" s="59">
        <f>IF((D46&lt;=11),VLOOKUP(I46,'11 лет'!$M$3:$N$75,2),IF((D46=12),VLOOKUP(I46,'12 лет'!$M$3:$N$75,2),IF((D46=13),VLOOKUP(I46,'13 лет'!$O$3:$P$75,2),IF((D46=14),VLOOKUP(I46,'14 лет'!$O$3:$P$75,2),IF((D46=15),VLOOKUP(I46,'15 лет'!$M$3:$N$75,2),IF((D46=16),VLOOKUP(I46,'16 лет'!$M$3:$N$75,2),VLOOKUP(I46,'17 лет'!$M$3:$N$75,2)))))))</f>
        <v>0</v>
      </c>
      <c r="K46" s="59"/>
      <c r="L46" s="59">
        <f>IF((D46&lt;=11),VLOOKUP(K46,'11 лет'!$Q$4:$S$74,3),IF((D46=12),VLOOKUP(K46,'12 лет'!$Q$4:$S$74,3),IF((D46=13),VLOOKUP(K46,'13 лет'!$S$4:$U$74,3),IF((D46=14),VLOOKUP(K46,'14 лет'!$S$4:$U$74,3),IF((D46=15),VLOOKUP(K46,'15 лет'!$Q$4:$S$74,3),IF((D46=16),VLOOKUP(K46,'16 лет'!$Q$4:$S$74,3),VLOOKUP(K46,'17 лет'!$Q$4:$S$74,3)))))))</f>
        <v>0</v>
      </c>
      <c r="M46" s="59"/>
      <c r="N46" s="59">
        <f>IF((D46&lt;=11),VLOOKUP(M46,'11 лет'!$P$4:$S$74,4),IF((D46=12),VLOOKUP(M46,'12 лет'!$P$4:$S$74,4),IF((D46=13),VLOOKUP(M46,'13 лет'!$R$4:$U$74,4),IF((D46=14),VLOOKUP(M46,'14 лет'!$R$4:$U$74,4),IF((D46=15),VLOOKUP(M46,'15 лет'!$P$4:$S$74,4),IF((D46=16),VLOOKUP(M46,'16 лет'!$P$4:$S$74,4),VLOOKUP(M46,'17 лет'!$P$4:$S$74,4)))))))</f>
        <v>0</v>
      </c>
      <c r="O46" s="59"/>
      <c r="P46" s="59">
        <f>IF((D46&lt;=11),VLOOKUP(O46,'11 лет'!$O$4:$S$74,5),IF((D46=12),VLOOKUP(O46,'12 лет'!$O$4:$S$74,5),IF((D46=13),VLOOKUP(O46,'13 лет'!$Q$4:$U$74,5),IF((D46=14),VLOOKUP(O46,'14 лет'!$Q$4:$U$74,5),IF((D46=15),VLOOKUP(O46,'15 лет'!$O$4:$S$74,5),IF((D46=16),VLOOKUP(O46,'16 лет'!$O$4:$S$74,5),VLOOKUP(O46,'17 лет'!$O$4:$S$74,5)))))))</f>
        <v>0</v>
      </c>
      <c r="Q46" s="59"/>
      <c r="R46" s="59">
        <f>IF((D46&lt;=11),VLOOKUP(Q46,'11 лет'!$R$4:$S$74,2),IF((D46=12),VLOOKUP(Q46,'12 лет'!$R$4:$S$74,2),IF((D46=13),VLOOKUP(Q46,'13 лет'!$T$4:$U$74,2),IF((D46=14),VLOOKUP(Q46,'14 лет'!$T$4:$U$74,2),IF((D46=15),VLOOKUP(Q46,'15 лет'!$R$4:$S$74,2),IF((D46=16),VLOOKUP(Q46,'16 лет'!$R$4:$S$74,2),VLOOKUP(Q46,'17 лет'!$R$4:$S$74,2)))))))</f>
        <v>3</v>
      </c>
      <c r="S46" s="59">
        <f t="shared" si="0"/>
        <v>3</v>
      </c>
      <c r="T46" s="59"/>
    </row>
    <row r="47" spans="1:20" x14ac:dyDescent="0.2">
      <c r="A47" s="59"/>
      <c r="B47" s="59"/>
      <c r="C47" s="59"/>
      <c r="D47" s="59"/>
      <c r="E47" s="59"/>
      <c r="F47" s="59">
        <f>IF((D47&lt;=11),VLOOKUP(E47,'11 лет'!$L$3:$N$75,3),IF((D47=12),VLOOKUP(E47,'12 лет'!$L$3:$N$75,3),IF((D47=13),VLOOKUP(E47,'13 лет'!$M$3:$P$75,4),IF((D47=14),VLOOKUP(E47,'14 лет'!$M$3:$P$75,4),IF((D47=15),VLOOKUP(E47,'15 лет'!$L$3:$N$75,3),IF((D47=16),VLOOKUP(E47,'16 лет'!$L$3:$N$75,3),VLOOKUP(E47,'17 лет'!$L$3:$N$75,3)))))))</f>
        <v>0</v>
      </c>
      <c r="G47" s="59"/>
      <c r="H47" s="59">
        <f>IF((D47&lt;=11),VLOOKUP(G47,'11 лет'!$K$3:$N$75,4),IF((D47=12),VLOOKUP(G47,'12 лет'!$K$3:$N$75,4),IF((D47=13),VLOOKUP(G47,'13 лет'!$L$3:$P$75,5),IF((D47=14),VLOOKUP(G47,'14 лет'!$L$3:$P$75,5),IF((D47=15),VLOOKUP(G47,'15 лет'!$K$3:$N$75,4),IF((D47=16),VLOOKUP(G47,'16 лет'!$K$3:$N$75,4),VLOOKUP(G47,'17 лет'!$K$3:$N$75,4)))))))</f>
        <v>0</v>
      </c>
      <c r="I47" s="59"/>
      <c r="J47" s="59">
        <f>IF((D47&lt;=11),VLOOKUP(I47,'11 лет'!$M$3:$N$75,2),IF((D47=12),VLOOKUP(I47,'12 лет'!$M$3:$N$75,2),IF((D47=13),VLOOKUP(I47,'13 лет'!$O$3:$P$75,2),IF((D47=14),VLOOKUP(I47,'14 лет'!$O$3:$P$75,2),IF((D47=15),VLOOKUP(I47,'15 лет'!$M$3:$N$75,2),IF((D47=16),VLOOKUP(I47,'16 лет'!$M$3:$N$75,2),VLOOKUP(I47,'17 лет'!$M$3:$N$75,2)))))))</f>
        <v>0</v>
      </c>
      <c r="K47" s="59"/>
      <c r="L47" s="59">
        <f>IF((D47&lt;=11),VLOOKUP(K47,'11 лет'!$Q$4:$S$74,3),IF((D47=12),VLOOKUP(K47,'12 лет'!$Q$4:$S$74,3),IF((D47=13),VLOOKUP(K47,'13 лет'!$S$4:$U$74,3),IF((D47=14),VLOOKUP(K47,'14 лет'!$S$4:$U$74,3),IF((D47=15),VLOOKUP(K47,'15 лет'!$Q$4:$S$74,3),IF((D47=16),VLOOKUP(K47,'16 лет'!$Q$4:$S$74,3),VLOOKUP(K47,'17 лет'!$Q$4:$S$74,3)))))))</f>
        <v>0</v>
      </c>
      <c r="M47" s="59"/>
      <c r="N47" s="59">
        <f>IF((D47&lt;=11),VLOOKUP(M47,'11 лет'!$P$4:$S$74,4),IF((D47=12),VLOOKUP(M47,'12 лет'!$P$4:$S$74,4),IF((D47=13),VLOOKUP(M47,'13 лет'!$R$4:$U$74,4),IF((D47=14),VLOOKUP(M47,'14 лет'!$R$4:$U$74,4),IF((D47=15),VLOOKUP(M47,'15 лет'!$P$4:$S$74,4),IF((D47=16),VLOOKUP(M47,'16 лет'!$P$4:$S$74,4),VLOOKUP(M47,'17 лет'!$P$4:$S$74,4)))))))</f>
        <v>0</v>
      </c>
      <c r="O47" s="59"/>
      <c r="P47" s="59">
        <f>IF((D47&lt;=11),VLOOKUP(O47,'11 лет'!$O$4:$S$74,5),IF((D47=12),VLOOKUP(O47,'12 лет'!$O$4:$S$74,5),IF((D47=13),VLOOKUP(O47,'13 лет'!$Q$4:$U$74,5),IF((D47=14),VLOOKUP(O47,'14 лет'!$Q$4:$U$74,5),IF((D47=15),VLOOKUP(O47,'15 лет'!$O$4:$S$74,5),IF((D47=16),VLOOKUP(O47,'16 лет'!$O$4:$S$74,5),VLOOKUP(O47,'17 лет'!$O$4:$S$74,5)))))))</f>
        <v>0</v>
      </c>
      <c r="Q47" s="59"/>
      <c r="R47" s="59">
        <f>IF((D47&lt;=11),VLOOKUP(Q47,'11 лет'!$R$4:$S$74,2),IF((D47=12),VLOOKUP(Q47,'12 лет'!$R$4:$S$74,2),IF((D47=13),VLOOKUP(Q47,'13 лет'!$T$4:$U$74,2),IF((D47=14),VLOOKUP(Q47,'14 лет'!$T$4:$U$74,2),IF((D47=15),VLOOKUP(Q47,'15 лет'!$R$4:$S$74,2),IF((D47=16),VLOOKUP(Q47,'16 лет'!$R$4:$S$74,2),VLOOKUP(Q47,'17 лет'!$R$4:$S$74,2)))))))</f>
        <v>3</v>
      </c>
      <c r="S47" s="59">
        <f t="shared" si="0"/>
        <v>3</v>
      </c>
      <c r="T47" s="59"/>
    </row>
    <row r="48" spans="1:20" x14ac:dyDescent="0.2">
      <c r="A48" s="59"/>
      <c r="B48" s="59"/>
      <c r="C48" s="59"/>
      <c r="D48" s="59"/>
      <c r="E48" s="59"/>
      <c r="F48" s="59">
        <f>IF((D48&lt;=11),VLOOKUP(E48,'11 лет'!$L$3:$N$75,3),IF((D48=12),VLOOKUP(E48,'12 лет'!$L$3:$N$75,3),IF((D48=13),VLOOKUP(E48,'13 лет'!$M$3:$P$75,4),IF((D48=14),VLOOKUP(E48,'14 лет'!$M$3:$P$75,4),IF((D48=15),VLOOKUP(E48,'15 лет'!$L$3:$N$75,3),IF((D48=16),VLOOKUP(E48,'16 лет'!$L$3:$N$75,3),VLOOKUP(E48,'17 лет'!$L$3:$N$75,3)))))))</f>
        <v>0</v>
      </c>
      <c r="G48" s="59"/>
      <c r="H48" s="59">
        <f>IF((D48&lt;=11),VLOOKUP(G48,'11 лет'!$K$3:$N$75,4),IF((D48=12),VLOOKUP(G48,'12 лет'!$K$3:$N$75,4),IF((D48=13),VLOOKUP(G48,'13 лет'!$L$3:$P$75,5),IF((D48=14),VLOOKUP(G48,'14 лет'!$L$3:$P$75,5),IF((D48=15),VLOOKUP(G48,'15 лет'!$K$3:$N$75,4),IF((D48=16),VLOOKUP(G48,'16 лет'!$K$3:$N$75,4),VLOOKUP(G48,'17 лет'!$K$3:$N$75,4)))))))</f>
        <v>0</v>
      </c>
      <c r="I48" s="59"/>
      <c r="J48" s="59">
        <f>IF((D48&lt;=11),VLOOKUP(I48,'11 лет'!$M$3:$N$75,2),IF((D48=12),VLOOKUP(I48,'12 лет'!$M$3:$N$75,2),IF((D48=13),VLOOKUP(I48,'13 лет'!$O$3:$P$75,2),IF((D48=14),VLOOKUP(I48,'14 лет'!$O$3:$P$75,2),IF((D48=15),VLOOKUP(I48,'15 лет'!$M$3:$N$75,2),IF((D48=16),VLOOKUP(I48,'16 лет'!$M$3:$N$75,2),VLOOKUP(I48,'17 лет'!$M$3:$N$75,2)))))))</f>
        <v>0</v>
      </c>
      <c r="K48" s="59"/>
      <c r="L48" s="59">
        <f>IF((D48&lt;=11),VLOOKUP(K48,'11 лет'!$Q$4:$S$74,3),IF((D48=12),VLOOKUP(K48,'12 лет'!$Q$4:$S$74,3),IF((D48=13),VLOOKUP(K48,'13 лет'!$S$4:$U$74,3),IF((D48=14),VLOOKUP(K48,'14 лет'!$S$4:$U$74,3),IF((D48=15),VLOOKUP(K48,'15 лет'!$Q$4:$S$74,3),IF((D48=16),VLOOKUP(K48,'16 лет'!$Q$4:$S$74,3),VLOOKUP(K48,'17 лет'!$Q$4:$S$74,3)))))))</f>
        <v>0</v>
      </c>
      <c r="M48" s="59"/>
      <c r="N48" s="59">
        <f>IF((D48&lt;=11),VLOOKUP(M48,'11 лет'!$P$4:$S$74,4),IF((D48=12),VLOOKUP(M48,'12 лет'!$P$4:$S$74,4),IF((D48=13),VLOOKUP(M48,'13 лет'!$R$4:$U$74,4),IF((D48=14),VLOOKUP(M48,'14 лет'!$R$4:$U$74,4),IF((D48=15),VLOOKUP(M48,'15 лет'!$P$4:$S$74,4),IF((D48=16),VLOOKUP(M48,'16 лет'!$P$4:$S$74,4),VLOOKUP(M48,'17 лет'!$P$4:$S$74,4)))))))</f>
        <v>0</v>
      </c>
      <c r="O48" s="59"/>
      <c r="P48" s="59">
        <f>IF((D48&lt;=11),VLOOKUP(O48,'11 лет'!$O$4:$S$74,5),IF((D48=12),VLOOKUP(O48,'12 лет'!$O$4:$S$74,5),IF((D48=13),VLOOKUP(O48,'13 лет'!$Q$4:$U$74,5),IF((D48=14),VLOOKUP(O48,'14 лет'!$Q$4:$U$74,5),IF((D48=15),VLOOKUP(O48,'15 лет'!$O$4:$S$74,5),IF((D48=16),VLOOKUP(O48,'16 лет'!$O$4:$S$74,5),VLOOKUP(O48,'17 лет'!$O$4:$S$74,5)))))))</f>
        <v>0</v>
      </c>
      <c r="Q48" s="59"/>
      <c r="R48" s="59">
        <f>IF((D48&lt;=11),VLOOKUP(Q48,'11 лет'!$R$4:$S$74,2),IF((D48=12),VLOOKUP(Q48,'12 лет'!$R$4:$S$74,2),IF((D48=13),VLOOKUP(Q48,'13 лет'!$T$4:$U$74,2),IF((D48=14),VLOOKUP(Q48,'14 лет'!$T$4:$U$74,2),IF((D48=15),VLOOKUP(Q48,'15 лет'!$R$4:$S$74,2),IF((D48=16),VLOOKUP(Q48,'16 лет'!$R$4:$S$74,2),VLOOKUP(Q48,'17 лет'!$R$4:$S$74,2)))))))</f>
        <v>3</v>
      </c>
      <c r="S48" s="59">
        <f t="shared" si="0"/>
        <v>3</v>
      </c>
      <c r="T48" s="59"/>
    </row>
    <row r="49" spans="1:20" x14ac:dyDescent="0.2">
      <c r="A49" s="59"/>
      <c r="B49" s="59"/>
      <c r="C49" s="59"/>
      <c r="D49" s="59"/>
      <c r="E49" s="59"/>
      <c r="F49" s="59">
        <f>IF((D49&lt;=11),VLOOKUP(E49,'11 лет'!$L$3:$N$75,3),IF((D49=12),VLOOKUP(E49,'12 лет'!$L$3:$N$75,3),IF((D49=13),VLOOKUP(E49,'13 лет'!$M$3:$P$75,4),IF((D49=14),VLOOKUP(E49,'14 лет'!$M$3:$P$75,4),IF((D49=15),VLOOKUP(E49,'15 лет'!$L$3:$N$75,3),IF((D49=16),VLOOKUP(E49,'16 лет'!$L$3:$N$75,3),VLOOKUP(E49,'17 лет'!$L$3:$N$75,3)))))))</f>
        <v>0</v>
      </c>
      <c r="G49" s="59"/>
      <c r="H49" s="59">
        <f>IF((D49&lt;=11),VLOOKUP(G49,'11 лет'!$K$3:$N$75,4),IF((D49=12),VLOOKUP(G49,'12 лет'!$K$3:$N$75,4),IF((D49=13),VLOOKUP(G49,'13 лет'!$L$3:$P$75,5),IF((D49=14),VLOOKUP(G49,'14 лет'!$L$3:$P$75,5),IF((D49=15),VLOOKUP(G49,'15 лет'!$K$3:$N$75,4),IF((D49=16),VLOOKUP(G49,'16 лет'!$K$3:$N$75,4),VLOOKUP(G49,'17 лет'!$K$3:$N$75,4)))))))</f>
        <v>0</v>
      </c>
      <c r="I49" s="59"/>
      <c r="J49" s="59">
        <f>IF((D49&lt;=11),VLOOKUP(I49,'11 лет'!$M$3:$N$75,2),IF((D49=12),VLOOKUP(I49,'12 лет'!$M$3:$N$75,2),IF((D49=13),VLOOKUP(I49,'13 лет'!$O$3:$P$75,2),IF((D49=14),VLOOKUP(I49,'14 лет'!$O$3:$P$75,2),IF((D49=15),VLOOKUP(I49,'15 лет'!$M$3:$N$75,2),IF((D49=16),VLOOKUP(I49,'16 лет'!$M$3:$N$75,2),VLOOKUP(I49,'17 лет'!$M$3:$N$75,2)))))))</f>
        <v>0</v>
      </c>
      <c r="K49" s="59"/>
      <c r="L49" s="59">
        <f>IF((D49&lt;=11),VLOOKUP(K49,'11 лет'!$Q$4:$S$74,3),IF((D49=12),VLOOKUP(K49,'12 лет'!$Q$4:$S$74,3),IF((D49=13),VLOOKUP(K49,'13 лет'!$S$4:$U$74,3),IF((D49=14),VLOOKUP(K49,'14 лет'!$S$4:$U$74,3),IF((D49=15),VLOOKUP(K49,'15 лет'!$Q$4:$S$74,3),IF((D49=16),VLOOKUP(K49,'16 лет'!$Q$4:$S$74,3),VLOOKUP(K49,'17 лет'!$Q$4:$S$74,3)))))))</f>
        <v>0</v>
      </c>
      <c r="M49" s="59"/>
      <c r="N49" s="59">
        <f>IF((D49&lt;=11),VLOOKUP(M49,'11 лет'!$P$4:$S$74,4),IF((D49=12),VLOOKUP(M49,'12 лет'!$P$4:$S$74,4),IF((D49=13),VLOOKUP(M49,'13 лет'!$R$4:$U$74,4),IF((D49=14),VLOOKUP(M49,'14 лет'!$R$4:$U$74,4),IF((D49=15),VLOOKUP(M49,'15 лет'!$P$4:$S$74,4),IF((D49=16),VLOOKUP(M49,'16 лет'!$P$4:$S$74,4),VLOOKUP(M49,'17 лет'!$P$4:$S$74,4)))))))</f>
        <v>0</v>
      </c>
      <c r="O49" s="59"/>
      <c r="P49" s="59">
        <f>IF((D49&lt;=11),VLOOKUP(O49,'11 лет'!$O$4:$S$74,5),IF((D49=12),VLOOKUP(O49,'12 лет'!$O$4:$S$74,5),IF((D49=13),VLOOKUP(O49,'13 лет'!$Q$4:$U$74,5),IF((D49=14),VLOOKUP(O49,'14 лет'!$Q$4:$U$74,5),IF((D49=15),VLOOKUP(O49,'15 лет'!$O$4:$S$74,5),IF((D49=16),VLOOKUP(O49,'16 лет'!$O$4:$S$74,5),VLOOKUP(O49,'17 лет'!$O$4:$S$74,5)))))))</f>
        <v>0</v>
      </c>
      <c r="Q49" s="59"/>
      <c r="R49" s="59">
        <f>IF((D49&lt;=11),VLOOKUP(Q49,'11 лет'!$R$4:$S$74,2),IF((D49=12),VLOOKUP(Q49,'12 лет'!$R$4:$S$74,2),IF((D49=13),VLOOKUP(Q49,'13 лет'!$T$4:$U$74,2),IF((D49=14),VLOOKUP(Q49,'14 лет'!$T$4:$U$74,2),IF((D49=15),VLOOKUP(Q49,'15 лет'!$R$4:$S$74,2),IF((D49=16),VLOOKUP(Q49,'16 лет'!$R$4:$S$74,2),VLOOKUP(Q49,'17 лет'!$R$4:$S$74,2)))))))</f>
        <v>3</v>
      </c>
      <c r="S49" s="59">
        <f t="shared" si="0"/>
        <v>3</v>
      </c>
      <c r="T49" s="59"/>
    </row>
    <row r="50" spans="1:20" x14ac:dyDescent="0.2">
      <c r="A50" s="59"/>
      <c r="B50" s="59"/>
      <c r="C50" s="59"/>
      <c r="D50" s="59"/>
      <c r="E50" s="59"/>
      <c r="F50" s="59">
        <f>IF((D50&lt;=11),VLOOKUP(E50,'11 лет'!$L$3:$N$75,3),IF((D50=12),VLOOKUP(E50,'12 лет'!$L$3:$N$75,3),IF((D50=13),VLOOKUP(E50,'13 лет'!$M$3:$P$75,4),IF((D50=14),VLOOKUP(E50,'14 лет'!$M$3:$P$75,4),IF((D50=15),VLOOKUP(E50,'15 лет'!$L$3:$N$75,3),IF((D50=16),VLOOKUP(E50,'16 лет'!$L$3:$N$75,3),VLOOKUP(E50,'17 лет'!$L$3:$N$75,3)))))))</f>
        <v>0</v>
      </c>
      <c r="G50" s="59"/>
      <c r="H50" s="59">
        <f>IF((D50&lt;=11),VLOOKUP(G50,'11 лет'!$K$3:$N$75,4),IF((D50=12),VLOOKUP(G50,'12 лет'!$K$3:$N$75,4),IF((D50=13),VLOOKUP(G50,'13 лет'!$L$3:$P$75,5),IF((D50=14),VLOOKUP(G50,'14 лет'!$L$3:$P$75,5),IF((D50=15),VLOOKUP(G50,'15 лет'!$K$3:$N$75,4),IF((D50=16),VLOOKUP(G50,'16 лет'!$K$3:$N$75,4),VLOOKUP(G50,'17 лет'!$K$3:$N$75,4)))))))</f>
        <v>0</v>
      </c>
      <c r="I50" s="59"/>
      <c r="J50" s="59">
        <f>IF((D50&lt;=11),VLOOKUP(I50,'11 лет'!$M$3:$N$75,2),IF((D50=12),VLOOKUP(I50,'12 лет'!$M$3:$N$75,2),IF((D50=13),VLOOKUP(I50,'13 лет'!$O$3:$P$75,2),IF((D50=14),VLOOKUP(I50,'14 лет'!$O$3:$P$75,2),IF((D50=15),VLOOKUP(I50,'15 лет'!$M$3:$N$75,2),IF((D50=16),VLOOKUP(I50,'16 лет'!$M$3:$N$75,2),VLOOKUP(I50,'17 лет'!$M$3:$N$75,2)))))))</f>
        <v>0</v>
      </c>
      <c r="K50" s="59"/>
      <c r="L50" s="59">
        <f>IF((D50&lt;=11),VLOOKUP(K50,'11 лет'!$Q$4:$S$74,3),IF((D50=12),VLOOKUP(K50,'12 лет'!$Q$4:$S$74,3),IF((D50=13),VLOOKUP(K50,'13 лет'!$S$4:$U$74,3),IF((D50=14),VLOOKUP(K50,'14 лет'!$S$4:$U$74,3),IF((D50=15),VLOOKUP(K50,'15 лет'!$Q$4:$S$74,3),IF((D50=16),VLOOKUP(K50,'16 лет'!$Q$4:$S$74,3),VLOOKUP(K50,'17 лет'!$Q$4:$S$74,3)))))))</f>
        <v>0</v>
      </c>
      <c r="M50" s="59"/>
      <c r="N50" s="59">
        <f>IF((D50&lt;=11),VLOOKUP(M50,'11 лет'!$P$4:$S$74,4),IF((D50=12),VLOOKUP(M50,'12 лет'!$P$4:$S$74,4),IF((D50=13),VLOOKUP(M50,'13 лет'!$R$4:$U$74,4),IF((D50=14),VLOOKUP(M50,'14 лет'!$R$4:$U$74,4),IF((D50=15),VLOOKUP(M50,'15 лет'!$P$4:$S$74,4),IF((D50=16),VLOOKUP(M50,'16 лет'!$P$4:$S$74,4),VLOOKUP(M50,'17 лет'!$P$4:$S$74,4)))))))</f>
        <v>0</v>
      </c>
      <c r="O50" s="59"/>
      <c r="P50" s="59">
        <f>IF((D50&lt;=11),VLOOKUP(O50,'11 лет'!$O$4:$S$74,5),IF((D50=12),VLOOKUP(O50,'12 лет'!$O$4:$S$74,5),IF((D50=13),VLOOKUP(O50,'13 лет'!$Q$4:$U$74,5),IF((D50=14),VLOOKUP(O50,'14 лет'!$Q$4:$U$74,5),IF((D50=15),VLOOKUP(O50,'15 лет'!$O$4:$S$74,5),IF((D50=16),VLOOKUP(O50,'16 лет'!$O$4:$S$74,5),VLOOKUP(O50,'17 лет'!$O$4:$S$74,5)))))))</f>
        <v>0</v>
      </c>
      <c r="Q50" s="59"/>
      <c r="R50" s="59">
        <f>IF((D50&lt;=11),VLOOKUP(Q50,'11 лет'!$R$4:$S$74,2),IF((D50=12),VLOOKUP(Q50,'12 лет'!$R$4:$S$74,2),IF((D50=13),VLOOKUP(Q50,'13 лет'!$T$4:$U$74,2),IF((D50=14),VLOOKUP(Q50,'14 лет'!$T$4:$U$74,2),IF((D50=15),VLOOKUP(Q50,'15 лет'!$R$4:$S$74,2),IF((D50=16),VLOOKUP(Q50,'16 лет'!$R$4:$S$74,2),VLOOKUP(Q50,'17 лет'!$R$4:$S$74,2)))))))</f>
        <v>3</v>
      </c>
      <c r="S50" s="59">
        <f t="shared" si="0"/>
        <v>3</v>
      </c>
      <c r="T50" s="59"/>
    </row>
    <row r="51" spans="1:20" x14ac:dyDescent="0.2">
      <c r="A51" s="59"/>
      <c r="B51" s="59"/>
      <c r="C51" s="59"/>
      <c r="D51" s="59"/>
      <c r="E51" s="59"/>
      <c r="F51" s="59">
        <f>IF((D51&lt;=11),VLOOKUP(E51,'11 лет'!$L$3:$N$75,3),IF((D51=12),VLOOKUP(E51,'12 лет'!$L$3:$N$75,3),IF((D51=13),VLOOKUP(E51,'13 лет'!$M$3:$P$75,4),IF((D51=14),VLOOKUP(E51,'14 лет'!$M$3:$P$75,4),IF((D51=15),VLOOKUP(E51,'15 лет'!$L$3:$N$75,3),IF((D51=16),VLOOKUP(E51,'16 лет'!$L$3:$N$75,3),VLOOKUP(E51,'17 лет'!$L$3:$N$75,3)))))))</f>
        <v>0</v>
      </c>
      <c r="G51" s="59"/>
      <c r="H51" s="59">
        <f>IF((D51&lt;=11),VLOOKUP(G51,'11 лет'!$K$3:$N$75,4),IF((D51=12),VLOOKUP(G51,'12 лет'!$K$3:$N$75,4),IF((D51=13),VLOOKUP(G51,'13 лет'!$L$3:$P$75,5),IF((D51=14),VLOOKUP(G51,'14 лет'!$L$3:$P$75,5),IF((D51=15),VLOOKUP(G51,'15 лет'!$K$3:$N$75,4),IF((D51=16),VLOOKUP(G51,'16 лет'!$K$3:$N$75,4),VLOOKUP(G51,'17 лет'!$K$3:$N$75,4)))))))</f>
        <v>0</v>
      </c>
      <c r="I51" s="59"/>
      <c r="J51" s="59">
        <f>IF((D51&lt;=11),VLOOKUP(I51,'11 лет'!$M$3:$N$75,2),IF((D51=12),VLOOKUP(I51,'12 лет'!$M$3:$N$75,2),IF((D51=13),VLOOKUP(I51,'13 лет'!$O$3:$P$75,2),IF((D51=14),VLOOKUP(I51,'14 лет'!$O$3:$P$75,2),IF((D51=15),VLOOKUP(I51,'15 лет'!$M$3:$N$75,2),IF((D51=16),VLOOKUP(I51,'16 лет'!$M$3:$N$75,2),VLOOKUP(I51,'17 лет'!$M$3:$N$75,2)))))))</f>
        <v>0</v>
      </c>
      <c r="K51" s="59"/>
      <c r="L51" s="59">
        <f>IF((D51&lt;=11),VLOOKUP(K51,'11 лет'!$Q$4:$S$74,3),IF((D51=12),VLOOKUP(K51,'12 лет'!$Q$4:$S$74,3),IF((D51=13),VLOOKUP(K51,'13 лет'!$S$4:$U$74,3),IF((D51=14),VLOOKUP(K51,'14 лет'!$S$4:$U$74,3),IF((D51=15),VLOOKUP(K51,'15 лет'!$Q$4:$S$74,3),IF((D51=16),VLOOKUP(K51,'16 лет'!$Q$4:$S$74,3),VLOOKUP(K51,'17 лет'!$Q$4:$S$74,3)))))))</f>
        <v>0</v>
      </c>
      <c r="M51" s="59"/>
      <c r="N51" s="59">
        <f>IF((D51&lt;=11),VLOOKUP(M51,'11 лет'!$P$4:$S$74,4),IF((D51=12),VLOOKUP(M51,'12 лет'!$P$4:$S$74,4),IF((D51=13),VLOOKUP(M51,'13 лет'!$R$4:$U$74,4),IF((D51=14),VLOOKUP(M51,'14 лет'!$R$4:$U$74,4),IF((D51=15),VLOOKUP(M51,'15 лет'!$P$4:$S$74,4),IF((D51=16),VLOOKUP(M51,'16 лет'!$P$4:$S$74,4),VLOOKUP(M51,'17 лет'!$P$4:$S$74,4)))))))</f>
        <v>0</v>
      </c>
      <c r="O51" s="59"/>
      <c r="P51" s="59">
        <f>IF((D51&lt;=11),VLOOKUP(O51,'11 лет'!$O$4:$S$74,5),IF((D51=12),VLOOKUP(O51,'12 лет'!$O$4:$S$74,5),IF((D51=13),VLOOKUP(O51,'13 лет'!$Q$4:$U$74,5),IF((D51=14),VLOOKUP(O51,'14 лет'!$Q$4:$U$74,5),IF((D51=15),VLOOKUP(O51,'15 лет'!$O$4:$S$74,5),IF((D51=16),VLOOKUP(O51,'16 лет'!$O$4:$S$74,5),VLOOKUP(O51,'17 лет'!$O$4:$S$74,5)))))))</f>
        <v>0</v>
      </c>
      <c r="Q51" s="59"/>
      <c r="R51" s="59">
        <f>IF((D51&lt;=11),VLOOKUP(Q51,'11 лет'!$R$4:$S$74,2),IF((D51=12),VLOOKUP(Q51,'12 лет'!$R$4:$S$74,2),IF((D51=13),VLOOKUP(Q51,'13 лет'!$T$4:$U$74,2),IF((D51=14),VLOOKUP(Q51,'14 лет'!$T$4:$U$74,2),IF((D51=15),VLOOKUP(Q51,'15 лет'!$R$4:$S$74,2),IF((D51=16),VLOOKUP(Q51,'16 лет'!$R$4:$S$74,2),VLOOKUP(Q51,'17 лет'!$R$4:$S$74,2)))))))</f>
        <v>3</v>
      </c>
      <c r="S51" s="59">
        <f t="shared" si="0"/>
        <v>3</v>
      </c>
      <c r="T51" s="59"/>
    </row>
    <row r="52" spans="1:20" x14ac:dyDescent="0.2">
      <c r="A52" s="59"/>
      <c r="B52" s="59"/>
      <c r="C52" s="59"/>
      <c r="D52" s="59"/>
      <c r="E52" s="59"/>
      <c r="F52" s="59">
        <f>IF((D52&lt;=11),VLOOKUP(E52,'11 лет'!$L$3:$N$75,3),IF((D52=12),VLOOKUP(E52,'12 лет'!$L$3:$N$75,3),IF((D52=13),VLOOKUP(E52,'13 лет'!$M$3:$P$75,4),IF((D52=14),VLOOKUP(E52,'14 лет'!$M$3:$P$75,4),IF((D52=15),VLOOKUP(E52,'15 лет'!$L$3:$N$75,3),IF((D52=16),VLOOKUP(E52,'16 лет'!$L$3:$N$75,3),VLOOKUP(E52,'17 лет'!$L$3:$N$75,3)))))))</f>
        <v>0</v>
      </c>
      <c r="G52" s="59"/>
      <c r="H52" s="59">
        <f>IF((D52&lt;=11),VLOOKUP(G52,'11 лет'!$K$3:$N$75,4),IF((D52=12),VLOOKUP(G52,'12 лет'!$K$3:$N$75,4),IF((D52=13),VLOOKUP(G52,'13 лет'!$L$3:$P$75,5),IF((D52=14),VLOOKUP(G52,'14 лет'!$L$3:$P$75,5),IF((D52=15),VLOOKUP(G52,'15 лет'!$K$3:$N$75,4),IF((D52=16),VLOOKUP(G52,'16 лет'!$K$3:$N$75,4),VLOOKUP(G52,'17 лет'!$K$3:$N$75,4)))))))</f>
        <v>0</v>
      </c>
      <c r="I52" s="59"/>
      <c r="J52" s="59">
        <f>IF((D52&lt;=11),VLOOKUP(I52,'11 лет'!$M$3:$N$75,2),IF((D52=12),VLOOKUP(I52,'12 лет'!$M$3:$N$75,2),IF((D52=13),VLOOKUP(I52,'13 лет'!$O$3:$P$75,2),IF((D52=14),VLOOKUP(I52,'14 лет'!$O$3:$P$75,2),IF((D52=15),VLOOKUP(I52,'15 лет'!$M$3:$N$75,2),IF((D52=16),VLOOKUP(I52,'16 лет'!$M$3:$N$75,2),VLOOKUP(I52,'17 лет'!$M$3:$N$75,2)))))))</f>
        <v>0</v>
      </c>
      <c r="K52" s="59"/>
      <c r="L52" s="59">
        <f>IF((D52&lt;=11),VLOOKUP(K52,'11 лет'!$Q$4:$S$74,3),IF((D52=12),VLOOKUP(K52,'12 лет'!$Q$4:$S$74,3),IF((D52=13),VLOOKUP(K52,'13 лет'!$S$4:$U$74,3),IF((D52=14),VLOOKUP(K52,'14 лет'!$S$4:$U$74,3),IF((D52=15),VLOOKUP(K52,'15 лет'!$Q$4:$S$74,3),IF((D52=16),VLOOKUP(K52,'16 лет'!$Q$4:$S$74,3),VLOOKUP(K52,'17 лет'!$Q$4:$S$74,3)))))))</f>
        <v>0</v>
      </c>
      <c r="M52" s="59"/>
      <c r="N52" s="59">
        <f>IF((D52&lt;=11),VLOOKUP(M52,'11 лет'!$P$4:$S$74,4),IF((D52=12),VLOOKUP(M52,'12 лет'!$P$4:$S$74,4),IF((D52=13),VLOOKUP(M52,'13 лет'!$R$4:$U$74,4),IF((D52=14),VLOOKUP(M52,'14 лет'!$R$4:$U$74,4),IF((D52=15),VLOOKUP(M52,'15 лет'!$P$4:$S$74,4),IF((D52=16),VLOOKUP(M52,'16 лет'!$P$4:$S$74,4),VLOOKUP(M52,'17 лет'!$P$4:$S$74,4)))))))</f>
        <v>0</v>
      </c>
      <c r="O52" s="59"/>
      <c r="P52" s="59">
        <f>IF((D52&lt;=11),VLOOKUP(O52,'11 лет'!$O$4:$S$74,5),IF((D52=12),VLOOKUP(O52,'12 лет'!$O$4:$S$74,5),IF((D52=13),VLOOKUP(O52,'13 лет'!$Q$4:$U$74,5),IF((D52=14),VLOOKUP(O52,'14 лет'!$Q$4:$U$74,5),IF((D52=15),VLOOKUP(O52,'15 лет'!$O$4:$S$74,5),IF((D52=16),VLOOKUP(O52,'16 лет'!$O$4:$S$74,5),VLOOKUP(O52,'17 лет'!$O$4:$S$74,5)))))))</f>
        <v>0</v>
      </c>
      <c r="Q52" s="59"/>
      <c r="R52" s="59">
        <f>IF((D52&lt;=11),VLOOKUP(Q52,'11 лет'!$R$4:$S$74,2),IF((D52=12),VLOOKUP(Q52,'12 лет'!$R$4:$S$74,2),IF((D52=13),VLOOKUP(Q52,'13 лет'!$T$4:$U$74,2),IF((D52=14),VLOOKUP(Q52,'14 лет'!$T$4:$U$74,2),IF((D52=15),VLOOKUP(Q52,'15 лет'!$R$4:$S$74,2),IF((D52=16),VLOOKUP(Q52,'16 лет'!$R$4:$S$74,2),VLOOKUP(Q52,'17 лет'!$R$4:$S$74,2)))))))</f>
        <v>3</v>
      </c>
      <c r="S52" s="59">
        <f t="shared" si="0"/>
        <v>3</v>
      </c>
      <c r="T52" s="59"/>
    </row>
    <row r="53" spans="1:20" x14ac:dyDescent="0.2">
      <c r="A53" s="59"/>
      <c r="B53" s="59"/>
      <c r="C53" s="59"/>
      <c r="D53" s="59"/>
      <c r="E53" s="59"/>
      <c r="F53" s="59">
        <f>IF((D53&lt;=11),VLOOKUP(E53,'11 лет'!$L$3:$N$75,3),IF((D53=12),VLOOKUP(E53,'12 лет'!$L$3:$N$75,3),IF((D53=13),VLOOKUP(E53,'13 лет'!$M$3:$P$75,4),IF((D53=14),VLOOKUP(E53,'14 лет'!$M$3:$P$75,4),IF((D53=15),VLOOKUP(E53,'15 лет'!$L$3:$N$75,3),IF((D53=16),VLOOKUP(E53,'16 лет'!$L$3:$N$75,3),VLOOKUP(E53,'17 лет'!$L$3:$N$75,3)))))))</f>
        <v>0</v>
      </c>
      <c r="G53" s="59"/>
      <c r="H53" s="59">
        <f>IF((D53&lt;=11),VLOOKUP(G53,'11 лет'!$K$3:$N$75,4),IF((D53=12),VLOOKUP(G53,'12 лет'!$K$3:$N$75,4),IF((D53=13),VLOOKUP(G53,'13 лет'!$L$3:$P$75,5),IF((D53=14),VLOOKUP(G53,'14 лет'!$L$3:$P$75,5),IF((D53=15),VLOOKUP(G53,'15 лет'!$K$3:$N$75,4),IF((D53=16),VLOOKUP(G53,'16 лет'!$K$3:$N$75,4),VLOOKUP(G53,'17 лет'!$K$3:$N$75,4)))))))</f>
        <v>0</v>
      </c>
      <c r="I53" s="59"/>
      <c r="J53" s="59">
        <f>IF((D53&lt;=11),VLOOKUP(I53,'11 лет'!$M$3:$N$75,2),IF((D53=12),VLOOKUP(I53,'12 лет'!$M$3:$N$75,2),IF((D53=13),VLOOKUP(I53,'13 лет'!$O$3:$P$75,2),IF((D53=14),VLOOKUP(I53,'14 лет'!$O$3:$P$75,2),IF((D53=15),VLOOKUP(I53,'15 лет'!$M$3:$N$75,2),IF((D53=16),VLOOKUP(I53,'16 лет'!$M$3:$N$75,2),VLOOKUP(I53,'17 лет'!$M$3:$N$75,2)))))))</f>
        <v>0</v>
      </c>
      <c r="K53" s="59"/>
      <c r="L53" s="59">
        <f>IF((D53&lt;=11),VLOOKUP(K53,'11 лет'!$Q$4:$S$74,3),IF((D53=12),VLOOKUP(K53,'12 лет'!$Q$4:$S$74,3),IF((D53=13),VLOOKUP(K53,'13 лет'!$S$4:$U$74,3),IF((D53=14),VLOOKUP(K53,'14 лет'!$S$4:$U$74,3),IF((D53=15),VLOOKUP(K53,'15 лет'!$Q$4:$S$74,3),IF((D53=16),VLOOKUP(K53,'16 лет'!$Q$4:$S$74,3),VLOOKUP(K53,'17 лет'!$Q$4:$S$74,3)))))))</f>
        <v>0</v>
      </c>
      <c r="M53" s="59"/>
      <c r="N53" s="59">
        <f>IF((D53&lt;=11),VLOOKUP(M53,'11 лет'!$P$4:$S$74,4),IF((D53=12),VLOOKUP(M53,'12 лет'!$P$4:$S$74,4),IF((D53=13),VLOOKUP(M53,'13 лет'!$R$4:$U$74,4),IF((D53=14),VLOOKUP(M53,'14 лет'!$R$4:$U$74,4),IF((D53=15),VLOOKUP(M53,'15 лет'!$P$4:$S$74,4),IF((D53=16),VLOOKUP(M53,'16 лет'!$P$4:$S$74,4),VLOOKUP(M53,'17 лет'!$P$4:$S$74,4)))))))</f>
        <v>0</v>
      </c>
      <c r="O53" s="59"/>
      <c r="P53" s="59">
        <f>IF((D53&lt;=11),VLOOKUP(O53,'11 лет'!$O$4:$S$74,5),IF((D53=12),VLOOKUP(O53,'12 лет'!$O$4:$S$74,5),IF((D53=13),VLOOKUP(O53,'13 лет'!$Q$4:$U$74,5),IF((D53=14),VLOOKUP(O53,'14 лет'!$Q$4:$U$74,5),IF((D53=15),VLOOKUP(O53,'15 лет'!$O$4:$S$74,5),IF((D53=16),VLOOKUP(O53,'16 лет'!$O$4:$S$74,5),VLOOKUP(O53,'17 лет'!$O$4:$S$74,5)))))))</f>
        <v>0</v>
      </c>
      <c r="Q53" s="59"/>
      <c r="R53" s="59">
        <f>IF((D53&lt;=11),VLOOKUP(Q53,'11 лет'!$R$4:$S$74,2),IF((D53=12),VLOOKUP(Q53,'12 лет'!$R$4:$S$74,2),IF((D53=13),VLOOKUP(Q53,'13 лет'!$T$4:$U$74,2),IF((D53=14),VLOOKUP(Q53,'14 лет'!$T$4:$U$74,2),IF((D53=15),VLOOKUP(Q53,'15 лет'!$R$4:$S$74,2),IF((D53=16),VLOOKUP(Q53,'16 лет'!$R$4:$S$74,2),VLOOKUP(Q53,'17 лет'!$R$4:$S$74,2)))))))</f>
        <v>3</v>
      </c>
      <c r="S53" s="59">
        <f t="shared" si="0"/>
        <v>3</v>
      </c>
      <c r="T53" s="59"/>
    </row>
    <row r="54" spans="1:20" x14ac:dyDescent="0.2">
      <c r="A54" s="59"/>
      <c r="B54" s="59"/>
      <c r="C54" s="59"/>
      <c r="D54" s="59"/>
      <c r="E54" s="59"/>
      <c r="F54" s="59">
        <f>IF((D54&lt;=11),VLOOKUP(E54,'11 лет'!$L$3:$N$75,3),IF((D54=12),VLOOKUP(E54,'12 лет'!$L$3:$N$75,3),IF((D54=13),VLOOKUP(E54,'13 лет'!$M$3:$P$75,4),IF((D54=14),VLOOKUP(E54,'14 лет'!$M$3:$P$75,4),IF((D54=15),VLOOKUP(E54,'15 лет'!$L$3:$N$75,3),IF((D54=16),VLOOKUP(E54,'16 лет'!$L$3:$N$75,3),VLOOKUP(E54,'17 лет'!$L$3:$N$75,3)))))))</f>
        <v>0</v>
      </c>
      <c r="G54" s="59"/>
      <c r="H54" s="59">
        <f>IF((D54&lt;=11),VLOOKUP(G54,'11 лет'!$K$3:$N$75,4),IF((D54=12),VLOOKUP(G54,'12 лет'!$K$3:$N$75,4),IF((D54=13),VLOOKUP(G54,'13 лет'!$L$3:$P$75,5),IF((D54=14),VLOOKUP(G54,'14 лет'!$L$3:$P$75,5),IF((D54=15),VLOOKUP(G54,'15 лет'!$K$3:$N$75,4),IF((D54=16),VLOOKUP(G54,'16 лет'!$K$3:$N$75,4),VLOOKUP(G54,'17 лет'!$K$3:$N$75,4)))))))</f>
        <v>0</v>
      </c>
      <c r="I54" s="59"/>
      <c r="J54" s="59">
        <f>IF((D54&lt;=11),VLOOKUP(I54,'11 лет'!$M$3:$N$75,2),IF((D54=12),VLOOKUP(I54,'12 лет'!$M$3:$N$75,2),IF((D54=13),VLOOKUP(I54,'13 лет'!$O$3:$P$75,2),IF((D54=14),VLOOKUP(I54,'14 лет'!$O$3:$P$75,2),IF((D54=15),VLOOKUP(I54,'15 лет'!$M$3:$N$75,2),IF((D54=16),VLOOKUP(I54,'16 лет'!$M$3:$N$75,2),VLOOKUP(I54,'17 лет'!$M$3:$N$75,2)))))))</f>
        <v>0</v>
      </c>
      <c r="K54" s="59"/>
      <c r="L54" s="59">
        <f>IF((D54&lt;=11),VLOOKUP(K54,'11 лет'!$Q$4:$S$74,3),IF((D54=12),VLOOKUP(K54,'12 лет'!$Q$4:$S$74,3),IF((D54=13),VLOOKUP(K54,'13 лет'!$S$4:$U$74,3),IF((D54=14),VLOOKUP(K54,'14 лет'!$S$4:$U$74,3),IF((D54=15),VLOOKUP(K54,'15 лет'!$Q$4:$S$74,3),IF((D54=16),VLOOKUP(K54,'16 лет'!$Q$4:$S$74,3),VLOOKUP(K54,'17 лет'!$Q$4:$S$74,3)))))))</f>
        <v>0</v>
      </c>
      <c r="M54" s="59"/>
      <c r="N54" s="59">
        <f>IF((D54&lt;=11),VLOOKUP(M54,'11 лет'!$P$4:$S$74,4),IF((D54=12),VLOOKUP(M54,'12 лет'!$P$4:$S$74,4),IF((D54=13),VLOOKUP(M54,'13 лет'!$R$4:$U$74,4),IF((D54=14),VLOOKUP(M54,'14 лет'!$R$4:$U$74,4),IF((D54=15),VLOOKUP(M54,'15 лет'!$P$4:$S$74,4),IF((D54=16),VLOOKUP(M54,'16 лет'!$P$4:$S$74,4),VLOOKUP(M54,'17 лет'!$P$4:$S$74,4)))))))</f>
        <v>0</v>
      </c>
      <c r="O54" s="59"/>
      <c r="P54" s="59">
        <f>IF((D54&lt;=11),VLOOKUP(O54,'11 лет'!$O$4:$S$74,5),IF((D54=12),VLOOKUP(O54,'12 лет'!$O$4:$S$74,5),IF((D54=13),VLOOKUP(O54,'13 лет'!$Q$4:$U$74,5),IF((D54=14),VLOOKUP(O54,'14 лет'!$Q$4:$U$74,5),IF((D54=15),VLOOKUP(O54,'15 лет'!$O$4:$S$74,5),IF((D54=16),VLOOKUP(O54,'16 лет'!$O$4:$S$74,5),VLOOKUP(O54,'17 лет'!$O$4:$S$74,5)))))))</f>
        <v>0</v>
      </c>
      <c r="Q54" s="59"/>
      <c r="R54" s="59">
        <f>IF((D54&lt;=11),VLOOKUP(Q54,'11 лет'!$R$4:$S$74,2),IF((D54=12),VLOOKUP(Q54,'12 лет'!$R$4:$S$74,2),IF((D54=13),VLOOKUP(Q54,'13 лет'!$T$4:$U$74,2),IF((D54=14),VLOOKUP(Q54,'14 лет'!$T$4:$U$74,2),IF((D54=15),VLOOKUP(Q54,'15 лет'!$R$4:$S$74,2),IF((D54=16),VLOOKUP(Q54,'16 лет'!$R$4:$S$74,2),VLOOKUP(Q54,'17 лет'!$R$4:$S$74,2)))))))</f>
        <v>3</v>
      </c>
      <c r="S54" s="59">
        <f t="shared" si="0"/>
        <v>3</v>
      </c>
      <c r="T54" s="59"/>
    </row>
    <row r="55" spans="1:20" x14ac:dyDescent="0.2">
      <c r="A55" s="59"/>
      <c r="B55" s="59"/>
      <c r="C55" s="59"/>
      <c r="D55" s="59"/>
      <c r="E55" s="59"/>
      <c r="F55" s="59">
        <f>IF((D55&lt;=11),VLOOKUP(E55,'11 лет'!$L$3:$N$75,3),IF((D55=12),VLOOKUP(E55,'12 лет'!$L$3:$N$75,3),IF((D55=13),VLOOKUP(E55,'13 лет'!$M$3:$P$75,4),IF((D55=14),VLOOKUP(E55,'14 лет'!$M$3:$P$75,4),IF((D55=15),VLOOKUP(E55,'15 лет'!$L$3:$N$75,3),IF((D55=16),VLOOKUP(E55,'16 лет'!$L$3:$N$75,3),VLOOKUP(E55,'17 лет'!$L$3:$N$75,3)))))))</f>
        <v>0</v>
      </c>
      <c r="G55" s="59"/>
      <c r="H55" s="59">
        <f>IF((D55&lt;=11),VLOOKUP(G55,'11 лет'!$K$3:$N$75,4),IF((D55=12),VLOOKUP(G55,'12 лет'!$K$3:$N$75,4),IF((D55=13),VLOOKUP(G55,'13 лет'!$L$3:$P$75,5),IF((D55=14),VLOOKUP(G55,'14 лет'!$L$3:$P$75,5),IF((D55=15),VLOOKUP(G55,'15 лет'!$K$3:$N$75,4),IF((D55=16),VLOOKUP(G55,'16 лет'!$K$3:$N$75,4),VLOOKUP(G55,'17 лет'!$K$3:$N$75,4)))))))</f>
        <v>0</v>
      </c>
      <c r="I55" s="59"/>
      <c r="J55" s="59">
        <f>IF((D55&lt;=11),VLOOKUP(I55,'11 лет'!$M$3:$N$75,2),IF((D55=12),VLOOKUP(I55,'12 лет'!$M$3:$N$75,2),IF((D55=13),VLOOKUP(I55,'13 лет'!$O$3:$P$75,2),IF((D55=14),VLOOKUP(I55,'14 лет'!$O$3:$P$75,2),IF((D55=15),VLOOKUP(I55,'15 лет'!$M$3:$N$75,2),IF((D55=16),VLOOKUP(I55,'16 лет'!$M$3:$N$75,2),VLOOKUP(I55,'17 лет'!$M$3:$N$75,2)))))))</f>
        <v>0</v>
      </c>
      <c r="K55" s="59"/>
      <c r="L55" s="59">
        <f>IF((D55&lt;=11),VLOOKUP(K55,'11 лет'!$Q$4:$S$74,3),IF((D55=12),VLOOKUP(K55,'12 лет'!$Q$4:$S$74,3),IF((D55=13),VLOOKUP(K55,'13 лет'!$S$4:$U$74,3),IF((D55=14),VLOOKUP(K55,'14 лет'!$S$4:$U$74,3),IF((D55=15),VLOOKUP(K55,'15 лет'!$Q$4:$S$74,3),IF((D55=16),VLOOKUP(K55,'16 лет'!$Q$4:$S$74,3),VLOOKUP(K55,'17 лет'!$Q$4:$S$74,3)))))))</f>
        <v>0</v>
      </c>
      <c r="M55" s="59"/>
      <c r="N55" s="59">
        <f>IF((D55&lt;=11),VLOOKUP(M55,'11 лет'!$P$4:$S$74,4),IF((D55=12),VLOOKUP(M55,'12 лет'!$P$4:$S$74,4),IF((D55=13),VLOOKUP(M55,'13 лет'!$R$4:$U$74,4),IF((D55=14),VLOOKUP(M55,'14 лет'!$R$4:$U$74,4),IF((D55=15),VLOOKUP(M55,'15 лет'!$P$4:$S$74,4),IF((D55=16),VLOOKUP(M55,'16 лет'!$P$4:$S$74,4),VLOOKUP(M55,'17 лет'!$P$4:$S$74,4)))))))</f>
        <v>0</v>
      </c>
      <c r="O55" s="59"/>
      <c r="P55" s="59">
        <f>IF((D55&lt;=11),VLOOKUP(O55,'11 лет'!$O$4:$S$74,5),IF((D55=12),VLOOKUP(O55,'12 лет'!$O$4:$S$74,5),IF((D55=13),VLOOKUP(O55,'13 лет'!$Q$4:$U$74,5),IF((D55=14),VLOOKUP(O55,'14 лет'!$Q$4:$U$74,5),IF((D55=15),VLOOKUP(O55,'15 лет'!$O$4:$S$74,5),IF((D55=16),VLOOKUP(O55,'16 лет'!$O$4:$S$74,5),VLOOKUP(O55,'17 лет'!$O$4:$S$74,5)))))))</f>
        <v>0</v>
      </c>
      <c r="Q55" s="59"/>
      <c r="R55" s="59">
        <f>IF((D55&lt;=11),VLOOKUP(Q55,'11 лет'!$R$4:$S$74,2),IF((D55=12),VLOOKUP(Q55,'12 лет'!$R$4:$S$74,2),IF((D55=13),VLOOKUP(Q55,'13 лет'!$T$4:$U$74,2),IF((D55=14),VLOOKUP(Q55,'14 лет'!$T$4:$U$74,2),IF((D55=15),VLOOKUP(Q55,'15 лет'!$R$4:$S$74,2),IF((D55=16),VLOOKUP(Q55,'16 лет'!$R$4:$S$74,2),VLOOKUP(Q55,'17 лет'!$R$4:$S$74,2)))))))</f>
        <v>3</v>
      </c>
      <c r="S55" s="59">
        <f t="shared" si="0"/>
        <v>3</v>
      </c>
      <c r="T55" s="59"/>
    </row>
    <row r="56" spans="1:20" x14ac:dyDescent="0.2">
      <c r="A56" s="59"/>
      <c r="B56" s="59"/>
      <c r="C56" s="59"/>
      <c r="D56" s="59"/>
      <c r="E56" s="59"/>
      <c r="F56" s="59">
        <f>IF((D56&lt;=11),VLOOKUP(E56,'11 лет'!$L$3:$N$75,3),IF((D56=12),VLOOKUP(E56,'12 лет'!$L$3:$N$75,3),IF((D56=13),VLOOKUP(E56,'13 лет'!$M$3:$P$75,4),IF((D56=14),VLOOKUP(E56,'14 лет'!$M$3:$P$75,4),IF((D56=15),VLOOKUP(E56,'15 лет'!$L$3:$N$75,3),IF((D56=16),VLOOKUP(E56,'16 лет'!$L$3:$N$75,3),VLOOKUP(E56,'17 лет'!$L$3:$N$75,3)))))))</f>
        <v>0</v>
      </c>
      <c r="G56" s="59"/>
      <c r="H56" s="59">
        <f>IF((D56&lt;=11),VLOOKUP(G56,'11 лет'!$K$3:$N$75,4),IF((D56=12),VLOOKUP(G56,'12 лет'!$K$3:$N$75,4),IF((D56=13),VLOOKUP(G56,'13 лет'!$L$3:$P$75,5),IF((D56=14),VLOOKUP(G56,'14 лет'!$L$3:$P$75,5),IF((D56=15),VLOOKUP(G56,'15 лет'!$K$3:$N$75,4),IF((D56=16),VLOOKUP(G56,'16 лет'!$K$3:$N$75,4),VLOOKUP(G56,'17 лет'!$K$3:$N$75,4)))))))</f>
        <v>0</v>
      </c>
      <c r="I56" s="59"/>
      <c r="J56" s="59">
        <f>IF((D56&lt;=11),VLOOKUP(I56,'11 лет'!$M$3:$N$75,2),IF((D56=12),VLOOKUP(I56,'12 лет'!$M$3:$N$75,2),IF((D56=13),VLOOKUP(I56,'13 лет'!$O$3:$P$75,2),IF((D56=14),VLOOKUP(I56,'14 лет'!$O$3:$P$75,2),IF((D56=15),VLOOKUP(I56,'15 лет'!$M$3:$N$75,2),IF((D56=16),VLOOKUP(I56,'16 лет'!$M$3:$N$75,2),VLOOKUP(I56,'17 лет'!$M$3:$N$75,2)))))))</f>
        <v>0</v>
      </c>
      <c r="K56" s="59"/>
      <c r="L56" s="59">
        <f>IF((D56&lt;=11),VLOOKUP(K56,'11 лет'!$Q$4:$S$74,3),IF((D56=12),VLOOKUP(K56,'12 лет'!$Q$4:$S$74,3),IF((D56=13),VLOOKUP(K56,'13 лет'!$S$4:$U$74,3),IF((D56=14),VLOOKUP(K56,'14 лет'!$S$4:$U$74,3),IF((D56=15),VLOOKUP(K56,'15 лет'!$Q$4:$S$74,3),IF((D56=16),VLOOKUP(K56,'16 лет'!$Q$4:$S$74,3),VLOOKUP(K56,'17 лет'!$Q$4:$S$74,3)))))))</f>
        <v>0</v>
      </c>
      <c r="M56" s="59"/>
      <c r="N56" s="59">
        <f>IF((D56&lt;=11),VLOOKUP(M56,'11 лет'!$P$4:$S$74,4),IF((D56=12),VLOOKUP(M56,'12 лет'!$P$4:$S$74,4),IF((D56=13),VLOOKUP(M56,'13 лет'!$R$4:$U$74,4),IF((D56=14),VLOOKUP(M56,'14 лет'!$R$4:$U$74,4),IF((D56=15),VLOOKUP(M56,'15 лет'!$P$4:$S$74,4),IF((D56=16),VLOOKUP(M56,'16 лет'!$P$4:$S$74,4),VLOOKUP(M56,'17 лет'!$P$4:$S$74,4)))))))</f>
        <v>0</v>
      </c>
      <c r="O56" s="59"/>
      <c r="P56" s="59">
        <f>IF((D56&lt;=11),VLOOKUP(O56,'11 лет'!$O$4:$S$74,5),IF((D56=12),VLOOKUP(O56,'12 лет'!$O$4:$S$74,5),IF((D56=13),VLOOKUP(O56,'13 лет'!$Q$4:$U$74,5),IF((D56=14),VLOOKUP(O56,'14 лет'!$Q$4:$U$74,5),IF((D56=15),VLOOKUP(O56,'15 лет'!$O$4:$S$74,5),IF((D56=16),VLOOKUP(O56,'16 лет'!$O$4:$S$74,5),VLOOKUP(O56,'17 лет'!$O$4:$S$74,5)))))))</f>
        <v>0</v>
      </c>
      <c r="Q56" s="59"/>
      <c r="R56" s="59">
        <f>IF((D56&lt;=11),VLOOKUP(Q56,'11 лет'!$R$4:$S$74,2),IF((D56=12),VLOOKUP(Q56,'12 лет'!$R$4:$S$74,2),IF((D56=13),VLOOKUP(Q56,'13 лет'!$T$4:$U$74,2),IF((D56=14),VLOOKUP(Q56,'14 лет'!$T$4:$U$74,2),IF((D56=15),VLOOKUP(Q56,'15 лет'!$R$4:$S$74,2),IF((D56=16),VLOOKUP(Q56,'16 лет'!$R$4:$S$74,2),VLOOKUP(Q56,'17 лет'!$R$4:$S$74,2)))))))</f>
        <v>3</v>
      </c>
      <c r="S56" s="59">
        <f t="shared" si="0"/>
        <v>3</v>
      </c>
      <c r="T56" s="59"/>
    </row>
    <row r="57" spans="1:20" x14ac:dyDescent="0.2">
      <c r="A57" s="59"/>
      <c r="B57" s="59"/>
      <c r="C57" s="59"/>
      <c r="D57" s="59"/>
      <c r="E57" s="59"/>
      <c r="F57" s="59">
        <f>IF((D57&lt;=11),VLOOKUP(E57,'11 лет'!$L$3:$N$75,3),IF((D57=12),VLOOKUP(E57,'12 лет'!$L$3:$N$75,3),IF((D57=13),VLOOKUP(E57,'13 лет'!$M$3:$P$75,4),IF((D57=14),VLOOKUP(E57,'14 лет'!$M$3:$P$75,4),IF((D57=15),VLOOKUP(E57,'15 лет'!$L$3:$N$75,3),IF((D57=16),VLOOKUP(E57,'16 лет'!$L$3:$N$75,3),VLOOKUP(E57,'17 лет'!$L$3:$N$75,3)))))))</f>
        <v>0</v>
      </c>
      <c r="G57" s="59"/>
      <c r="H57" s="59">
        <f>IF((D57&lt;=11),VLOOKUP(G57,'11 лет'!$K$3:$N$75,4),IF((D57=12),VLOOKUP(G57,'12 лет'!$K$3:$N$75,4),IF((D57=13),VLOOKUP(G57,'13 лет'!$L$3:$P$75,5),IF((D57=14),VLOOKUP(G57,'14 лет'!$L$3:$P$75,5),IF((D57=15),VLOOKUP(G57,'15 лет'!$K$3:$N$75,4),IF((D57=16),VLOOKUP(G57,'16 лет'!$K$3:$N$75,4),VLOOKUP(G57,'17 лет'!$K$3:$N$75,4)))))))</f>
        <v>0</v>
      </c>
      <c r="I57" s="59"/>
      <c r="J57" s="59">
        <f>IF((D57&lt;=11),VLOOKUP(I57,'11 лет'!$M$3:$N$75,2),IF((D57=12),VLOOKUP(I57,'12 лет'!$M$3:$N$75,2),IF((D57=13),VLOOKUP(I57,'13 лет'!$O$3:$P$75,2),IF((D57=14),VLOOKUP(I57,'14 лет'!$O$3:$P$75,2),IF((D57=15),VLOOKUP(I57,'15 лет'!$M$3:$N$75,2),IF((D57=16),VLOOKUP(I57,'16 лет'!$M$3:$N$75,2),VLOOKUP(I57,'17 лет'!$M$3:$N$75,2)))))))</f>
        <v>0</v>
      </c>
      <c r="K57" s="59"/>
      <c r="L57" s="59">
        <f>IF((D57&lt;=11),VLOOKUP(K57,'11 лет'!$Q$4:$S$74,3),IF((D57=12),VLOOKUP(K57,'12 лет'!$Q$4:$S$74,3),IF((D57=13),VLOOKUP(K57,'13 лет'!$S$4:$U$74,3),IF((D57=14),VLOOKUP(K57,'14 лет'!$S$4:$U$74,3),IF((D57=15),VLOOKUP(K57,'15 лет'!$Q$4:$S$74,3),IF((D57=16),VLOOKUP(K57,'16 лет'!$Q$4:$S$74,3),VLOOKUP(K57,'17 лет'!$Q$4:$S$74,3)))))))</f>
        <v>0</v>
      </c>
      <c r="M57" s="59"/>
      <c r="N57" s="59">
        <f>IF((D57&lt;=11),VLOOKUP(M57,'11 лет'!$P$4:$S$74,4),IF((D57=12),VLOOKUP(M57,'12 лет'!$P$4:$S$74,4),IF((D57=13),VLOOKUP(M57,'13 лет'!$R$4:$U$74,4),IF((D57=14),VLOOKUP(M57,'14 лет'!$R$4:$U$74,4),IF((D57=15),VLOOKUP(M57,'15 лет'!$P$4:$S$74,4),IF((D57=16),VLOOKUP(M57,'16 лет'!$P$4:$S$74,4),VLOOKUP(M57,'17 лет'!$P$4:$S$74,4)))))))</f>
        <v>0</v>
      </c>
      <c r="O57" s="59"/>
      <c r="P57" s="59">
        <f>IF((D57&lt;=11),VLOOKUP(O57,'11 лет'!$O$4:$S$74,5),IF((D57=12),VLOOKUP(O57,'12 лет'!$O$4:$S$74,5),IF((D57=13),VLOOKUP(O57,'13 лет'!$Q$4:$U$74,5),IF((D57=14),VLOOKUP(O57,'14 лет'!$Q$4:$U$74,5),IF((D57=15),VLOOKUP(O57,'15 лет'!$O$4:$S$74,5),IF((D57=16),VLOOKUP(O57,'16 лет'!$O$4:$S$74,5),VLOOKUP(O57,'17 лет'!$O$4:$S$74,5)))))))</f>
        <v>0</v>
      </c>
      <c r="Q57" s="59"/>
      <c r="R57" s="59">
        <f>IF((D57&lt;=11),VLOOKUP(Q57,'11 лет'!$R$4:$S$74,2),IF((D57=12),VLOOKUP(Q57,'12 лет'!$R$4:$S$74,2),IF((D57=13),VLOOKUP(Q57,'13 лет'!$T$4:$U$74,2),IF((D57=14),VLOOKUP(Q57,'14 лет'!$T$4:$U$74,2),IF((D57=15),VLOOKUP(Q57,'15 лет'!$R$4:$S$74,2),IF((D57=16),VLOOKUP(Q57,'16 лет'!$R$4:$S$74,2),VLOOKUP(Q57,'17 лет'!$R$4:$S$74,2)))))))</f>
        <v>3</v>
      </c>
      <c r="S57" s="59">
        <f t="shared" si="0"/>
        <v>3</v>
      </c>
      <c r="T57" s="59"/>
    </row>
    <row r="58" spans="1:20" x14ac:dyDescent="0.2">
      <c r="A58" s="59"/>
      <c r="B58" s="59"/>
      <c r="C58" s="59"/>
      <c r="D58" s="59"/>
      <c r="E58" s="59"/>
      <c r="F58" s="59">
        <f>IF((D58&lt;=11),VLOOKUP(E58,'11 лет'!$L$3:$N$75,3),IF((D58=12),VLOOKUP(E58,'12 лет'!$L$3:$N$75,3),IF((D58=13),VLOOKUP(E58,'13 лет'!$M$3:$P$75,4),IF((D58=14),VLOOKUP(E58,'14 лет'!$M$3:$P$75,4),IF((D58=15),VLOOKUP(E58,'15 лет'!$L$3:$N$75,3),IF((D58=16),VLOOKUP(E58,'16 лет'!$L$3:$N$75,3),VLOOKUP(E58,'17 лет'!$L$3:$N$75,3)))))))</f>
        <v>0</v>
      </c>
      <c r="G58" s="59"/>
      <c r="H58" s="59">
        <f>IF((D58&lt;=11),VLOOKUP(G58,'11 лет'!$K$3:$N$75,4),IF((D58=12),VLOOKUP(G58,'12 лет'!$K$3:$N$75,4),IF((D58=13),VLOOKUP(G58,'13 лет'!$L$3:$P$75,5),IF((D58=14),VLOOKUP(G58,'14 лет'!$L$3:$P$75,5),IF((D58=15),VLOOKUP(G58,'15 лет'!$K$3:$N$75,4),IF((D58=16),VLOOKUP(G58,'16 лет'!$K$3:$N$75,4),VLOOKUP(G58,'17 лет'!$K$3:$N$75,4)))))))</f>
        <v>0</v>
      </c>
      <c r="I58" s="59"/>
      <c r="J58" s="59">
        <f>IF((D58&lt;=11),VLOOKUP(I58,'11 лет'!$M$3:$N$75,2),IF((D58=12),VLOOKUP(I58,'12 лет'!$M$3:$N$75,2),IF((D58=13),VLOOKUP(I58,'13 лет'!$O$3:$P$75,2),IF((D58=14),VLOOKUP(I58,'14 лет'!$O$3:$P$75,2),IF((D58=15),VLOOKUP(I58,'15 лет'!$M$3:$N$75,2),IF((D58=16),VLOOKUP(I58,'16 лет'!$M$3:$N$75,2),VLOOKUP(I58,'17 лет'!$M$3:$N$75,2)))))))</f>
        <v>0</v>
      </c>
      <c r="K58" s="59"/>
      <c r="L58" s="59">
        <f>IF((D58&lt;=11),VLOOKUP(K58,'11 лет'!$Q$4:$S$74,3),IF((D58=12),VLOOKUP(K58,'12 лет'!$Q$4:$S$74,3),IF((D58=13),VLOOKUP(K58,'13 лет'!$S$4:$U$74,3),IF((D58=14),VLOOKUP(K58,'14 лет'!$S$4:$U$74,3),IF((D58=15),VLOOKUP(K58,'15 лет'!$Q$4:$S$74,3),IF((D58=16),VLOOKUP(K58,'16 лет'!$Q$4:$S$74,3),VLOOKUP(K58,'17 лет'!$Q$4:$S$74,3)))))))</f>
        <v>0</v>
      </c>
      <c r="M58" s="59"/>
      <c r="N58" s="59">
        <f>IF((D58&lt;=11),VLOOKUP(M58,'11 лет'!$P$4:$S$74,4),IF((D58=12),VLOOKUP(M58,'12 лет'!$P$4:$S$74,4),IF((D58=13),VLOOKUP(M58,'13 лет'!$R$4:$U$74,4),IF((D58=14),VLOOKUP(M58,'14 лет'!$R$4:$U$74,4),IF((D58=15),VLOOKUP(M58,'15 лет'!$P$4:$S$74,4),IF((D58=16),VLOOKUP(M58,'16 лет'!$P$4:$S$74,4),VLOOKUP(M58,'17 лет'!$P$4:$S$74,4)))))))</f>
        <v>0</v>
      </c>
      <c r="O58" s="59"/>
      <c r="P58" s="59">
        <f>IF((D58&lt;=11),VLOOKUP(O58,'11 лет'!$O$4:$S$74,5),IF((D58=12),VLOOKUP(O58,'12 лет'!$O$4:$S$74,5),IF((D58=13),VLOOKUP(O58,'13 лет'!$Q$4:$U$74,5),IF((D58=14),VLOOKUP(O58,'14 лет'!$Q$4:$U$74,5),IF((D58=15),VLOOKUP(O58,'15 лет'!$O$4:$S$74,5),IF((D58=16),VLOOKUP(O58,'16 лет'!$O$4:$S$74,5),VLOOKUP(O58,'17 лет'!$O$4:$S$74,5)))))))</f>
        <v>0</v>
      </c>
      <c r="Q58" s="59"/>
      <c r="R58" s="59">
        <f>IF((D58&lt;=11),VLOOKUP(Q58,'11 лет'!$R$4:$S$74,2),IF((D58=12),VLOOKUP(Q58,'12 лет'!$R$4:$S$74,2),IF((D58=13),VLOOKUP(Q58,'13 лет'!$T$4:$U$74,2),IF((D58=14),VLOOKUP(Q58,'14 лет'!$T$4:$U$74,2),IF((D58=15),VLOOKUP(Q58,'15 лет'!$R$4:$S$74,2),IF((D58=16),VLOOKUP(Q58,'16 лет'!$R$4:$S$74,2),VLOOKUP(Q58,'17 лет'!$R$4:$S$74,2)))))))</f>
        <v>3</v>
      </c>
      <c r="S58" s="59">
        <f t="shared" si="0"/>
        <v>3</v>
      </c>
      <c r="T58" s="59"/>
    </row>
    <row r="59" spans="1:20" x14ac:dyDescent="0.2">
      <c r="A59" s="59"/>
      <c r="B59" s="59"/>
      <c r="C59" s="59"/>
      <c r="D59" s="59"/>
      <c r="E59" s="59"/>
      <c r="F59" s="59">
        <f>IF((D59&lt;=11),VLOOKUP(E59,'11 лет'!$L$3:$N$75,3),IF((D59=12),VLOOKUP(E59,'12 лет'!$L$3:$N$75,3),IF((D59=13),VLOOKUP(E59,'13 лет'!$M$3:$P$75,4),IF((D59=14),VLOOKUP(E59,'14 лет'!$M$3:$P$75,4),IF((D59=15),VLOOKUP(E59,'15 лет'!$L$3:$N$75,3),IF((D59=16),VLOOKUP(E59,'16 лет'!$L$3:$N$75,3),VLOOKUP(E59,'17 лет'!$L$3:$N$75,3)))))))</f>
        <v>0</v>
      </c>
      <c r="G59" s="59"/>
      <c r="H59" s="59">
        <f>IF((D59&lt;=11),VLOOKUP(G59,'11 лет'!$K$3:$N$75,4),IF((D59=12),VLOOKUP(G59,'12 лет'!$K$3:$N$75,4),IF((D59=13),VLOOKUP(G59,'13 лет'!$L$3:$P$75,5),IF((D59=14),VLOOKUP(G59,'14 лет'!$L$3:$P$75,5),IF((D59=15),VLOOKUP(G59,'15 лет'!$K$3:$N$75,4),IF((D59=16),VLOOKUP(G59,'16 лет'!$K$3:$N$75,4),VLOOKUP(G59,'17 лет'!$K$3:$N$75,4)))))))</f>
        <v>0</v>
      </c>
      <c r="I59" s="59"/>
      <c r="J59" s="59">
        <f>IF((D59&lt;=11),VLOOKUP(I59,'11 лет'!$M$3:$N$75,2),IF((D59=12),VLOOKUP(I59,'12 лет'!$M$3:$N$75,2),IF((D59=13),VLOOKUP(I59,'13 лет'!$O$3:$P$75,2),IF((D59=14),VLOOKUP(I59,'14 лет'!$O$3:$P$75,2),IF((D59=15),VLOOKUP(I59,'15 лет'!$M$3:$N$75,2),IF((D59=16),VLOOKUP(I59,'16 лет'!$M$3:$N$75,2),VLOOKUP(I59,'17 лет'!$M$3:$N$75,2)))))))</f>
        <v>0</v>
      </c>
      <c r="K59" s="59"/>
      <c r="L59" s="59">
        <f>IF((D59&lt;=11),VLOOKUP(K59,'11 лет'!$Q$4:$S$74,3),IF((D59=12),VLOOKUP(K59,'12 лет'!$Q$4:$S$74,3),IF((D59=13),VLOOKUP(K59,'13 лет'!$S$4:$U$74,3),IF((D59=14),VLOOKUP(K59,'14 лет'!$S$4:$U$74,3),IF((D59=15),VLOOKUP(K59,'15 лет'!$Q$4:$S$74,3),IF((D59=16),VLOOKUP(K59,'16 лет'!$Q$4:$S$74,3),VLOOKUP(K59,'17 лет'!$Q$4:$S$74,3)))))))</f>
        <v>0</v>
      </c>
      <c r="M59" s="59"/>
      <c r="N59" s="59">
        <f>IF((D59&lt;=11),VLOOKUP(M59,'11 лет'!$P$4:$S$74,4),IF((D59=12),VLOOKUP(M59,'12 лет'!$P$4:$S$74,4),IF((D59=13),VLOOKUP(M59,'13 лет'!$R$4:$U$74,4),IF((D59=14),VLOOKUP(M59,'14 лет'!$R$4:$U$74,4),IF((D59=15),VLOOKUP(M59,'15 лет'!$P$4:$S$74,4),IF((D59=16),VLOOKUP(M59,'16 лет'!$P$4:$S$74,4),VLOOKUP(M59,'17 лет'!$P$4:$S$74,4)))))))</f>
        <v>0</v>
      </c>
      <c r="O59" s="59"/>
      <c r="P59" s="59">
        <f>IF((D59&lt;=11),VLOOKUP(O59,'11 лет'!$O$4:$S$74,5),IF((D59=12),VLOOKUP(O59,'12 лет'!$O$4:$S$74,5),IF((D59=13),VLOOKUP(O59,'13 лет'!$Q$4:$U$74,5),IF((D59=14),VLOOKUP(O59,'14 лет'!$Q$4:$U$74,5),IF((D59=15),VLOOKUP(O59,'15 лет'!$O$4:$S$74,5),IF((D59=16),VLOOKUP(O59,'16 лет'!$O$4:$S$74,5),VLOOKUP(O59,'17 лет'!$O$4:$S$74,5)))))))</f>
        <v>0</v>
      </c>
      <c r="Q59" s="59"/>
      <c r="R59" s="59">
        <f>IF((D59&lt;=11),VLOOKUP(Q59,'11 лет'!$R$4:$S$74,2),IF((D59=12),VLOOKUP(Q59,'12 лет'!$R$4:$S$74,2),IF((D59=13),VLOOKUP(Q59,'13 лет'!$T$4:$U$74,2),IF((D59=14),VLOOKUP(Q59,'14 лет'!$T$4:$U$74,2),IF((D59=15),VLOOKUP(Q59,'15 лет'!$R$4:$S$74,2),IF((D59=16),VLOOKUP(Q59,'16 лет'!$R$4:$S$74,2),VLOOKUP(Q59,'17 лет'!$R$4:$S$74,2)))))))</f>
        <v>3</v>
      </c>
      <c r="S59" s="59">
        <f t="shared" si="0"/>
        <v>3</v>
      </c>
      <c r="T59" s="59"/>
    </row>
    <row r="60" spans="1:20" x14ac:dyDescent="0.2">
      <c r="A60" s="59"/>
      <c r="B60" s="59"/>
      <c r="C60" s="59"/>
      <c r="D60" s="59"/>
      <c r="E60" s="59"/>
      <c r="F60" s="59">
        <f>IF((D60&lt;=11),VLOOKUP(E60,'11 лет'!$L$3:$N$75,3),IF((D60=12),VLOOKUP(E60,'12 лет'!$L$3:$N$75,3),IF((D60=13),VLOOKUP(E60,'13 лет'!$M$3:$P$75,4),IF((D60=14),VLOOKUP(E60,'14 лет'!$M$3:$P$75,4),IF((D60=15),VLOOKUP(E60,'15 лет'!$L$3:$N$75,3),IF((D60=16),VLOOKUP(E60,'16 лет'!$L$3:$N$75,3),VLOOKUP(E60,'17 лет'!$L$3:$N$75,3)))))))</f>
        <v>0</v>
      </c>
      <c r="G60" s="59"/>
      <c r="H60" s="59">
        <f>IF((D60&lt;=11),VLOOKUP(G60,'11 лет'!$K$3:$N$75,4),IF((D60=12),VLOOKUP(G60,'12 лет'!$K$3:$N$75,4),IF((D60=13),VLOOKUP(G60,'13 лет'!$L$3:$P$75,5),IF((D60=14),VLOOKUP(G60,'14 лет'!$L$3:$P$75,5),IF((D60=15),VLOOKUP(G60,'15 лет'!$K$3:$N$75,4),IF((D60=16),VLOOKUP(G60,'16 лет'!$K$3:$N$75,4),VLOOKUP(G60,'17 лет'!$K$3:$N$75,4)))))))</f>
        <v>0</v>
      </c>
      <c r="I60" s="59"/>
      <c r="J60" s="59">
        <f>IF((D60&lt;=11),VLOOKUP(I60,'11 лет'!$M$3:$N$75,2),IF((D60=12),VLOOKUP(I60,'12 лет'!$M$3:$N$75,2),IF((D60=13),VLOOKUP(I60,'13 лет'!$O$3:$P$75,2),IF((D60=14),VLOOKUP(I60,'14 лет'!$O$3:$P$75,2),IF((D60=15),VLOOKUP(I60,'15 лет'!$M$3:$N$75,2),IF((D60=16),VLOOKUP(I60,'16 лет'!$M$3:$N$75,2),VLOOKUP(I60,'17 лет'!$M$3:$N$75,2)))))))</f>
        <v>0</v>
      </c>
      <c r="K60" s="59"/>
      <c r="L60" s="59">
        <f>IF((D60&lt;=11),VLOOKUP(K60,'11 лет'!$Q$4:$S$74,3),IF((D60=12),VLOOKUP(K60,'12 лет'!$Q$4:$S$74,3),IF((D60=13),VLOOKUP(K60,'13 лет'!$S$4:$U$74,3),IF((D60=14),VLOOKUP(K60,'14 лет'!$S$4:$U$74,3),IF((D60=15),VLOOKUP(K60,'15 лет'!$Q$4:$S$74,3),IF((D60=16),VLOOKUP(K60,'16 лет'!$Q$4:$S$74,3),VLOOKUP(K60,'17 лет'!$Q$4:$S$74,3)))))))</f>
        <v>0</v>
      </c>
      <c r="M60" s="59"/>
      <c r="N60" s="59">
        <f>IF((D60&lt;=11),VLOOKUP(M60,'11 лет'!$P$4:$S$74,4),IF((D60=12),VLOOKUP(M60,'12 лет'!$P$4:$S$74,4),IF((D60=13),VLOOKUP(M60,'13 лет'!$R$4:$U$74,4),IF((D60=14),VLOOKUP(M60,'14 лет'!$R$4:$U$74,4),IF((D60=15),VLOOKUP(M60,'15 лет'!$P$4:$S$74,4),IF((D60=16),VLOOKUP(M60,'16 лет'!$P$4:$S$74,4),VLOOKUP(M60,'17 лет'!$P$4:$S$74,4)))))))</f>
        <v>0</v>
      </c>
      <c r="O60" s="59"/>
      <c r="P60" s="59">
        <f>IF((D60&lt;=11),VLOOKUP(O60,'11 лет'!$O$4:$S$74,5),IF((D60=12),VLOOKUP(O60,'12 лет'!$O$4:$S$74,5),IF((D60=13),VLOOKUP(O60,'13 лет'!$Q$4:$U$74,5),IF((D60=14),VLOOKUP(O60,'14 лет'!$Q$4:$U$74,5),IF((D60=15),VLOOKUP(O60,'15 лет'!$O$4:$S$74,5),IF((D60=16),VLOOKUP(O60,'16 лет'!$O$4:$S$74,5),VLOOKUP(O60,'17 лет'!$O$4:$S$74,5)))))))</f>
        <v>0</v>
      </c>
      <c r="Q60" s="59"/>
      <c r="R60" s="59">
        <f>IF((D60&lt;=11),VLOOKUP(Q60,'11 лет'!$R$4:$S$74,2),IF((D60=12),VLOOKUP(Q60,'12 лет'!$R$4:$S$74,2),IF((D60=13),VLOOKUP(Q60,'13 лет'!$T$4:$U$74,2),IF((D60=14),VLOOKUP(Q60,'14 лет'!$T$4:$U$74,2),IF((D60=15),VLOOKUP(Q60,'15 лет'!$R$4:$S$74,2),IF((D60=16),VLOOKUP(Q60,'16 лет'!$R$4:$S$74,2),VLOOKUP(Q60,'17 лет'!$R$4:$S$74,2)))))))</f>
        <v>3</v>
      </c>
      <c r="S60" s="59">
        <f t="shared" si="0"/>
        <v>3</v>
      </c>
      <c r="T60" s="59"/>
    </row>
    <row r="61" spans="1:20" x14ac:dyDescent="0.2">
      <c r="A61" s="59"/>
      <c r="B61" s="59"/>
      <c r="C61" s="59"/>
      <c r="D61" s="59"/>
      <c r="E61" s="59"/>
      <c r="F61" s="59">
        <f>IF((D61&lt;=11),VLOOKUP(E61,'11 лет'!$L$3:$N$75,3),IF((D61=12),VLOOKUP(E61,'12 лет'!$L$3:$N$75,3),IF((D61=13),VLOOKUP(E61,'13 лет'!$M$3:$P$75,4),IF((D61=14),VLOOKUP(E61,'14 лет'!$M$3:$P$75,4),IF((D61=15),VLOOKUP(E61,'15 лет'!$L$3:$N$75,3),IF((D61=16),VLOOKUP(E61,'16 лет'!$L$3:$N$75,3),VLOOKUP(E61,'17 лет'!$L$3:$N$75,3)))))))</f>
        <v>0</v>
      </c>
      <c r="G61" s="59"/>
      <c r="H61" s="59">
        <f>IF((D61&lt;=11),VLOOKUP(G61,'11 лет'!$K$3:$N$75,4),IF((D61=12),VLOOKUP(G61,'12 лет'!$K$3:$N$75,4),IF((D61=13),VLOOKUP(G61,'13 лет'!$L$3:$P$75,5),IF((D61=14),VLOOKUP(G61,'14 лет'!$L$3:$P$75,5),IF((D61=15),VLOOKUP(G61,'15 лет'!$K$3:$N$75,4),IF((D61=16),VLOOKUP(G61,'16 лет'!$K$3:$N$75,4),VLOOKUP(G61,'17 лет'!$K$3:$N$75,4)))))))</f>
        <v>0</v>
      </c>
      <c r="I61" s="59"/>
      <c r="J61" s="59">
        <f>IF((D61&lt;=11),VLOOKUP(I61,'11 лет'!$M$3:$N$75,2),IF((D61=12),VLOOKUP(I61,'12 лет'!$M$3:$N$75,2),IF((D61=13),VLOOKUP(I61,'13 лет'!$O$3:$P$75,2),IF((D61=14),VLOOKUP(I61,'14 лет'!$O$3:$P$75,2),IF((D61=15),VLOOKUP(I61,'15 лет'!$M$3:$N$75,2),IF((D61=16),VLOOKUP(I61,'16 лет'!$M$3:$N$75,2),VLOOKUP(I61,'17 лет'!$M$3:$N$75,2)))))))</f>
        <v>0</v>
      </c>
      <c r="K61" s="59"/>
      <c r="L61" s="59">
        <f>IF((D61&lt;=11),VLOOKUP(K61,'11 лет'!$Q$4:$S$74,3),IF((D61=12),VLOOKUP(K61,'12 лет'!$Q$4:$S$74,3),IF((D61=13),VLOOKUP(K61,'13 лет'!$S$4:$U$74,3),IF((D61=14),VLOOKUP(K61,'14 лет'!$S$4:$U$74,3),IF((D61=15),VLOOKUP(K61,'15 лет'!$Q$4:$S$74,3),IF((D61=16),VLOOKUP(K61,'16 лет'!$Q$4:$S$74,3),VLOOKUP(K61,'17 лет'!$Q$4:$S$74,3)))))))</f>
        <v>0</v>
      </c>
      <c r="M61" s="59"/>
      <c r="N61" s="59">
        <f>IF((D61&lt;=11),VLOOKUP(M61,'11 лет'!$P$4:$S$74,4),IF((D61=12),VLOOKUP(M61,'12 лет'!$P$4:$S$74,4),IF((D61=13),VLOOKUP(M61,'13 лет'!$R$4:$U$74,4),IF((D61=14),VLOOKUP(M61,'14 лет'!$R$4:$U$74,4),IF((D61=15),VLOOKUP(M61,'15 лет'!$P$4:$S$74,4),IF((D61=16),VLOOKUP(M61,'16 лет'!$P$4:$S$74,4),VLOOKUP(M61,'17 лет'!$P$4:$S$74,4)))))))</f>
        <v>0</v>
      </c>
      <c r="O61" s="59"/>
      <c r="P61" s="59">
        <f>IF((D61&lt;=11),VLOOKUP(O61,'11 лет'!$O$4:$S$74,5),IF((D61=12),VLOOKUP(O61,'12 лет'!$O$4:$S$74,5),IF((D61=13),VLOOKUP(O61,'13 лет'!$Q$4:$U$74,5),IF((D61=14),VLOOKUP(O61,'14 лет'!$Q$4:$U$74,5),IF((D61=15),VLOOKUP(O61,'15 лет'!$O$4:$S$74,5),IF((D61=16),VLOOKUP(O61,'16 лет'!$O$4:$S$74,5),VLOOKUP(O61,'17 лет'!$O$4:$S$74,5)))))))</f>
        <v>0</v>
      </c>
      <c r="Q61" s="59"/>
      <c r="R61" s="59">
        <f>IF((D61&lt;=11),VLOOKUP(Q61,'11 лет'!$R$4:$S$74,2),IF((D61=12),VLOOKUP(Q61,'12 лет'!$R$4:$S$74,2),IF((D61=13),VLOOKUP(Q61,'13 лет'!$T$4:$U$74,2),IF((D61=14),VLOOKUP(Q61,'14 лет'!$T$4:$U$74,2),IF((D61=15),VLOOKUP(Q61,'15 лет'!$R$4:$S$74,2),IF((D61=16),VLOOKUP(Q61,'16 лет'!$R$4:$S$74,2),VLOOKUP(Q61,'17 лет'!$R$4:$S$74,2)))))))</f>
        <v>3</v>
      </c>
      <c r="S61" s="59">
        <f t="shared" si="0"/>
        <v>3</v>
      </c>
      <c r="T61" s="59"/>
    </row>
    <row r="62" spans="1:20" x14ac:dyDescent="0.2">
      <c r="A62" s="59"/>
      <c r="B62" s="59"/>
      <c r="C62" s="59"/>
      <c r="D62" s="59"/>
      <c r="E62" s="59"/>
      <c r="F62" s="59">
        <f>IF((D62&lt;=11),VLOOKUP(E62,'11 лет'!$L$3:$N$75,3),IF((D62=12),VLOOKUP(E62,'12 лет'!$L$3:$N$75,3),IF((D62=13),VLOOKUP(E62,'13 лет'!$M$3:$P$75,4),IF((D62=14),VLOOKUP(E62,'14 лет'!$M$3:$P$75,4),IF((D62=15),VLOOKUP(E62,'15 лет'!$L$3:$N$75,3),IF((D62=16),VLOOKUP(E62,'16 лет'!$L$3:$N$75,3),VLOOKUP(E62,'17 лет'!$L$3:$N$75,3)))))))</f>
        <v>0</v>
      </c>
      <c r="G62" s="59"/>
      <c r="H62" s="59">
        <f>IF((D62&lt;=11),VLOOKUP(G62,'11 лет'!$K$3:$N$75,4),IF((D62=12),VLOOKUP(G62,'12 лет'!$K$3:$N$75,4),IF((D62=13),VLOOKUP(G62,'13 лет'!$L$3:$P$75,5),IF((D62=14),VLOOKUP(G62,'14 лет'!$L$3:$P$75,5),IF((D62=15),VLOOKUP(G62,'15 лет'!$K$3:$N$75,4),IF((D62=16),VLOOKUP(G62,'16 лет'!$K$3:$N$75,4),VLOOKUP(G62,'17 лет'!$K$3:$N$75,4)))))))</f>
        <v>0</v>
      </c>
      <c r="I62" s="59"/>
      <c r="J62" s="59">
        <f>IF((D62&lt;=11),VLOOKUP(I62,'11 лет'!$M$3:$N$75,2),IF((D62=12),VLOOKUP(I62,'12 лет'!$M$3:$N$75,2),IF((D62=13),VLOOKUP(I62,'13 лет'!$O$3:$P$75,2),IF((D62=14),VLOOKUP(I62,'14 лет'!$O$3:$P$75,2),IF((D62=15),VLOOKUP(I62,'15 лет'!$M$3:$N$75,2),IF((D62=16),VLOOKUP(I62,'16 лет'!$M$3:$N$75,2),VLOOKUP(I62,'17 лет'!$M$3:$N$75,2)))))))</f>
        <v>0</v>
      </c>
      <c r="K62" s="59"/>
      <c r="L62" s="59">
        <f>IF((D62&lt;=11),VLOOKUP(K62,'11 лет'!$Q$4:$S$74,3),IF((D62=12),VLOOKUP(K62,'12 лет'!$Q$4:$S$74,3),IF((D62=13),VLOOKUP(K62,'13 лет'!$S$4:$U$74,3),IF((D62=14),VLOOKUP(K62,'14 лет'!$S$4:$U$74,3),IF((D62=15),VLOOKUP(K62,'15 лет'!$Q$4:$S$74,3),IF((D62=16),VLOOKUP(K62,'16 лет'!$Q$4:$S$74,3),VLOOKUP(K62,'17 лет'!$Q$4:$S$74,3)))))))</f>
        <v>0</v>
      </c>
      <c r="M62" s="59"/>
      <c r="N62" s="59">
        <f>IF((D62&lt;=11),VLOOKUP(M62,'11 лет'!$P$4:$S$74,4),IF((D62=12),VLOOKUP(M62,'12 лет'!$P$4:$S$74,4),IF((D62=13),VLOOKUP(M62,'13 лет'!$R$4:$U$74,4),IF((D62=14),VLOOKUP(M62,'14 лет'!$R$4:$U$74,4),IF((D62=15),VLOOKUP(M62,'15 лет'!$P$4:$S$74,4),IF((D62=16),VLOOKUP(M62,'16 лет'!$P$4:$S$74,4),VLOOKUP(M62,'17 лет'!$P$4:$S$74,4)))))))</f>
        <v>0</v>
      </c>
      <c r="O62" s="59"/>
      <c r="P62" s="59">
        <f>IF((D62&lt;=11),VLOOKUP(O62,'11 лет'!$O$4:$S$74,5),IF((D62=12),VLOOKUP(O62,'12 лет'!$O$4:$S$74,5),IF((D62=13),VLOOKUP(O62,'13 лет'!$Q$4:$U$74,5),IF((D62=14),VLOOKUP(O62,'14 лет'!$Q$4:$U$74,5),IF((D62=15),VLOOKUP(O62,'15 лет'!$O$4:$S$74,5),IF((D62=16),VLOOKUP(O62,'16 лет'!$O$4:$S$74,5),VLOOKUP(O62,'17 лет'!$O$4:$S$74,5)))))))</f>
        <v>0</v>
      </c>
      <c r="Q62" s="59"/>
      <c r="R62" s="59">
        <f>IF((D62&lt;=11),VLOOKUP(Q62,'11 лет'!$R$4:$S$74,2),IF((D62=12),VLOOKUP(Q62,'12 лет'!$R$4:$S$74,2),IF((D62=13),VLOOKUP(Q62,'13 лет'!$T$4:$U$74,2),IF((D62=14),VLOOKUP(Q62,'14 лет'!$T$4:$U$74,2),IF((D62=15),VLOOKUP(Q62,'15 лет'!$R$4:$S$74,2),IF((D62=16),VLOOKUP(Q62,'16 лет'!$R$4:$S$74,2),VLOOKUP(Q62,'17 лет'!$R$4:$S$74,2)))))))</f>
        <v>3</v>
      </c>
      <c r="S62" s="59">
        <f t="shared" si="0"/>
        <v>3</v>
      </c>
      <c r="T62" s="59"/>
    </row>
    <row r="63" spans="1:20" x14ac:dyDescent="0.2">
      <c r="A63" s="59"/>
      <c r="B63" s="59"/>
      <c r="C63" s="59"/>
      <c r="D63" s="59"/>
      <c r="E63" s="59"/>
      <c r="F63" s="59">
        <f>IF((D63&lt;=11),VLOOKUP(E63,'11 лет'!$L$3:$N$75,3),IF((D63=12),VLOOKUP(E63,'12 лет'!$L$3:$N$75,3),IF((D63=13),VLOOKUP(E63,'13 лет'!$M$3:$P$75,4),IF((D63=14),VLOOKUP(E63,'14 лет'!$M$3:$P$75,4),IF((D63=15),VLOOKUP(E63,'15 лет'!$L$3:$N$75,3),IF((D63=16),VLOOKUP(E63,'16 лет'!$L$3:$N$75,3),VLOOKUP(E63,'17 лет'!$L$3:$N$75,3)))))))</f>
        <v>0</v>
      </c>
      <c r="G63" s="59"/>
      <c r="H63" s="59">
        <f>IF((D63&lt;=11),VLOOKUP(G63,'11 лет'!$K$3:$N$75,4),IF((D63=12),VLOOKUP(G63,'12 лет'!$K$3:$N$75,4),IF((D63=13),VLOOKUP(G63,'13 лет'!$L$3:$P$75,5),IF((D63=14),VLOOKUP(G63,'14 лет'!$L$3:$P$75,5),IF((D63=15),VLOOKUP(G63,'15 лет'!$K$3:$N$75,4),IF((D63=16),VLOOKUP(G63,'16 лет'!$K$3:$N$75,4),VLOOKUP(G63,'17 лет'!$K$3:$N$75,4)))))))</f>
        <v>0</v>
      </c>
      <c r="I63" s="59"/>
      <c r="J63" s="59">
        <f>IF((D63&lt;=11),VLOOKUP(I63,'11 лет'!$M$3:$N$75,2),IF((D63=12),VLOOKUP(I63,'12 лет'!$M$3:$N$75,2),IF((D63=13),VLOOKUP(I63,'13 лет'!$O$3:$P$75,2),IF((D63=14),VLOOKUP(I63,'14 лет'!$O$3:$P$75,2),IF((D63=15),VLOOKUP(I63,'15 лет'!$M$3:$N$75,2),IF((D63=16),VLOOKUP(I63,'16 лет'!$M$3:$N$75,2),VLOOKUP(I63,'17 лет'!$M$3:$N$75,2)))))))</f>
        <v>0</v>
      </c>
      <c r="K63" s="59"/>
      <c r="L63" s="59">
        <f>IF((D63&lt;=11),VLOOKUP(K63,'11 лет'!$Q$4:$S$74,3),IF((D63=12),VLOOKUP(K63,'12 лет'!$Q$4:$S$74,3),IF((D63=13),VLOOKUP(K63,'13 лет'!$S$4:$U$74,3),IF((D63=14),VLOOKUP(K63,'14 лет'!$S$4:$U$74,3),IF((D63=15),VLOOKUP(K63,'15 лет'!$Q$4:$S$74,3),IF((D63=16),VLOOKUP(K63,'16 лет'!$Q$4:$S$74,3),VLOOKUP(K63,'17 лет'!$Q$4:$S$74,3)))))))</f>
        <v>0</v>
      </c>
      <c r="M63" s="59"/>
      <c r="N63" s="59">
        <f>IF((D63&lt;=11),VLOOKUP(M63,'11 лет'!$P$4:$S$74,4),IF((D63=12),VLOOKUP(M63,'12 лет'!$P$4:$S$74,4),IF((D63=13),VLOOKUP(M63,'13 лет'!$R$4:$U$74,4),IF((D63=14),VLOOKUP(M63,'14 лет'!$R$4:$U$74,4),IF((D63=15),VLOOKUP(M63,'15 лет'!$P$4:$S$74,4),IF((D63=16),VLOOKUP(M63,'16 лет'!$P$4:$S$74,4),VLOOKUP(M63,'17 лет'!$P$4:$S$74,4)))))))</f>
        <v>0</v>
      </c>
      <c r="O63" s="59"/>
      <c r="P63" s="59">
        <f>IF((D63&lt;=11),VLOOKUP(O63,'11 лет'!$O$4:$S$74,5),IF((D63=12),VLOOKUP(O63,'12 лет'!$O$4:$S$74,5),IF((D63=13),VLOOKUP(O63,'13 лет'!$Q$4:$U$74,5),IF((D63=14),VLOOKUP(O63,'14 лет'!$Q$4:$U$74,5),IF((D63=15),VLOOKUP(O63,'15 лет'!$O$4:$S$74,5),IF((D63=16),VLOOKUP(O63,'16 лет'!$O$4:$S$74,5),VLOOKUP(O63,'17 лет'!$O$4:$S$74,5)))))))</f>
        <v>0</v>
      </c>
      <c r="Q63" s="59"/>
      <c r="R63" s="59">
        <f>IF((D63&lt;=11),VLOOKUP(Q63,'11 лет'!$R$4:$S$74,2),IF((D63=12),VLOOKUP(Q63,'12 лет'!$R$4:$S$74,2),IF((D63=13),VLOOKUP(Q63,'13 лет'!$T$4:$U$74,2),IF((D63=14),VLOOKUP(Q63,'14 лет'!$T$4:$U$74,2),IF((D63=15),VLOOKUP(Q63,'15 лет'!$R$4:$S$74,2),IF((D63=16),VLOOKUP(Q63,'16 лет'!$R$4:$S$74,2),VLOOKUP(Q63,'17 лет'!$R$4:$S$74,2)))))))</f>
        <v>3</v>
      </c>
      <c r="S63" s="59">
        <f t="shared" si="0"/>
        <v>3</v>
      </c>
      <c r="T63" s="59"/>
    </row>
    <row r="64" spans="1:20" x14ac:dyDescent="0.2">
      <c r="A64" s="59"/>
      <c r="B64" s="59"/>
      <c r="C64" s="59"/>
      <c r="D64" s="59"/>
      <c r="E64" s="59"/>
      <c r="F64" s="59">
        <f>IF((D64&lt;=11),VLOOKUP(E64,'11 лет'!$L$3:$N$75,3),IF((D64=12),VLOOKUP(E64,'12 лет'!$L$3:$N$75,3),IF((D64=13),VLOOKUP(E64,'13 лет'!$M$3:$P$75,4),IF((D64=14),VLOOKUP(E64,'14 лет'!$M$3:$P$75,4),IF((D64=15),VLOOKUP(E64,'15 лет'!$L$3:$N$75,3),IF((D64=16),VLOOKUP(E64,'16 лет'!$L$3:$N$75,3),VLOOKUP(E64,'17 лет'!$L$3:$N$75,3)))))))</f>
        <v>0</v>
      </c>
      <c r="G64" s="59"/>
      <c r="H64" s="59">
        <f>IF((D64&lt;=11),VLOOKUP(G64,'11 лет'!$K$3:$N$75,4),IF((D64=12),VLOOKUP(G64,'12 лет'!$K$3:$N$75,4),IF((D64=13),VLOOKUP(G64,'13 лет'!$L$3:$P$75,5),IF((D64=14),VLOOKUP(G64,'14 лет'!$L$3:$P$75,5),IF((D64=15),VLOOKUP(G64,'15 лет'!$K$3:$N$75,4),IF((D64=16),VLOOKUP(G64,'16 лет'!$K$3:$N$75,4),VLOOKUP(G64,'17 лет'!$K$3:$N$75,4)))))))</f>
        <v>0</v>
      </c>
      <c r="I64" s="59"/>
      <c r="J64" s="59">
        <f>IF((D64&lt;=11),VLOOKUP(I64,'11 лет'!$M$3:$N$75,2),IF((D64=12),VLOOKUP(I64,'12 лет'!$M$3:$N$75,2),IF((D64=13),VLOOKUP(I64,'13 лет'!$O$3:$P$75,2),IF((D64=14),VLOOKUP(I64,'14 лет'!$O$3:$P$75,2),IF((D64=15),VLOOKUP(I64,'15 лет'!$M$3:$N$75,2),IF((D64=16),VLOOKUP(I64,'16 лет'!$M$3:$N$75,2),VLOOKUP(I64,'17 лет'!$M$3:$N$75,2)))))))</f>
        <v>0</v>
      </c>
      <c r="K64" s="59"/>
      <c r="L64" s="59">
        <f>IF((D64&lt;=11),VLOOKUP(K64,'11 лет'!$Q$4:$S$74,3),IF((D64=12),VLOOKUP(K64,'12 лет'!$Q$4:$S$74,3),IF((D64=13),VLOOKUP(K64,'13 лет'!$S$4:$U$74,3),IF((D64=14),VLOOKUP(K64,'14 лет'!$S$4:$U$74,3),IF((D64=15),VLOOKUP(K64,'15 лет'!$Q$4:$S$74,3),IF((D64=16),VLOOKUP(K64,'16 лет'!$Q$4:$S$74,3),VLOOKUP(K64,'17 лет'!$Q$4:$S$74,3)))))))</f>
        <v>0</v>
      </c>
      <c r="M64" s="59"/>
      <c r="N64" s="59">
        <f>IF((D64&lt;=11),VLOOKUP(M64,'11 лет'!$P$4:$S$74,4),IF((D64=12),VLOOKUP(M64,'12 лет'!$P$4:$S$74,4),IF((D64=13),VLOOKUP(M64,'13 лет'!$R$4:$U$74,4),IF((D64=14),VLOOKUP(M64,'14 лет'!$R$4:$U$74,4),IF((D64=15),VLOOKUP(M64,'15 лет'!$P$4:$S$74,4),IF((D64=16),VLOOKUP(M64,'16 лет'!$P$4:$S$74,4),VLOOKUP(M64,'17 лет'!$P$4:$S$74,4)))))))</f>
        <v>0</v>
      </c>
      <c r="O64" s="59"/>
      <c r="P64" s="59">
        <f>IF((D64&lt;=11),VLOOKUP(O64,'11 лет'!$O$4:$S$74,5),IF((D64=12),VLOOKUP(O64,'12 лет'!$O$4:$S$74,5),IF((D64=13),VLOOKUP(O64,'13 лет'!$Q$4:$U$74,5),IF((D64=14),VLOOKUP(O64,'14 лет'!$Q$4:$U$74,5),IF((D64=15),VLOOKUP(O64,'15 лет'!$O$4:$S$74,5),IF((D64=16),VLOOKUP(O64,'16 лет'!$O$4:$S$74,5),VLOOKUP(O64,'17 лет'!$O$4:$S$74,5)))))))</f>
        <v>0</v>
      </c>
      <c r="Q64" s="59"/>
      <c r="R64" s="59">
        <f>IF((D64&lt;=11),VLOOKUP(Q64,'11 лет'!$R$4:$S$74,2),IF((D64=12),VLOOKUP(Q64,'12 лет'!$R$4:$S$74,2),IF((D64=13),VLOOKUP(Q64,'13 лет'!$T$4:$U$74,2),IF((D64=14),VLOOKUP(Q64,'14 лет'!$T$4:$U$74,2),IF((D64=15),VLOOKUP(Q64,'15 лет'!$R$4:$S$74,2),IF((D64=16),VLOOKUP(Q64,'16 лет'!$R$4:$S$74,2),VLOOKUP(Q64,'17 лет'!$R$4:$S$74,2)))))))</f>
        <v>3</v>
      </c>
      <c r="S64" s="59">
        <f t="shared" si="0"/>
        <v>3</v>
      </c>
      <c r="T64" s="59"/>
    </row>
    <row r="65" spans="1:20" x14ac:dyDescent="0.2">
      <c r="A65" s="59"/>
      <c r="B65" s="59"/>
      <c r="C65" s="59"/>
      <c r="D65" s="59"/>
      <c r="E65" s="59"/>
      <c r="F65" s="59">
        <f>IF((D65&lt;=11),VLOOKUP(E65,'11 лет'!$L$3:$N$75,3),IF((D65=12),VLOOKUP(E65,'12 лет'!$L$3:$N$75,3),IF((D65=13),VLOOKUP(E65,'13 лет'!$M$3:$P$75,4),IF((D65=14),VLOOKUP(E65,'14 лет'!$M$3:$P$75,4),IF((D65=15),VLOOKUP(E65,'15 лет'!$L$3:$N$75,3),IF((D65=16),VLOOKUP(E65,'16 лет'!$L$3:$N$75,3),VLOOKUP(E65,'17 лет'!$L$3:$N$75,3)))))))</f>
        <v>0</v>
      </c>
      <c r="G65" s="59"/>
      <c r="H65" s="59">
        <f>IF((D65&lt;=11),VLOOKUP(G65,'11 лет'!$K$3:$N$75,4),IF((D65=12),VLOOKUP(G65,'12 лет'!$K$3:$N$75,4),IF((D65=13),VLOOKUP(G65,'13 лет'!$L$3:$P$75,5),IF((D65=14),VLOOKUP(G65,'14 лет'!$L$3:$P$75,5),IF((D65=15),VLOOKUP(G65,'15 лет'!$K$3:$N$75,4),IF((D65=16),VLOOKUP(G65,'16 лет'!$K$3:$N$75,4),VLOOKUP(G65,'17 лет'!$K$3:$N$75,4)))))))</f>
        <v>0</v>
      </c>
      <c r="I65" s="59"/>
      <c r="J65" s="59">
        <f>IF((D65&lt;=11),VLOOKUP(I65,'11 лет'!$M$3:$N$75,2),IF((D65=12),VLOOKUP(I65,'12 лет'!$M$3:$N$75,2),IF((D65=13),VLOOKUP(I65,'13 лет'!$O$3:$P$75,2),IF((D65=14),VLOOKUP(I65,'14 лет'!$O$3:$P$75,2),IF((D65=15),VLOOKUP(I65,'15 лет'!$M$3:$N$75,2),IF((D65=16),VLOOKUP(I65,'16 лет'!$M$3:$N$75,2),VLOOKUP(I65,'17 лет'!$M$3:$N$75,2)))))))</f>
        <v>0</v>
      </c>
      <c r="K65" s="59"/>
      <c r="L65" s="59">
        <f>IF((D65&lt;=11),VLOOKUP(K65,'11 лет'!$Q$4:$S$74,3),IF((D65=12),VLOOKUP(K65,'12 лет'!$Q$4:$S$74,3),IF((D65=13),VLOOKUP(K65,'13 лет'!$S$4:$U$74,3),IF((D65=14),VLOOKUP(K65,'14 лет'!$S$4:$U$74,3),IF((D65=15),VLOOKUP(K65,'15 лет'!$Q$4:$S$74,3),IF((D65=16),VLOOKUP(K65,'16 лет'!$Q$4:$S$74,3),VLOOKUP(K65,'17 лет'!$Q$4:$S$74,3)))))))</f>
        <v>0</v>
      </c>
      <c r="M65" s="59"/>
      <c r="N65" s="59">
        <f>IF((D65&lt;=11),VLOOKUP(M65,'11 лет'!$P$4:$S$74,4),IF((D65=12),VLOOKUP(M65,'12 лет'!$P$4:$S$74,4),IF((D65=13),VLOOKUP(M65,'13 лет'!$R$4:$U$74,4),IF((D65=14),VLOOKUP(M65,'14 лет'!$R$4:$U$74,4),IF((D65=15),VLOOKUP(M65,'15 лет'!$P$4:$S$74,4),IF((D65=16),VLOOKUP(M65,'16 лет'!$P$4:$S$74,4),VLOOKUP(M65,'17 лет'!$P$4:$S$74,4)))))))</f>
        <v>0</v>
      </c>
      <c r="O65" s="59"/>
      <c r="P65" s="59">
        <f>IF((D65&lt;=11),VLOOKUP(O65,'11 лет'!$O$4:$S$74,5),IF((D65=12),VLOOKUP(O65,'12 лет'!$O$4:$S$74,5),IF((D65=13),VLOOKUP(O65,'13 лет'!$Q$4:$U$74,5),IF((D65=14),VLOOKUP(O65,'14 лет'!$Q$4:$U$74,5),IF((D65=15),VLOOKUP(O65,'15 лет'!$O$4:$S$74,5),IF((D65=16),VLOOKUP(O65,'16 лет'!$O$4:$S$74,5),VLOOKUP(O65,'17 лет'!$O$4:$S$74,5)))))))</f>
        <v>0</v>
      </c>
      <c r="Q65" s="59"/>
      <c r="R65" s="59">
        <f>IF((D65&lt;=11),VLOOKUP(Q65,'11 лет'!$R$4:$S$74,2),IF((D65=12),VLOOKUP(Q65,'12 лет'!$R$4:$S$74,2),IF((D65=13),VLOOKUP(Q65,'13 лет'!$T$4:$U$74,2),IF((D65=14),VLOOKUP(Q65,'14 лет'!$T$4:$U$74,2),IF((D65=15),VLOOKUP(Q65,'15 лет'!$R$4:$S$74,2),IF((D65=16),VLOOKUP(Q65,'16 лет'!$R$4:$S$74,2),VLOOKUP(Q65,'17 лет'!$R$4:$S$74,2)))))))</f>
        <v>3</v>
      </c>
      <c r="S65" s="59">
        <f t="shared" si="0"/>
        <v>3</v>
      </c>
      <c r="T65" s="59"/>
    </row>
    <row r="66" spans="1:20" x14ac:dyDescent="0.2">
      <c r="A66" s="59"/>
      <c r="B66" s="59"/>
      <c r="C66" s="59"/>
      <c r="D66" s="59"/>
      <c r="E66" s="59"/>
      <c r="F66" s="59">
        <f>IF((D66&lt;=11),VLOOKUP(E66,'11 лет'!$L$3:$N$75,3),IF((D66=12),VLOOKUP(E66,'12 лет'!$L$3:$N$75,3),IF((D66=13),VLOOKUP(E66,'13 лет'!$M$3:$P$75,4),IF((D66=14),VLOOKUP(E66,'14 лет'!$M$3:$P$75,4),IF((D66=15),VLOOKUP(E66,'15 лет'!$L$3:$N$75,3),IF((D66=16),VLOOKUP(E66,'16 лет'!$L$3:$N$75,3),VLOOKUP(E66,'17 лет'!$L$3:$N$75,3)))))))</f>
        <v>0</v>
      </c>
      <c r="G66" s="59"/>
      <c r="H66" s="59">
        <f>IF((D66&lt;=11),VLOOKUP(G66,'11 лет'!$K$3:$N$75,4),IF((D66=12),VLOOKUP(G66,'12 лет'!$K$3:$N$75,4),IF((D66=13),VLOOKUP(G66,'13 лет'!$L$3:$P$75,5),IF((D66=14),VLOOKUP(G66,'14 лет'!$L$3:$P$75,5),IF((D66=15),VLOOKUP(G66,'15 лет'!$K$3:$N$75,4),IF((D66=16),VLOOKUP(G66,'16 лет'!$K$3:$N$75,4),VLOOKUP(G66,'17 лет'!$K$3:$N$75,4)))))))</f>
        <v>0</v>
      </c>
      <c r="I66" s="59"/>
      <c r="J66" s="59">
        <f>IF((D66&lt;=11),VLOOKUP(I66,'11 лет'!$M$3:$N$75,2),IF((D66=12),VLOOKUP(I66,'12 лет'!$M$3:$N$75,2),IF((D66=13),VLOOKUP(I66,'13 лет'!$O$3:$P$75,2),IF((D66=14),VLOOKUP(I66,'14 лет'!$O$3:$P$75,2),IF((D66=15),VLOOKUP(I66,'15 лет'!$M$3:$N$75,2),IF((D66=16),VLOOKUP(I66,'16 лет'!$M$3:$N$75,2),VLOOKUP(I66,'17 лет'!$M$3:$N$75,2)))))))</f>
        <v>0</v>
      </c>
      <c r="K66" s="59"/>
      <c r="L66" s="59">
        <f>IF((D66&lt;=11),VLOOKUP(K66,'11 лет'!$Q$4:$S$74,3),IF((D66=12),VLOOKUP(K66,'12 лет'!$Q$4:$S$74,3),IF((D66=13),VLOOKUP(K66,'13 лет'!$S$4:$U$74,3),IF((D66=14),VLOOKUP(K66,'14 лет'!$S$4:$U$74,3),IF((D66=15),VLOOKUP(K66,'15 лет'!$Q$4:$S$74,3),IF((D66=16),VLOOKUP(K66,'16 лет'!$Q$4:$S$74,3),VLOOKUP(K66,'17 лет'!$Q$4:$S$74,3)))))))</f>
        <v>0</v>
      </c>
      <c r="M66" s="59"/>
      <c r="N66" s="59">
        <f>IF((D66&lt;=11),VLOOKUP(M66,'11 лет'!$P$4:$S$74,4),IF((D66=12),VLOOKUP(M66,'12 лет'!$P$4:$S$74,4),IF((D66=13),VLOOKUP(M66,'13 лет'!$R$4:$U$74,4),IF((D66=14),VLOOKUP(M66,'14 лет'!$R$4:$U$74,4),IF((D66=15),VLOOKUP(M66,'15 лет'!$P$4:$S$74,4),IF((D66=16),VLOOKUP(M66,'16 лет'!$P$4:$S$74,4),VLOOKUP(M66,'17 лет'!$P$4:$S$74,4)))))))</f>
        <v>0</v>
      </c>
      <c r="O66" s="59"/>
      <c r="P66" s="59">
        <f>IF((D66&lt;=11),VLOOKUP(O66,'11 лет'!$O$4:$S$74,5),IF((D66=12),VLOOKUP(O66,'12 лет'!$O$4:$S$74,5),IF((D66=13),VLOOKUP(O66,'13 лет'!$Q$4:$U$74,5),IF((D66=14),VLOOKUP(O66,'14 лет'!$Q$4:$U$74,5),IF((D66=15),VLOOKUP(O66,'15 лет'!$O$4:$S$74,5),IF((D66=16),VLOOKUP(O66,'16 лет'!$O$4:$S$74,5),VLOOKUP(O66,'17 лет'!$O$4:$S$74,5)))))))</f>
        <v>0</v>
      </c>
      <c r="Q66" s="59"/>
      <c r="R66" s="59">
        <f>IF((D66&lt;=11),VLOOKUP(Q66,'11 лет'!$R$4:$S$74,2),IF((D66=12),VLOOKUP(Q66,'12 лет'!$R$4:$S$74,2),IF((D66=13),VLOOKUP(Q66,'13 лет'!$T$4:$U$74,2),IF((D66=14),VLOOKUP(Q66,'14 лет'!$T$4:$U$74,2),IF((D66=15),VLOOKUP(Q66,'15 лет'!$R$4:$S$74,2),IF((D66=16),VLOOKUP(Q66,'16 лет'!$R$4:$S$74,2),VLOOKUP(Q66,'17 лет'!$R$4:$S$74,2)))))))</f>
        <v>3</v>
      </c>
      <c r="S66" s="59">
        <f t="shared" si="0"/>
        <v>3</v>
      </c>
      <c r="T66" s="59"/>
    </row>
    <row r="67" spans="1:20" x14ac:dyDescent="0.2">
      <c r="A67" s="59"/>
      <c r="B67" s="59"/>
      <c r="C67" s="59"/>
      <c r="D67" s="59"/>
      <c r="E67" s="59"/>
      <c r="F67" s="59">
        <f>IF((D67&lt;=11),VLOOKUP(E67,'11 лет'!$L$3:$N$75,3),IF((D67=12),VLOOKUP(E67,'12 лет'!$L$3:$N$75,3),IF((D67=13),VLOOKUP(E67,'13 лет'!$M$3:$P$75,4),IF((D67=14),VLOOKUP(E67,'14 лет'!$M$3:$P$75,4),IF((D67=15),VLOOKUP(E67,'15 лет'!$L$3:$N$75,3),IF((D67=16),VLOOKUP(E67,'16 лет'!$L$3:$N$75,3),VLOOKUP(E67,'17 лет'!$L$3:$N$75,3)))))))</f>
        <v>0</v>
      </c>
      <c r="G67" s="59"/>
      <c r="H67" s="59">
        <f>IF((D67&lt;=11),VLOOKUP(G67,'11 лет'!$K$3:$N$75,4),IF((D67=12),VLOOKUP(G67,'12 лет'!$K$3:$N$75,4),IF((D67=13),VLOOKUP(G67,'13 лет'!$L$3:$P$75,5),IF((D67=14),VLOOKUP(G67,'14 лет'!$L$3:$P$75,5),IF((D67=15),VLOOKUP(G67,'15 лет'!$K$3:$N$75,4),IF((D67=16),VLOOKUP(G67,'16 лет'!$K$3:$N$75,4),VLOOKUP(G67,'17 лет'!$K$3:$N$75,4)))))))</f>
        <v>0</v>
      </c>
      <c r="I67" s="59"/>
      <c r="J67" s="59">
        <f>IF((D67&lt;=11),VLOOKUP(I67,'11 лет'!$M$3:$N$75,2),IF((D67=12),VLOOKUP(I67,'12 лет'!$M$3:$N$75,2),IF((D67=13),VLOOKUP(I67,'13 лет'!$O$3:$P$75,2),IF((D67=14),VLOOKUP(I67,'14 лет'!$O$3:$P$75,2),IF((D67=15),VLOOKUP(I67,'15 лет'!$M$3:$N$75,2),IF((D67=16),VLOOKUP(I67,'16 лет'!$M$3:$N$75,2),VLOOKUP(I67,'17 лет'!$M$3:$N$75,2)))))))</f>
        <v>0</v>
      </c>
      <c r="K67" s="59"/>
      <c r="L67" s="59">
        <f>IF((D67&lt;=11),VLOOKUP(K67,'11 лет'!$Q$4:$S$74,3),IF((D67=12),VLOOKUP(K67,'12 лет'!$Q$4:$S$74,3),IF((D67=13),VLOOKUP(K67,'13 лет'!$S$4:$U$74,3),IF((D67=14),VLOOKUP(K67,'14 лет'!$S$4:$U$74,3),IF((D67=15),VLOOKUP(K67,'15 лет'!$Q$4:$S$74,3),IF((D67=16),VLOOKUP(K67,'16 лет'!$Q$4:$S$74,3),VLOOKUP(K67,'17 лет'!$Q$4:$S$74,3)))))))</f>
        <v>0</v>
      </c>
      <c r="M67" s="59"/>
      <c r="N67" s="59">
        <f>IF((D67&lt;=11),VLOOKUP(M67,'11 лет'!$P$4:$S$74,4),IF((D67=12),VLOOKUP(M67,'12 лет'!$P$4:$S$74,4),IF((D67=13),VLOOKUP(M67,'13 лет'!$R$4:$U$74,4),IF((D67=14),VLOOKUP(M67,'14 лет'!$R$4:$U$74,4),IF((D67=15),VLOOKUP(M67,'15 лет'!$P$4:$S$74,4),IF((D67=16),VLOOKUP(M67,'16 лет'!$P$4:$S$74,4),VLOOKUP(M67,'17 лет'!$P$4:$S$74,4)))))))</f>
        <v>0</v>
      </c>
      <c r="O67" s="59"/>
      <c r="P67" s="59">
        <f>IF((D67&lt;=11),VLOOKUP(O67,'11 лет'!$O$4:$S$74,5),IF((D67=12),VLOOKUP(O67,'12 лет'!$O$4:$S$74,5),IF((D67=13),VLOOKUP(O67,'13 лет'!$Q$4:$U$74,5),IF((D67=14),VLOOKUP(O67,'14 лет'!$Q$4:$U$74,5),IF((D67=15),VLOOKUP(O67,'15 лет'!$O$4:$S$74,5),IF((D67=16),VLOOKUP(O67,'16 лет'!$O$4:$S$74,5),VLOOKUP(O67,'17 лет'!$O$4:$S$74,5)))))))</f>
        <v>0</v>
      </c>
      <c r="Q67" s="59"/>
      <c r="R67" s="59">
        <f>IF((D67&lt;=11),VLOOKUP(Q67,'11 лет'!$R$4:$S$74,2),IF((D67=12),VLOOKUP(Q67,'12 лет'!$R$4:$S$74,2),IF((D67=13),VLOOKUP(Q67,'13 лет'!$T$4:$U$74,2),IF((D67=14),VLOOKUP(Q67,'14 лет'!$T$4:$U$74,2),IF((D67=15),VLOOKUP(Q67,'15 лет'!$R$4:$S$74,2),IF((D67=16),VLOOKUP(Q67,'16 лет'!$R$4:$S$74,2),VLOOKUP(Q67,'17 лет'!$R$4:$S$74,2)))))))</f>
        <v>3</v>
      </c>
      <c r="S67" s="59">
        <f t="shared" si="0"/>
        <v>3</v>
      </c>
      <c r="T67" s="59"/>
    </row>
    <row r="68" spans="1:20" x14ac:dyDescent="0.2">
      <c r="A68" s="59"/>
      <c r="B68" s="59"/>
      <c r="C68" s="59"/>
      <c r="D68" s="59"/>
      <c r="E68" s="59"/>
      <c r="F68" s="59">
        <f>IF((D68&lt;=11),VLOOKUP(E68,'11 лет'!$L$3:$N$75,3),IF((D68=12),VLOOKUP(E68,'12 лет'!$L$3:$N$75,3),IF((D68=13),VLOOKUP(E68,'13 лет'!$M$3:$P$75,4),IF((D68=14),VLOOKUP(E68,'14 лет'!$M$3:$P$75,4),IF((D68=15),VLOOKUP(E68,'15 лет'!$L$3:$N$75,3),IF((D68=16),VLOOKUP(E68,'16 лет'!$L$3:$N$75,3),VLOOKUP(E68,'17 лет'!$L$3:$N$75,3)))))))</f>
        <v>0</v>
      </c>
      <c r="G68" s="59"/>
      <c r="H68" s="59">
        <f>IF((D68&lt;=11),VLOOKUP(G68,'11 лет'!$K$3:$N$75,4),IF((D68=12),VLOOKUP(G68,'12 лет'!$K$3:$N$75,4),IF((D68=13),VLOOKUP(G68,'13 лет'!$L$3:$P$75,5),IF((D68=14),VLOOKUP(G68,'14 лет'!$L$3:$P$75,5),IF((D68=15),VLOOKUP(G68,'15 лет'!$K$3:$N$75,4),IF((D68=16),VLOOKUP(G68,'16 лет'!$K$3:$N$75,4),VLOOKUP(G68,'17 лет'!$K$3:$N$75,4)))))))</f>
        <v>0</v>
      </c>
      <c r="I68" s="59"/>
      <c r="J68" s="59">
        <f>IF((D68&lt;=11),VLOOKUP(I68,'11 лет'!$M$3:$N$75,2),IF((D68=12),VLOOKUP(I68,'12 лет'!$M$3:$N$75,2),IF((D68=13),VLOOKUP(I68,'13 лет'!$O$3:$P$75,2),IF((D68=14),VLOOKUP(I68,'14 лет'!$O$3:$P$75,2),IF((D68=15),VLOOKUP(I68,'15 лет'!$M$3:$N$75,2),IF((D68=16),VLOOKUP(I68,'16 лет'!$M$3:$N$75,2),VLOOKUP(I68,'17 лет'!$M$3:$N$75,2)))))))</f>
        <v>0</v>
      </c>
      <c r="K68" s="59"/>
      <c r="L68" s="59">
        <f>IF((D68&lt;=11),VLOOKUP(K68,'11 лет'!$Q$4:$S$74,3),IF((D68=12),VLOOKUP(K68,'12 лет'!$Q$4:$S$74,3),IF((D68=13),VLOOKUP(K68,'13 лет'!$S$4:$U$74,3),IF((D68=14),VLOOKUP(K68,'14 лет'!$S$4:$U$74,3),IF((D68=15),VLOOKUP(K68,'15 лет'!$Q$4:$S$74,3),IF((D68=16),VLOOKUP(K68,'16 лет'!$Q$4:$S$74,3),VLOOKUP(K68,'17 лет'!$Q$4:$S$74,3)))))))</f>
        <v>0</v>
      </c>
      <c r="M68" s="59"/>
      <c r="N68" s="59">
        <f>IF((D68&lt;=11),VLOOKUP(M68,'11 лет'!$P$4:$S$74,4),IF((D68=12),VLOOKUP(M68,'12 лет'!$P$4:$S$74,4),IF((D68=13),VLOOKUP(M68,'13 лет'!$R$4:$U$74,4),IF((D68=14),VLOOKUP(M68,'14 лет'!$R$4:$U$74,4),IF((D68=15),VLOOKUP(M68,'15 лет'!$P$4:$S$74,4),IF((D68=16),VLOOKUP(M68,'16 лет'!$P$4:$S$74,4),VLOOKUP(M68,'17 лет'!$P$4:$S$74,4)))))))</f>
        <v>0</v>
      </c>
      <c r="O68" s="59"/>
      <c r="P68" s="59">
        <f>IF((D68&lt;=11),VLOOKUP(O68,'11 лет'!$O$4:$S$74,5),IF((D68=12),VLOOKUP(O68,'12 лет'!$O$4:$S$74,5),IF((D68=13),VLOOKUP(O68,'13 лет'!$Q$4:$U$74,5),IF((D68=14),VLOOKUP(O68,'14 лет'!$Q$4:$U$74,5),IF((D68=15),VLOOKUP(O68,'15 лет'!$O$4:$S$74,5),IF((D68=16),VLOOKUP(O68,'16 лет'!$O$4:$S$74,5),VLOOKUP(O68,'17 лет'!$O$4:$S$74,5)))))))</f>
        <v>0</v>
      </c>
      <c r="Q68" s="59"/>
      <c r="R68" s="59">
        <f>IF((D68&lt;=11),VLOOKUP(Q68,'11 лет'!$R$4:$S$74,2),IF((D68=12),VLOOKUP(Q68,'12 лет'!$R$4:$S$74,2),IF((D68=13),VLOOKUP(Q68,'13 лет'!$T$4:$U$74,2),IF((D68=14),VLOOKUP(Q68,'14 лет'!$T$4:$U$74,2),IF((D68=15),VLOOKUP(Q68,'15 лет'!$R$4:$S$74,2),IF((D68=16),VLOOKUP(Q68,'16 лет'!$R$4:$S$74,2),VLOOKUP(Q68,'17 лет'!$R$4:$S$74,2)))))))</f>
        <v>3</v>
      </c>
      <c r="S68" s="59">
        <f t="shared" si="0"/>
        <v>3</v>
      </c>
      <c r="T68" s="59"/>
    </row>
    <row r="69" spans="1:20" x14ac:dyDescent="0.2">
      <c r="A69" s="59"/>
      <c r="B69" s="59"/>
      <c r="C69" s="59"/>
      <c r="D69" s="59"/>
      <c r="E69" s="59"/>
      <c r="F69" s="59">
        <f>IF((D69&lt;=11),VLOOKUP(E69,'11 лет'!$L$3:$N$75,3),IF((D69=12),VLOOKUP(E69,'12 лет'!$L$3:$N$75,3),IF((D69=13),VLOOKUP(E69,'13 лет'!$M$3:$P$75,4),IF((D69=14),VLOOKUP(E69,'14 лет'!$M$3:$P$75,4),IF((D69=15),VLOOKUP(E69,'15 лет'!$L$3:$N$75,3),IF((D69=16),VLOOKUP(E69,'16 лет'!$L$3:$N$75,3),VLOOKUP(E69,'17 лет'!$L$3:$N$75,3)))))))</f>
        <v>0</v>
      </c>
      <c r="G69" s="59"/>
      <c r="H69" s="59">
        <f>IF((D69&lt;=11),VLOOKUP(G69,'11 лет'!$K$3:$N$75,4),IF((D69=12),VLOOKUP(G69,'12 лет'!$K$3:$N$75,4),IF((D69=13),VLOOKUP(G69,'13 лет'!$L$3:$P$75,5),IF((D69=14),VLOOKUP(G69,'14 лет'!$L$3:$P$75,5),IF((D69=15),VLOOKUP(G69,'15 лет'!$K$3:$N$75,4),IF((D69=16),VLOOKUP(G69,'16 лет'!$K$3:$N$75,4),VLOOKUP(G69,'17 лет'!$K$3:$N$75,4)))))))</f>
        <v>0</v>
      </c>
      <c r="I69" s="59"/>
      <c r="J69" s="59">
        <f>IF((D69&lt;=11),VLOOKUP(I69,'11 лет'!$M$3:$N$75,2),IF((D69=12),VLOOKUP(I69,'12 лет'!$M$3:$N$75,2),IF((D69=13),VLOOKUP(I69,'13 лет'!$O$3:$P$75,2),IF((D69=14),VLOOKUP(I69,'14 лет'!$O$3:$P$75,2),IF((D69=15),VLOOKUP(I69,'15 лет'!$M$3:$N$75,2),IF((D69=16),VLOOKUP(I69,'16 лет'!$M$3:$N$75,2),VLOOKUP(I69,'17 лет'!$M$3:$N$75,2)))))))</f>
        <v>0</v>
      </c>
      <c r="K69" s="59"/>
      <c r="L69" s="59">
        <f>IF((D69&lt;=11),VLOOKUP(K69,'11 лет'!$Q$4:$S$74,3),IF((D69=12),VLOOKUP(K69,'12 лет'!$Q$4:$S$74,3),IF((D69=13),VLOOKUP(K69,'13 лет'!$S$4:$U$74,3),IF((D69=14),VLOOKUP(K69,'14 лет'!$S$4:$U$74,3),IF((D69=15),VLOOKUP(K69,'15 лет'!$Q$4:$S$74,3),IF((D69=16),VLOOKUP(K69,'16 лет'!$Q$4:$S$74,3),VLOOKUP(K69,'17 лет'!$Q$4:$S$74,3)))))))</f>
        <v>0</v>
      </c>
      <c r="M69" s="59"/>
      <c r="N69" s="59">
        <f>IF((D69&lt;=11),VLOOKUP(M69,'11 лет'!$P$4:$S$74,4),IF((D69=12),VLOOKUP(M69,'12 лет'!$P$4:$S$74,4),IF((D69=13),VLOOKUP(M69,'13 лет'!$R$4:$U$74,4),IF((D69=14),VLOOKUP(M69,'14 лет'!$R$4:$U$74,4),IF((D69=15),VLOOKUP(M69,'15 лет'!$P$4:$S$74,4),IF((D69=16),VLOOKUP(M69,'16 лет'!$P$4:$S$74,4),VLOOKUP(M69,'17 лет'!$P$4:$S$74,4)))))))</f>
        <v>0</v>
      </c>
      <c r="O69" s="59"/>
      <c r="P69" s="59">
        <f>IF((D69&lt;=11),VLOOKUP(O69,'11 лет'!$O$4:$S$74,5),IF((D69=12),VLOOKUP(O69,'12 лет'!$O$4:$S$74,5),IF((D69=13),VLOOKUP(O69,'13 лет'!$Q$4:$U$74,5),IF((D69=14),VLOOKUP(O69,'14 лет'!$Q$4:$U$74,5),IF((D69=15),VLOOKUP(O69,'15 лет'!$O$4:$S$74,5),IF((D69=16),VLOOKUP(O69,'16 лет'!$O$4:$S$74,5),VLOOKUP(O69,'17 лет'!$O$4:$S$74,5)))))))</f>
        <v>0</v>
      </c>
      <c r="Q69" s="59"/>
      <c r="R69" s="59">
        <f>IF((D69&lt;=11),VLOOKUP(Q69,'11 лет'!$R$4:$S$74,2),IF((D69=12),VLOOKUP(Q69,'12 лет'!$R$4:$S$74,2),IF((D69=13),VLOOKUP(Q69,'13 лет'!$T$4:$U$74,2),IF((D69=14),VLOOKUP(Q69,'14 лет'!$T$4:$U$74,2),IF((D69=15),VLOOKUP(Q69,'15 лет'!$R$4:$S$74,2),IF((D69=16),VLOOKUP(Q69,'16 лет'!$R$4:$S$74,2),VLOOKUP(Q69,'17 лет'!$R$4:$S$74,2)))))))</f>
        <v>3</v>
      </c>
      <c r="S69" s="59">
        <f t="shared" si="0"/>
        <v>3</v>
      </c>
      <c r="T69" s="59"/>
    </row>
    <row r="70" spans="1:20" x14ac:dyDescent="0.2">
      <c r="A70" s="59"/>
      <c r="B70" s="59"/>
      <c r="C70" s="59"/>
      <c r="D70" s="59"/>
      <c r="E70" s="59"/>
      <c r="F70" s="59">
        <f>IF((D70&lt;=11),VLOOKUP(E70,'11 лет'!$L$3:$N$75,3),IF((D70=12),VLOOKUP(E70,'12 лет'!$L$3:$N$75,3),IF((D70=13),VLOOKUP(E70,'13 лет'!$M$3:$P$75,4),IF((D70=14),VLOOKUP(E70,'14 лет'!$M$3:$P$75,4),IF((D70=15),VLOOKUP(E70,'15 лет'!$L$3:$N$75,3),IF((D70=16),VLOOKUP(E70,'16 лет'!$L$3:$N$75,3),VLOOKUP(E70,'17 лет'!$L$3:$N$75,3)))))))</f>
        <v>0</v>
      </c>
      <c r="G70" s="59"/>
      <c r="H70" s="59">
        <f>IF((D70&lt;=11),VLOOKUP(G70,'11 лет'!$K$3:$N$75,4),IF((D70=12),VLOOKUP(G70,'12 лет'!$K$3:$N$75,4),IF((D70=13),VLOOKUP(G70,'13 лет'!$L$3:$P$75,5),IF((D70=14),VLOOKUP(G70,'14 лет'!$L$3:$P$75,5),IF((D70=15),VLOOKUP(G70,'15 лет'!$K$3:$N$75,4),IF((D70=16),VLOOKUP(G70,'16 лет'!$K$3:$N$75,4),VLOOKUP(G70,'17 лет'!$K$3:$N$75,4)))))))</f>
        <v>0</v>
      </c>
      <c r="I70" s="59"/>
      <c r="J70" s="59">
        <f>IF((D70&lt;=11),VLOOKUP(I70,'11 лет'!$M$3:$N$75,2),IF((D70=12),VLOOKUP(I70,'12 лет'!$M$3:$N$75,2),IF((D70=13),VLOOKUP(I70,'13 лет'!$O$3:$P$75,2),IF((D70=14),VLOOKUP(I70,'14 лет'!$O$3:$P$75,2),IF((D70=15),VLOOKUP(I70,'15 лет'!$M$3:$N$75,2),IF((D70=16),VLOOKUP(I70,'16 лет'!$M$3:$N$75,2),VLOOKUP(I70,'17 лет'!$M$3:$N$75,2)))))))</f>
        <v>0</v>
      </c>
      <c r="K70" s="59"/>
      <c r="L70" s="59">
        <f>IF((D70&lt;=11),VLOOKUP(K70,'11 лет'!$Q$4:$S$74,3),IF((D70=12),VLOOKUP(K70,'12 лет'!$Q$4:$S$74,3),IF((D70=13),VLOOKUP(K70,'13 лет'!$S$4:$U$74,3),IF((D70=14),VLOOKUP(K70,'14 лет'!$S$4:$U$74,3),IF((D70=15),VLOOKUP(K70,'15 лет'!$Q$4:$S$74,3),IF((D70=16),VLOOKUP(K70,'16 лет'!$Q$4:$S$74,3),VLOOKUP(K70,'17 лет'!$Q$4:$S$74,3)))))))</f>
        <v>0</v>
      </c>
      <c r="M70" s="59"/>
      <c r="N70" s="59">
        <f>IF((D70&lt;=11),VLOOKUP(M70,'11 лет'!$P$4:$S$74,4),IF((D70=12),VLOOKUP(M70,'12 лет'!$P$4:$S$74,4),IF((D70=13),VLOOKUP(M70,'13 лет'!$R$4:$U$74,4),IF((D70=14),VLOOKUP(M70,'14 лет'!$R$4:$U$74,4),IF((D70=15),VLOOKUP(M70,'15 лет'!$P$4:$S$74,4),IF((D70=16),VLOOKUP(M70,'16 лет'!$P$4:$S$74,4),VLOOKUP(M70,'17 лет'!$P$4:$S$74,4)))))))</f>
        <v>0</v>
      </c>
      <c r="O70" s="59"/>
      <c r="P70" s="59">
        <f>IF((D70&lt;=11),VLOOKUP(O70,'11 лет'!$O$4:$S$74,5),IF((D70=12),VLOOKUP(O70,'12 лет'!$O$4:$S$74,5),IF((D70=13),VLOOKUP(O70,'13 лет'!$Q$4:$U$74,5),IF((D70=14),VLOOKUP(O70,'14 лет'!$Q$4:$U$74,5),IF((D70=15),VLOOKUP(O70,'15 лет'!$O$4:$S$74,5),IF((D70=16),VLOOKUP(O70,'16 лет'!$O$4:$S$74,5),VLOOKUP(O70,'17 лет'!$O$4:$S$74,5)))))))</f>
        <v>0</v>
      </c>
      <c r="Q70" s="59"/>
      <c r="R70" s="59">
        <f>IF((D70&lt;=11),VLOOKUP(Q70,'11 лет'!$R$4:$S$74,2),IF((D70=12),VLOOKUP(Q70,'12 лет'!$R$4:$S$74,2),IF((D70=13),VLOOKUP(Q70,'13 лет'!$T$4:$U$74,2),IF((D70=14),VLOOKUP(Q70,'14 лет'!$T$4:$U$74,2),IF((D70=15),VLOOKUP(Q70,'15 лет'!$R$4:$S$74,2),IF((D70=16),VLOOKUP(Q70,'16 лет'!$R$4:$S$74,2),VLOOKUP(Q70,'17 лет'!$R$4:$S$74,2)))))))</f>
        <v>3</v>
      </c>
      <c r="S70" s="59">
        <f t="shared" si="0"/>
        <v>3</v>
      </c>
      <c r="T70" s="59"/>
    </row>
    <row r="71" spans="1:20" x14ac:dyDescent="0.2">
      <c r="A71" s="59"/>
      <c r="B71" s="59"/>
      <c r="C71" s="59"/>
      <c r="D71" s="59"/>
      <c r="E71" s="59"/>
      <c r="F71" s="59">
        <f>IF((D71&lt;=11),VLOOKUP(E71,'11 лет'!$L$3:$N$75,3),IF((D71=12),VLOOKUP(E71,'12 лет'!$L$3:$N$75,3),IF((D71=13),VLOOKUP(E71,'13 лет'!$M$3:$P$75,4),IF((D71=14),VLOOKUP(E71,'14 лет'!$M$3:$P$75,4),IF((D71=15),VLOOKUP(E71,'15 лет'!$L$3:$N$75,3),IF((D71=16),VLOOKUP(E71,'16 лет'!$L$3:$N$75,3),VLOOKUP(E71,'17 лет'!$L$3:$N$75,3)))))))</f>
        <v>0</v>
      </c>
      <c r="G71" s="59"/>
      <c r="H71" s="59">
        <f>IF((D71&lt;=11),VLOOKUP(G71,'11 лет'!$K$3:$N$75,4),IF((D71=12),VLOOKUP(G71,'12 лет'!$K$3:$N$75,4),IF((D71=13),VLOOKUP(G71,'13 лет'!$L$3:$P$75,5),IF((D71=14),VLOOKUP(G71,'14 лет'!$L$3:$P$75,5),IF((D71=15),VLOOKUP(G71,'15 лет'!$K$3:$N$75,4),IF((D71=16),VLOOKUP(G71,'16 лет'!$K$3:$N$75,4),VLOOKUP(G71,'17 лет'!$K$3:$N$75,4)))))))</f>
        <v>0</v>
      </c>
      <c r="I71" s="59"/>
      <c r="J71" s="59">
        <f>IF((D71&lt;=11),VLOOKUP(I71,'11 лет'!$M$3:$N$75,2),IF((D71=12),VLOOKUP(I71,'12 лет'!$M$3:$N$75,2),IF((D71=13),VLOOKUP(I71,'13 лет'!$O$3:$P$75,2),IF((D71=14),VLOOKUP(I71,'14 лет'!$O$3:$P$75,2),IF((D71=15),VLOOKUP(I71,'15 лет'!$M$3:$N$75,2),IF((D71=16),VLOOKUP(I71,'16 лет'!$M$3:$N$75,2),VLOOKUP(I71,'17 лет'!$M$3:$N$75,2)))))))</f>
        <v>0</v>
      </c>
      <c r="K71" s="59"/>
      <c r="L71" s="59">
        <f>IF((D71&lt;=11),VLOOKUP(K71,'11 лет'!$Q$4:$S$74,3),IF((D71=12),VLOOKUP(K71,'12 лет'!$Q$4:$S$74,3),IF((D71=13),VLOOKUP(K71,'13 лет'!$S$4:$U$74,3),IF((D71=14),VLOOKUP(K71,'14 лет'!$S$4:$U$74,3),IF((D71=15),VLOOKUP(K71,'15 лет'!$Q$4:$S$74,3),IF((D71=16),VLOOKUP(K71,'16 лет'!$Q$4:$S$74,3),VLOOKUP(K71,'17 лет'!$Q$4:$S$74,3)))))))</f>
        <v>0</v>
      </c>
      <c r="M71" s="59"/>
      <c r="N71" s="59">
        <f>IF((D71&lt;=11),VLOOKUP(M71,'11 лет'!$P$4:$S$74,4),IF((D71=12),VLOOKUP(M71,'12 лет'!$P$4:$S$74,4),IF((D71=13),VLOOKUP(M71,'13 лет'!$R$4:$U$74,4),IF((D71=14),VLOOKUP(M71,'14 лет'!$R$4:$U$74,4),IF((D71=15),VLOOKUP(M71,'15 лет'!$P$4:$S$74,4),IF((D71=16),VLOOKUP(M71,'16 лет'!$P$4:$S$74,4),VLOOKUP(M71,'17 лет'!$P$4:$S$74,4)))))))</f>
        <v>0</v>
      </c>
      <c r="O71" s="59"/>
      <c r="P71" s="59">
        <f>IF((D71&lt;=11),VLOOKUP(O71,'11 лет'!$O$4:$S$74,5),IF((D71=12),VLOOKUP(O71,'12 лет'!$O$4:$S$74,5),IF((D71=13),VLOOKUP(O71,'13 лет'!$Q$4:$U$74,5),IF((D71=14),VLOOKUP(O71,'14 лет'!$Q$4:$U$74,5),IF((D71=15),VLOOKUP(O71,'15 лет'!$O$4:$S$74,5),IF((D71=16),VLOOKUP(O71,'16 лет'!$O$4:$S$74,5),VLOOKUP(O71,'17 лет'!$O$4:$S$74,5)))))))</f>
        <v>0</v>
      </c>
      <c r="Q71" s="59"/>
      <c r="R71" s="59">
        <f>IF((D71&lt;=11),VLOOKUP(Q71,'11 лет'!$R$4:$S$74,2),IF((D71=12),VLOOKUP(Q71,'12 лет'!$R$4:$S$74,2),IF((D71=13),VLOOKUP(Q71,'13 лет'!$T$4:$U$74,2),IF((D71=14),VLOOKUP(Q71,'14 лет'!$T$4:$U$74,2),IF((D71=15),VLOOKUP(Q71,'15 лет'!$R$4:$S$74,2),IF((D71=16),VLOOKUP(Q71,'16 лет'!$R$4:$S$74,2),VLOOKUP(Q71,'17 лет'!$R$4:$S$74,2)))))))</f>
        <v>3</v>
      </c>
      <c r="S71" s="59">
        <f t="shared" si="0"/>
        <v>3</v>
      </c>
      <c r="T71" s="59"/>
    </row>
    <row r="72" spans="1:20" x14ac:dyDescent="0.2">
      <c r="A72" s="59"/>
      <c r="B72" s="59"/>
      <c r="C72" s="59"/>
      <c r="D72" s="59"/>
      <c r="E72" s="59"/>
      <c r="F72" s="59">
        <f>IF((D72&lt;=11),VLOOKUP(E72,'11 лет'!$L$3:$N$75,3),IF((D72=12),VLOOKUP(E72,'12 лет'!$L$3:$N$75,3),IF((D72=13),VLOOKUP(E72,'13 лет'!$M$3:$P$75,4),IF((D72=14),VLOOKUP(E72,'14 лет'!$M$3:$P$75,4),IF((D72=15),VLOOKUP(E72,'15 лет'!$L$3:$N$75,3),IF((D72=16),VLOOKUP(E72,'16 лет'!$L$3:$N$75,3),VLOOKUP(E72,'17 лет'!$L$3:$N$75,3)))))))</f>
        <v>0</v>
      </c>
      <c r="G72" s="59"/>
      <c r="H72" s="59">
        <f>IF((D72&lt;=11),VLOOKUP(G72,'11 лет'!$K$3:$N$75,4),IF((D72=12),VLOOKUP(G72,'12 лет'!$K$3:$N$75,4),IF((D72=13),VLOOKUP(G72,'13 лет'!$L$3:$P$75,5),IF((D72=14),VLOOKUP(G72,'14 лет'!$L$3:$P$75,5),IF((D72=15),VLOOKUP(G72,'15 лет'!$K$3:$N$75,4),IF((D72=16),VLOOKUP(G72,'16 лет'!$K$3:$N$75,4),VLOOKUP(G72,'17 лет'!$K$3:$N$75,4)))))))</f>
        <v>0</v>
      </c>
      <c r="I72" s="59"/>
      <c r="J72" s="59">
        <f>IF((D72&lt;=11),VLOOKUP(I72,'11 лет'!$M$3:$N$75,2),IF((D72=12),VLOOKUP(I72,'12 лет'!$M$3:$N$75,2),IF((D72=13),VLOOKUP(I72,'13 лет'!$O$3:$P$75,2),IF((D72=14),VLOOKUP(I72,'14 лет'!$O$3:$P$75,2),IF((D72=15),VLOOKUP(I72,'15 лет'!$M$3:$N$75,2),IF((D72=16),VLOOKUP(I72,'16 лет'!$M$3:$N$75,2),VLOOKUP(I72,'17 лет'!$M$3:$N$75,2)))))))</f>
        <v>0</v>
      </c>
      <c r="K72" s="59"/>
      <c r="L72" s="59">
        <f>IF((D72&lt;=11),VLOOKUP(K72,'11 лет'!$Q$4:$S$74,3),IF((D72=12),VLOOKUP(K72,'12 лет'!$Q$4:$S$74,3),IF((D72=13),VLOOKUP(K72,'13 лет'!$S$4:$U$74,3),IF((D72=14),VLOOKUP(K72,'14 лет'!$S$4:$U$74,3),IF((D72=15),VLOOKUP(K72,'15 лет'!$Q$4:$S$74,3),IF((D72=16),VLOOKUP(K72,'16 лет'!$Q$4:$S$74,3),VLOOKUP(K72,'17 лет'!$Q$4:$S$74,3)))))))</f>
        <v>0</v>
      </c>
      <c r="M72" s="59"/>
      <c r="N72" s="59">
        <f>IF((D72&lt;=11),VLOOKUP(M72,'11 лет'!$P$4:$S$74,4),IF((D72=12),VLOOKUP(M72,'12 лет'!$P$4:$S$74,4),IF((D72=13),VLOOKUP(M72,'13 лет'!$R$4:$U$74,4),IF((D72=14),VLOOKUP(M72,'14 лет'!$R$4:$U$74,4),IF((D72=15),VLOOKUP(M72,'15 лет'!$P$4:$S$74,4),IF((D72=16),VLOOKUP(M72,'16 лет'!$P$4:$S$74,4),VLOOKUP(M72,'17 лет'!$P$4:$S$74,4)))))))</f>
        <v>0</v>
      </c>
      <c r="O72" s="59"/>
      <c r="P72" s="59">
        <f>IF((D72&lt;=11),VLOOKUP(O72,'11 лет'!$O$4:$S$74,5),IF((D72=12),VLOOKUP(O72,'12 лет'!$O$4:$S$74,5),IF((D72=13),VLOOKUP(O72,'13 лет'!$Q$4:$U$74,5),IF((D72=14),VLOOKUP(O72,'14 лет'!$Q$4:$U$74,5),IF((D72=15),VLOOKUP(O72,'15 лет'!$O$4:$S$74,5),IF((D72=16),VLOOKUP(O72,'16 лет'!$O$4:$S$74,5),VLOOKUP(O72,'17 лет'!$O$4:$S$74,5)))))))</f>
        <v>0</v>
      </c>
      <c r="Q72" s="59"/>
      <c r="R72" s="59">
        <f>IF((D72&lt;=11),VLOOKUP(Q72,'11 лет'!$R$4:$S$74,2),IF((D72=12),VLOOKUP(Q72,'12 лет'!$R$4:$S$74,2),IF((D72=13),VLOOKUP(Q72,'13 лет'!$T$4:$U$74,2),IF((D72=14),VLOOKUP(Q72,'14 лет'!$T$4:$U$74,2),IF((D72=15),VLOOKUP(Q72,'15 лет'!$R$4:$S$74,2),IF((D72=16),VLOOKUP(Q72,'16 лет'!$R$4:$S$74,2),VLOOKUP(Q72,'17 лет'!$R$4:$S$74,2)))))))</f>
        <v>3</v>
      </c>
      <c r="S72" s="59">
        <f t="shared" si="0"/>
        <v>3</v>
      </c>
      <c r="T72" s="59"/>
    </row>
    <row r="73" spans="1:20" x14ac:dyDescent="0.2">
      <c r="A73" s="59"/>
      <c r="B73" s="59"/>
      <c r="C73" s="59"/>
      <c r="D73" s="59"/>
      <c r="E73" s="59"/>
      <c r="F73" s="59">
        <f>IF((D73&lt;=11),VLOOKUP(E73,'11 лет'!$L$3:$N$75,3),IF((D73=12),VLOOKUP(E73,'12 лет'!$L$3:$N$75,3),IF((D73=13),VLOOKUP(E73,'13 лет'!$M$3:$P$75,4),IF((D73=14),VLOOKUP(E73,'14 лет'!$M$3:$P$75,4),IF((D73=15),VLOOKUP(E73,'15 лет'!$L$3:$N$75,3),IF((D73=16),VLOOKUP(E73,'16 лет'!$L$3:$N$75,3),VLOOKUP(E73,'17 лет'!$L$3:$N$75,3)))))))</f>
        <v>0</v>
      </c>
      <c r="G73" s="59"/>
      <c r="H73" s="59">
        <f>IF((D73&lt;=11),VLOOKUP(G73,'11 лет'!$K$3:$N$75,4),IF((D73=12),VLOOKUP(G73,'12 лет'!$K$3:$N$75,4),IF((D73=13),VLOOKUP(G73,'13 лет'!$L$3:$P$75,5),IF((D73=14),VLOOKUP(G73,'14 лет'!$L$3:$P$75,5),IF((D73=15),VLOOKUP(G73,'15 лет'!$K$3:$N$75,4),IF((D73=16),VLOOKUP(G73,'16 лет'!$K$3:$N$75,4),VLOOKUP(G73,'17 лет'!$K$3:$N$75,4)))))))</f>
        <v>0</v>
      </c>
      <c r="I73" s="59"/>
      <c r="J73" s="59">
        <f>IF((D73&lt;=11),VLOOKUP(I73,'11 лет'!$M$3:$N$75,2),IF((D73=12),VLOOKUP(I73,'12 лет'!$M$3:$N$75,2),IF((D73=13),VLOOKUP(I73,'13 лет'!$O$3:$P$75,2),IF((D73=14),VLOOKUP(I73,'14 лет'!$O$3:$P$75,2),IF((D73=15),VLOOKUP(I73,'15 лет'!$M$3:$N$75,2),IF((D73=16),VLOOKUP(I73,'16 лет'!$M$3:$N$75,2),VLOOKUP(I73,'17 лет'!$M$3:$N$75,2)))))))</f>
        <v>0</v>
      </c>
      <c r="K73" s="59"/>
      <c r="L73" s="59">
        <f>IF((D73&lt;=11),VLOOKUP(K73,'11 лет'!$Q$4:$S$74,3),IF((D73=12),VLOOKUP(K73,'12 лет'!$Q$4:$S$74,3),IF((D73=13),VLOOKUP(K73,'13 лет'!$S$4:$U$74,3),IF((D73=14),VLOOKUP(K73,'14 лет'!$S$4:$U$74,3),IF((D73=15),VLOOKUP(K73,'15 лет'!$Q$4:$S$74,3),IF((D73=16),VLOOKUP(K73,'16 лет'!$Q$4:$S$74,3),VLOOKUP(K73,'17 лет'!$Q$4:$S$74,3)))))))</f>
        <v>0</v>
      </c>
      <c r="M73" s="59"/>
      <c r="N73" s="59">
        <f>IF((D73&lt;=11),VLOOKUP(M73,'11 лет'!$P$4:$S$74,4),IF((D73=12),VLOOKUP(M73,'12 лет'!$P$4:$S$74,4),IF((D73=13),VLOOKUP(M73,'13 лет'!$R$4:$U$74,4),IF((D73=14),VLOOKUP(M73,'14 лет'!$R$4:$U$74,4),IF((D73=15),VLOOKUP(M73,'15 лет'!$P$4:$S$74,4),IF((D73=16),VLOOKUP(M73,'16 лет'!$P$4:$S$74,4),VLOOKUP(M73,'17 лет'!$P$4:$S$74,4)))))))</f>
        <v>0</v>
      </c>
      <c r="O73" s="59"/>
      <c r="P73" s="59">
        <f>IF((D73&lt;=11),VLOOKUP(O73,'11 лет'!$O$4:$S$74,5),IF((D73=12),VLOOKUP(O73,'12 лет'!$O$4:$S$74,5),IF((D73=13),VLOOKUP(O73,'13 лет'!$Q$4:$U$74,5),IF((D73=14),VLOOKUP(O73,'14 лет'!$Q$4:$U$74,5),IF((D73=15),VLOOKUP(O73,'15 лет'!$O$4:$S$74,5),IF((D73=16),VLOOKUP(O73,'16 лет'!$O$4:$S$74,5),VLOOKUP(O73,'17 лет'!$O$4:$S$74,5)))))))</f>
        <v>0</v>
      </c>
      <c r="Q73" s="59"/>
      <c r="R73" s="59">
        <f>IF((D73&lt;=11),VLOOKUP(Q73,'11 лет'!$R$4:$S$74,2),IF((D73=12),VLOOKUP(Q73,'12 лет'!$R$4:$S$74,2),IF((D73=13),VLOOKUP(Q73,'13 лет'!$T$4:$U$74,2),IF((D73=14),VLOOKUP(Q73,'14 лет'!$T$4:$U$74,2),IF((D73=15),VLOOKUP(Q73,'15 лет'!$R$4:$S$74,2),IF((D73=16),VLOOKUP(Q73,'16 лет'!$R$4:$S$74,2),VLOOKUP(Q73,'17 лет'!$R$4:$S$74,2)))))))</f>
        <v>3</v>
      </c>
      <c r="S73" s="59">
        <f t="shared" si="0"/>
        <v>3</v>
      </c>
      <c r="T73" s="59"/>
    </row>
    <row r="74" spans="1:20" x14ac:dyDescent="0.2">
      <c r="A74" s="59"/>
      <c r="B74" s="59"/>
      <c r="C74" s="59"/>
      <c r="D74" s="59"/>
      <c r="E74" s="59"/>
      <c r="F74" s="59">
        <f>IF((D74&lt;=11),VLOOKUP(E74,'11 лет'!$L$3:$N$75,3),IF((D74=12),VLOOKUP(E74,'12 лет'!$L$3:$N$75,3),IF((D74=13),VLOOKUP(E74,'13 лет'!$M$3:$P$75,4),IF((D74=14),VLOOKUP(E74,'14 лет'!$M$3:$P$75,4),IF((D74=15),VLOOKUP(E74,'15 лет'!$L$3:$N$75,3),IF((D74=16),VLOOKUP(E74,'16 лет'!$L$3:$N$75,3),VLOOKUP(E74,'17 лет'!$L$3:$N$75,3)))))))</f>
        <v>0</v>
      </c>
      <c r="G74" s="59"/>
      <c r="H74" s="59">
        <f>IF((D74&lt;=11),VLOOKUP(G74,'11 лет'!$K$3:$N$75,4),IF((D74=12),VLOOKUP(G74,'12 лет'!$K$3:$N$75,4),IF((D74=13),VLOOKUP(G74,'13 лет'!$L$3:$P$75,5),IF((D74=14),VLOOKUP(G74,'14 лет'!$L$3:$P$75,5),IF((D74=15),VLOOKUP(G74,'15 лет'!$K$3:$N$75,4),IF((D74=16),VLOOKUP(G74,'16 лет'!$K$3:$N$75,4),VLOOKUP(G74,'17 лет'!$K$3:$N$75,4)))))))</f>
        <v>0</v>
      </c>
      <c r="I74" s="59"/>
      <c r="J74" s="59">
        <f>IF((D74&lt;=11),VLOOKUP(I74,'11 лет'!$M$3:$N$75,2),IF((D74=12),VLOOKUP(I74,'12 лет'!$M$3:$N$75,2),IF((D74=13),VLOOKUP(I74,'13 лет'!$O$3:$P$75,2),IF((D74=14),VLOOKUP(I74,'14 лет'!$O$3:$P$75,2),IF((D74=15),VLOOKUP(I74,'15 лет'!$M$3:$N$75,2),IF((D74=16),VLOOKUP(I74,'16 лет'!$M$3:$N$75,2),VLOOKUP(I74,'17 лет'!$M$3:$N$75,2)))))))</f>
        <v>0</v>
      </c>
      <c r="K74" s="59"/>
      <c r="L74" s="59">
        <f>IF((D74&lt;=11),VLOOKUP(K74,'11 лет'!$Q$4:$S$74,3),IF((D74=12),VLOOKUP(K74,'12 лет'!$Q$4:$S$74,3),IF((D74=13),VLOOKUP(K74,'13 лет'!$S$4:$U$74,3),IF((D74=14),VLOOKUP(K74,'14 лет'!$S$4:$U$74,3),IF((D74=15),VLOOKUP(K74,'15 лет'!$Q$4:$S$74,3),IF((D74=16),VLOOKUP(K74,'16 лет'!$Q$4:$S$74,3),VLOOKUP(K74,'17 лет'!$Q$4:$S$74,3)))))))</f>
        <v>0</v>
      </c>
      <c r="M74" s="59"/>
      <c r="N74" s="59">
        <f>IF((D74&lt;=11),VLOOKUP(M74,'11 лет'!$P$4:$S$74,4),IF((D74=12),VLOOKUP(M74,'12 лет'!$P$4:$S$74,4),IF((D74=13),VLOOKUP(M74,'13 лет'!$R$4:$U$74,4),IF((D74=14),VLOOKUP(M74,'14 лет'!$R$4:$U$74,4),IF((D74=15),VLOOKUP(M74,'15 лет'!$P$4:$S$74,4),IF((D74=16),VLOOKUP(M74,'16 лет'!$P$4:$S$74,4),VLOOKUP(M74,'17 лет'!$P$4:$S$74,4)))))))</f>
        <v>0</v>
      </c>
      <c r="O74" s="59"/>
      <c r="P74" s="59">
        <f>IF((D74&lt;=11),VLOOKUP(O74,'11 лет'!$O$4:$S$74,5),IF((D74=12),VLOOKUP(O74,'12 лет'!$O$4:$S$74,5),IF((D74=13),VLOOKUP(O74,'13 лет'!$Q$4:$U$74,5),IF((D74=14),VLOOKUP(O74,'14 лет'!$Q$4:$U$74,5),IF((D74=15),VLOOKUP(O74,'15 лет'!$O$4:$S$74,5),IF((D74=16),VLOOKUP(O74,'16 лет'!$O$4:$S$74,5),VLOOKUP(O74,'17 лет'!$O$4:$S$74,5)))))))</f>
        <v>0</v>
      </c>
      <c r="Q74" s="59"/>
      <c r="R74" s="59">
        <f>IF((D74&lt;=11),VLOOKUP(Q74,'11 лет'!$R$4:$S$74,2),IF((D74=12),VLOOKUP(Q74,'12 лет'!$R$4:$S$74,2),IF((D74=13),VLOOKUP(Q74,'13 лет'!$T$4:$U$74,2),IF((D74=14),VLOOKUP(Q74,'14 лет'!$T$4:$U$74,2),IF((D74=15),VLOOKUP(Q74,'15 лет'!$R$4:$S$74,2),IF((D74=16),VLOOKUP(Q74,'16 лет'!$R$4:$S$74,2),VLOOKUP(Q74,'17 лет'!$R$4:$S$74,2)))))))</f>
        <v>3</v>
      </c>
      <c r="S74" s="59">
        <f t="shared" si="0"/>
        <v>3</v>
      </c>
      <c r="T74" s="59"/>
    </row>
    <row r="75" spans="1:20" x14ac:dyDescent="0.2">
      <c r="A75" s="59"/>
      <c r="B75" s="59"/>
      <c r="C75" s="59"/>
      <c r="D75" s="59"/>
      <c r="E75" s="59"/>
      <c r="F75" s="59">
        <f>IF((D75&lt;=11),VLOOKUP(E75,'11 лет'!$L$3:$N$75,3),IF((D75=12),VLOOKUP(E75,'12 лет'!$L$3:$N$75,3),IF((D75=13),VLOOKUP(E75,'13 лет'!$M$3:$P$75,4),IF((D75=14),VLOOKUP(E75,'14 лет'!$M$3:$P$75,4),IF((D75=15),VLOOKUP(E75,'15 лет'!$L$3:$N$75,3),IF((D75=16),VLOOKUP(E75,'16 лет'!$L$3:$N$75,3),VLOOKUP(E75,'17 лет'!$L$3:$N$75,3)))))))</f>
        <v>0</v>
      </c>
      <c r="G75" s="59"/>
      <c r="H75" s="59">
        <f>IF((D75&lt;=11),VLOOKUP(G75,'11 лет'!$K$3:$N$75,4),IF((D75=12),VLOOKUP(G75,'12 лет'!$K$3:$N$75,4),IF((D75=13),VLOOKUP(G75,'13 лет'!$L$3:$P$75,5),IF((D75=14),VLOOKUP(G75,'14 лет'!$L$3:$P$75,5),IF((D75=15),VLOOKUP(G75,'15 лет'!$K$3:$N$75,4),IF((D75=16),VLOOKUP(G75,'16 лет'!$K$3:$N$75,4),VLOOKUP(G75,'17 лет'!$K$3:$N$75,4)))))))</f>
        <v>0</v>
      </c>
      <c r="I75" s="59"/>
      <c r="J75" s="59">
        <f>IF((D75&lt;=11),VLOOKUP(I75,'11 лет'!$M$3:$N$75,2),IF((D75=12),VLOOKUP(I75,'12 лет'!$M$3:$N$75,2),IF((D75=13),VLOOKUP(I75,'13 лет'!$O$3:$P$75,2),IF((D75=14),VLOOKUP(I75,'14 лет'!$O$3:$P$75,2),IF((D75=15),VLOOKUP(I75,'15 лет'!$M$3:$N$75,2),IF((D75=16),VLOOKUP(I75,'16 лет'!$M$3:$N$75,2),VLOOKUP(I75,'17 лет'!$M$3:$N$75,2)))))))</f>
        <v>0</v>
      </c>
      <c r="K75" s="59"/>
      <c r="L75" s="59">
        <f>IF((D75&lt;=11),VLOOKUP(K75,'11 лет'!$Q$4:$S$74,3),IF((D75=12),VLOOKUP(K75,'12 лет'!$Q$4:$S$74,3),IF((D75=13),VLOOKUP(K75,'13 лет'!$S$4:$U$74,3),IF((D75=14),VLOOKUP(K75,'14 лет'!$S$4:$U$74,3),IF((D75=15),VLOOKUP(K75,'15 лет'!$Q$4:$S$74,3),IF((D75=16),VLOOKUP(K75,'16 лет'!$Q$4:$S$74,3),VLOOKUP(K75,'17 лет'!$Q$4:$S$74,3)))))))</f>
        <v>0</v>
      </c>
      <c r="M75" s="59"/>
      <c r="N75" s="59">
        <f>IF((D75&lt;=11),VLOOKUP(M75,'11 лет'!$P$4:$S$74,4),IF((D75=12),VLOOKUP(M75,'12 лет'!$P$4:$S$74,4),IF((D75=13),VLOOKUP(M75,'13 лет'!$R$4:$U$74,4),IF((D75=14),VLOOKUP(M75,'14 лет'!$R$4:$U$74,4),IF((D75=15),VLOOKUP(M75,'15 лет'!$P$4:$S$74,4),IF((D75=16),VLOOKUP(M75,'16 лет'!$P$4:$S$74,4),VLOOKUP(M75,'17 лет'!$P$4:$S$74,4)))))))</f>
        <v>0</v>
      </c>
      <c r="O75" s="59"/>
      <c r="P75" s="59">
        <f>IF((D75&lt;=11),VLOOKUP(O75,'11 лет'!$O$4:$S$74,5),IF((D75=12),VLOOKUP(O75,'12 лет'!$O$4:$S$74,5),IF((D75=13),VLOOKUP(O75,'13 лет'!$Q$4:$U$74,5),IF((D75=14),VLOOKUP(O75,'14 лет'!$Q$4:$U$74,5),IF((D75=15),VLOOKUP(O75,'15 лет'!$O$4:$S$74,5),IF((D75=16),VLOOKUP(O75,'16 лет'!$O$4:$S$74,5),VLOOKUP(O75,'17 лет'!$O$4:$S$74,5)))))))</f>
        <v>0</v>
      </c>
      <c r="Q75" s="59"/>
      <c r="R75" s="59">
        <f>IF((D75&lt;=11),VLOOKUP(Q75,'11 лет'!$R$4:$S$74,2),IF((D75=12),VLOOKUP(Q75,'12 лет'!$R$4:$S$74,2),IF((D75=13),VLOOKUP(Q75,'13 лет'!$T$4:$U$74,2),IF((D75=14),VLOOKUP(Q75,'14 лет'!$T$4:$U$74,2),IF((D75=15),VLOOKUP(Q75,'15 лет'!$R$4:$S$74,2),IF((D75=16),VLOOKUP(Q75,'16 лет'!$R$4:$S$74,2),VLOOKUP(Q75,'17 лет'!$R$4:$S$74,2)))))))</f>
        <v>3</v>
      </c>
      <c r="S75" s="59">
        <f t="shared" si="0"/>
        <v>3</v>
      </c>
      <c r="T75" s="59"/>
    </row>
    <row r="76" spans="1:20" x14ac:dyDescent="0.2">
      <c r="A76" s="59"/>
      <c r="B76" s="59"/>
      <c r="C76" s="59"/>
      <c r="D76" s="59"/>
      <c r="E76" s="59"/>
      <c r="F76" s="59">
        <f>IF((D76&lt;=11),VLOOKUP(E76,'11 лет'!$L$3:$N$75,3),IF((D76=12),VLOOKUP(E76,'12 лет'!$L$3:$N$75,3),IF((D76=13),VLOOKUP(E76,'13 лет'!$M$3:$P$75,4),IF((D76=14),VLOOKUP(E76,'14 лет'!$M$3:$P$75,4),IF((D76=15),VLOOKUP(E76,'15 лет'!$L$3:$N$75,3),IF((D76=16),VLOOKUP(E76,'16 лет'!$L$3:$N$75,3),VLOOKUP(E76,'17 лет'!$L$3:$N$75,3)))))))</f>
        <v>0</v>
      </c>
      <c r="G76" s="59"/>
      <c r="H76" s="59">
        <f>IF((D76&lt;=11),VLOOKUP(G76,'11 лет'!$K$3:$N$75,4),IF((D76=12),VLOOKUP(G76,'12 лет'!$K$3:$N$75,4),IF((D76=13),VLOOKUP(G76,'13 лет'!$L$3:$P$75,5),IF((D76=14),VLOOKUP(G76,'14 лет'!$L$3:$P$75,5),IF((D76=15),VLOOKUP(G76,'15 лет'!$K$3:$N$75,4),IF((D76=16),VLOOKUP(G76,'16 лет'!$K$3:$N$75,4),VLOOKUP(G76,'17 лет'!$K$3:$N$75,4)))))))</f>
        <v>0</v>
      </c>
      <c r="I76" s="59"/>
      <c r="J76" s="59">
        <f>IF((D76&lt;=11),VLOOKUP(I76,'11 лет'!$M$3:$N$75,2),IF((D76=12),VLOOKUP(I76,'12 лет'!$M$3:$N$75,2),IF((D76=13),VLOOKUP(I76,'13 лет'!$O$3:$P$75,2),IF((D76=14),VLOOKUP(I76,'14 лет'!$O$3:$P$75,2),IF((D76=15),VLOOKUP(I76,'15 лет'!$M$3:$N$75,2),IF((D76=16),VLOOKUP(I76,'16 лет'!$M$3:$N$75,2),VLOOKUP(I76,'17 лет'!$M$3:$N$75,2)))))))</f>
        <v>0</v>
      </c>
      <c r="K76" s="59"/>
      <c r="L76" s="59">
        <f>IF((D76&lt;=11),VLOOKUP(K76,'11 лет'!$Q$4:$S$74,3),IF((D76=12),VLOOKUP(K76,'12 лет'!$Q$4:$S$74,3),IF((D76=13),VLOOKUP(K76,'13 лет'!$S$4:$U$74,3),IF((D76=14),VLOOKUP(K76,'14 лет'!$S$4:$U$74,3),IF((D76=15),VLOOKUP(K76,'15 лет'!$Q$4:$S$74,3),IF((D76=16),VLOOKUP(K76,'16 лет'!$Q$4:$S$74,3),VLOOKUP(K76,'17 лет'!$Q$4:$S$74,3)))))))</f>
        <v>0</v>
      </c>
      <c r="M76" s="59"/>
      <c r="N76" s="59">
        <f>IF((D76&lt;=11),VLOOKUP(M76,'11 лет'!$P$4:$S$74,4),IF((D76=12),VLOOKUP(M76,'12 лет'!$P$4:$S$74,4),IF((D76=13),VLOOKUP(M76,'13 лет'!$R$4:$U$74,4),IF((D76=14),VLOOKUP(M76,'14 лет'!$R$4:$U$74,4),IF((D76=15),VLOOKUP(M76,'15 лет'!$P$4:$S$74,4),IF((D76=16),VLOOKUP(M76,'16 лет'!$P$4:$S$74,4),VLOOKUP(M76,'17 лет'!$P$4:$S$74,4)))))))</f>
        <v>0</v>
      </c>
      <c r="O76" s="59"/>
      <c r="P76" s="59">
        <f>IF((D76&lt;=11),VLOOKUP(O76,'11 лет'!$O$4:$S$74,5),IF((D76=12),VLOOKUP(O76,'12 лет'!$O$4:$S$74,5),IF((D76=13),VLOOKUP(O76,'13 лет'!$Q$4:$U$74,5),IF((D76=14),VLOOKUP(O76,'14 лет'!$Q$4:$U$74,5),IF((D76=15),VLOOKUP(O76,'15 лет'!$O$4:$S$74,5),IF((D76=16),VLOOKUP(O76,'16 лет'!$O$4:$S$74,5),VLOOKUP(O76,'17 лет'!$O$4:$S$74,5)))))))</f>
        <v>0</v>
      </c>
      <c r="Q76" s="59"/>
      <c r="R76" s="59">
        <f>IF((D76&lt;=11),VLOOKUP(Q76,'11 лет'!$R$4:$S$74,2),IF((D76=12),VLOOKUP(Q76,'12 лет'!$R$4:$S$74,2),IF((D76=13),VLOOKUP(Q76,'13 лет'!$T$4:$U$74,2),IF((D76=14),VLOOKUP(Q76,'14 лет'!$T$4:$U$74,2),IF((D76=15),VLOOKUP(Q76,'15 лет'!$R$4:$S$74,2),IF((D76=16),VLOOKUP(Q76,'16 лет'!$R$4:$S$74,2),VLOOKUP(Q76,'17 лет'!$R$4:$S$74,2)))))))</f>
        <v>3</v>
      </c>
      <c r="S76" s="59">
        <f t="shared" ref="S76:S139" si="1">SUM(F76,H76,J76,L76,N76,P76,R76)</f>
        <v>3</v>
      </c>
      <c r="T76" s="59"/>
    </row>
    <row r="77" spans="1:20" x14ac:dyDescent="0.2">
      <c r="A77" s="59"/>
      <c r="B77" s="59"/>
      <c r="C77" s="59"/>
      <c r="D77" s="59"/>
      <c r="E77" s="59"/>
      <c r="F77" s="59">
        <f>IF((D77&lt;=11),VLOOKUP(E77,'11 лет'!$L$3:$N$75,3),IF((D77=12),VLOOKUP(E77,'12 лет'!$L$3:$N$75,3),IF((D77=13),VLOOKUP(E77,'13 лет'!$M$3:$P$75,4),IF((D77=14),VLOOKUP(E77,'14 лет'!$M$3:$P$75,4),IF((D77=15),VLOOKUP(E77,'15 лет'!$L$3:$N$75,3),IF((D77=16),VLOOKUP(E77,'16 лет'!$L$3:$N$75,3),VLOOKUP(E77,'17 лет'!$L$3:$N$75,3)))))))</f>
        <v>0</v>
      </c>
      <c r="G77" s="59"/>
      <c r="H77" s="59">
        <f>IF((D77&lt;=11),VLOOKUP(G77,'11 лет'!$K$3:$N$75,4),IF((D77=12),VLOOKUP(G77,'12 лет'!$K$3:$N$75,4),IF((D77=13),VLOOKUP(G77,'13 лет'!$L$3:$P$75,5),IF((D77=14),VLOOKUP(G77,'14 лет'!$L$3:$P$75,5),IF((D77=15),VLOOKUP(G77,'15 лет'!$K$3:$N$75,4),IF((D77=16),VLOOKUP(G77,'16 лет'!$K$3:$N$75,4),VLOOKUP(G77,'17 лет'!$K$3:$N$75,4)))))))</f>
        <v>0</v>
      </c>
      <c r="I77" s="59"/>
      <c r="J77" s="59">
        <f>IF((D77&lt;=11),VLOOKUP(I77,'11 лет'!$M$3:$N$75,2),IF((D77=12),VLOOKUP(I77,'12 лет'!$M$3:$N$75,2),IF((D77=13),VLOOKUP(I77,'13 лет'!$O$3:$P$75,2),IF((D77=14),VLOOKUP(I77,'14 лет'!$O$3:$P$75,2),IF((D77=15),VLOOKUP(I77,'15 лет'!$M$3:$N$75,2),IF((D77=16),VLOOKUP(I77,'16 лет'!$M$3:$N$75,2),VLOOKUP(I77,'17 лет'!$M$3:$N$75,2)))))))</f>
        <v>0</v>
      </c>
      <c r="K77" s="59"/>
      <c r="L77" s="59">
        <f>IF((D77&lt;=11),VLOOKUP(K77,'11 лет'!$Q$4:$S$74,3),IF((D77=12),VLOOKUP(K77,'12 лет'!$Q$4:$S$74,3),IF((D77=13),VLOOKUP(K77,'13 лет'!$S$4:$U$74,3),IF((D77=14),VLOOKUP(K77,'14 лет'!$S$4:$U$74,3),IF((D77=15),VLOOKUP(K77,'15 лет'!$Q$4:$S$74,3),IF((D77=16),VLOOKUP(K77,'16 лет'!$Q$4:$S$74,3),VLOOKUP(K77,'17 лет'!$Q$4:$S$74,3)))))))</f>
        <v>0</v>
      </c>
      <c r="M77" s="59"/>
      <c r="N77" s="59">
        <f>IF((D77&lt;=11),VLOOKUP(M77,'11 лет'!$P$4:$S$74,4),IF((D77=12),VLOOKUP(M77,'12 лет'!$P$4:$S$74,4),IF((D77=13),VLOOKUP(M77,'13 лет'!$R$4:$U$74,4),IF((D77=14),VLOOKUP(M77,'14 лет'!$R$4:$U$74,4),IF((D77=15),VLOOKUP(M77,'15 лет'!$P$4:$S$74,4),IF((D77=16),VLOOKUP(M77,'16 лет'!$P$4:$S$74,4),VLOOKUP(M77,'17 лет'!$P$4:$S$74,4)))))))</f>
        <v>0</v>
      </c>
      <c r="O77" s="59"/>
      <c r="P77" s="59">
        <f>IF((D77&lt;=11),VLOOKUP(O77,'11 лет'!$O$4:$S$74,5),IF((D77=12),VLOOKUP(O77,'12 лет'!$O$4:$S$74,5),IF((D77=13),VLOOKUP(O77,'13 лет'!$Q$4:$U$74,5),IF((D77=14),VLOOKUP(O77,'14 лет'!$Q$4:$U$74,5),IF((D77=15),VLOOKUP(O77,'15 лет'!$O$4:$S$74,5),IF((D77=16),VLOOKUP(O77,'16 лет'!$O$4:$S$74,5),VLOOKUP(O77,'17 лет'!$O$4:$S$74,5)))))))</f>
        <v>0</v>
      </c>
      <c r="Q77" s="59"/>
      <c r="R77" s="59">
        <f>IF((D77&lt;=11),VLOOKUP(Q77,'11 лет'!$R$4:$S$74,2),IF((D77=12),VLOOKUP(Q77,'12 лет'!$R$4:$S$74,2),IF((D77=13),VLOOKUP(Q77,'13 лет'!$T$4:$U$74,2),IF((D77=14),VLOOKUP(Q77,'14 лет'!$T$4:$U$74,2),IF((D77=15),VLOOKUP(Q77,'15 лет'!$R$4:$S$74,2),IF((D77=16),VLOOKUP(Q77,'16 лет'!$R$4:$S$74,2),VLOOKUP(Q77,'17 лет'!$R$4:$S$74,2)))))))</f>
        <v>3</v>
      </c>
      <c r="S77" s="59">
        <f t="shared" si="1"/>
        <v>3</v>
      </c>
      <c r="T77" s="59"/>
    </row>
    <row r="78" spans="1:20" x14ac:dyDescent="0.2">
      <c r="A78" s="59"/>
      <c r="B78" s="59"/>
      <c r="C78" s="59"/>
      <c r="D78" s="59"/>
      <c r="E78" s="59"/>
      <c r="F78" s="59">
        <f>IF((D78&lt;=11),VLOOKUP(E78,'11 лет'!$L$3:$N$75,3),IF((D78=12),VLOOKUP(E78,'12 лет'!$L$3:$N$75,3),IF((D78=13),VLOOKUP(E78,'13 лет'!$M$3:$P$75,4),IF((D78=14),VLOOKUP(E78,'14 лет'!$M$3:$P$75,4),IF((D78=15),VLOOKUP(E78,'15 лет'!$L$3:$N$75,3),IF((D78=16),VLOOKUP(E78,'16 лет'!$L$3:$N$75,3),VLOOKUP(E78,'17 лет'!$L$3:$N$75,3)))))))</f>
        <v>0</v>
      </c>
      <c r="G78" s="59"/>
      <c r="H78" s="59">
        <f>IF((D78&lt;=11),VLOOKUP(G78,'11 лет'!$K$3:$N$75,4),IF((D78=12),VLOOKUP(G78,'12 лет'!$K$3:$N$75,4),IF((D78=13),VLOOKUP(G78,'13 лет'!$L$3:$P$75,5),IF((D78=14),VLOOKUP(G78,'14 лет'!$L$3:$P$75,5),IF((D78=15),VLOOKUP(G78,'15 лет'!$K$3:$N$75,4),IF((D78=16),VLOOKUP(G78,'16 лет'!$K$3:$N$75,4),VLOOKUP(G78,'17 лет'!$K$3:$N$75,4)))))))</f>
        <v>0</v>
      </c>
      <c r="I78" s="59"/>
      <c r="J78" s="59">
        <f>IF((D78&lt;=11),VLOOKUP(I78,'11 лет'!$M$3:$N$75,2),IF((D78=12),VLOOKUP(I78,'12 лет'!$M$3:$N$75,2),IF((D78=13),VLOOKUP(I78,'13 лет'!$O$3:$P$75,2),IF((D78=14),VLOOKUP(I78,'14 лет'!$O$3:$P$75,2),IF((D78=15),VLOOKUP(I78,'15 лет'!$M$3:$N$75,2),IF((D78=16),VLOOKUP(I78,'16 лет'!$M$3:$N$75,2),VLOOKUP(I78,'17 лет'!$M$3:$N$75,2)))))))</f>
        <v>0</v>
      </c>
      <c r="K78" s="59"/>
      <c r="L78" s="59">
        <f>IF((D78&lt;=11),VLOOKUP(K78,'11 лет'!$Q$4:$S$74,3),IF((D78=12),VLOOKUP(K78,'12 лет'!$Q$4:$S$74,3),IF((D78=13),VLOOKUP(K78,'13 лет'!$S$4:$U$74,3),IF((D78=14),VLOOKUP(K78,'14 лет'!$S$4:$U$74,3),IF((D78=15),VLOOKUP(K78,'15 лет'!$Q$4:$S$74,3),IF((D78=16),VLOOKUP(K78,'16 лет'!$Q$4:$S$74,3),VLOOKUP(K78,'17 лет'!$Q$4:$S$74,3)))))))</f>
        <v>0</v>
      </c>
      <c r="M78" s="59"/>
      <c r="N78" s="59">
        <f>IF((D78&lt;=11),VLOOKUP(M78,'11 лет'!$P$4:$S$74,4),IF((D78=12),VLOOKUP(M78,'12 лет'!$P$4:$S$74,4),IF((D78=13),VLOOKUP(M78,'13 лет'!$R$4:$U$74,4),IF((D78=14),VLOOKUP(M78,'14 лет'!$R$4:$U$74,4),IF((D78=15),VLOOKUP(M78,'15 лет'!$P$4:$S$74,4),IF((D78=16),VLOOKUP(M78,'16 лет'!$P$4:$S$74,4),VLOOKUP(M78,'17 лет'!$P$4:$S$74,4)))))))</f>
        <v>0</v>
      </c>
      <c r="O78" s="59"/>
      <c r="P78" s="59">
        <f>IF((D78&lt;=11),VLOOKUP(O78,'11 лет'!$O$4:$S$74,5),IF((D78=12),VLOOKUP(O78,'12 лет'!$O$4:$S$74,5),IF((D78=13),VLOOKUP(O78,'13 лет'!$Q$4:$U$74,5),IF((D78=14),VLOOKUP(O78,'14 лет'!$Q$4:$U$74,5),IF((D78=15),VLOOKUP(O78,'15 лет'!$O$4:$S$74,5),IF((D78=16),VLOOKUP(O78,'16 лет'!$O$4:$S$74,5),VLOOKUP(O78,'17 лет'!$O$4:$S$74,5)))))))</f>
        <v>0</v>
      </c>
      <c r="Q78" s="59"/>
      <c r="R78" s="59">
        <f>IF((D78&lt;=11),VLOOKUP(Q78,'11 лет'!$R$4:$S$74,2),IF((D78=12),VLOOKUP(Q78,'12 лет'!$R$4:$S$74,2),IF((D78=13),VLOOKUP(Q78,'13 лет'!$T$4:$U$74,2),IF((D78=14),VLOOKUP(Q78,'14 лет'!$T$4:$U$74,2),IF((D78=15),VLOOKUP(Q78,'15 лет'!$R$4:$S$74,2),IF((D78=16),VLOOKUP(Q78,'16 лет'!$R$4:$S$74,2),VLOOKUP(Q78,'17 лет'!$R$4:$S$74,2)))))))</f>
        <v>3</v>
      </c>
      <c r="S78" s="59">
        <f t="shared" si="1"/>
        <v>3</v>
      </c>
      <c r="T78" s="59"/>
    </row>
    <row r="79" spans="1:20" x14ac:dyDescent="0.2">
      <c r="A79" s="59"/>
      <c r="B79" s="59"/>
      <c r="C79" s="59"/>
      <c r="D79" s="59"/>
      <c r="E79" s="59"/>
      <c r="F79" s="59">
        <f>IF((D79&lt;=11),VLOOKUP(E79,'11 лет'!$L$3:$N$75,3),IF((D79=12),VLOOKUP(E79,'12 лет'!$L$3:$N$75,3),IF((D79=13),VLOOKUP(E79,'13 лет'!$M$3:$P$75,4),IF((D79=14),VLOOKUP(E79,'14 лет'!$M$3:$P$75,4),IF((D79=15),VLOOKUP(E79,'15 лет'!$L$3:$N$75,3),IF((D79=16),VLOOKUP(E79,'16 лет'!$L$3:$N$75,3),VLOOKUP(E79,'17 лет'!$L$3:$N$75,3)))))))</f>
        <v>0</v>
      </c>
      <c r="G79" s="59"/>
      <c r="H79" s="59">
        <f>IF((D79&lt;=11),VLOOKUP(G79,'11 лет'!$K$3:$N$75,4),IF((D79=12),VLOOKUP(G79,'12 лет'!$K$3:$N$75,4),IF((D79=13),VLOOKUP(G79,'13 лет'!$L$3:$P$75,5),IF((D79=14),VLOOKUP(G79,'14 лет'!$L$3:$P$75,5),IF((D79=15),VLOOKUP(G79,'15 лет'!$K$3:$N$75,4),IF((D79=16),VLOOKUP(G79,'16 лет'!$K$3:$N$75,4),VLOOKUP(G79,'17 лет'!$K$3:$N$75,4)))))))</f>
        <v>0</v>
      </c>
      <c r="I79" s="59"/>
      <c r="J79" s="59">
        <f>IF((D79&lt;=11),VLOOKUP(I79,'11 лет'!$M$3:$N$75,2),IF((D79=12),VLOOKUP(I79,'12 лет'!$M$3:$N$75,2),IF((D79=13),VLOOKUP(I79,'13 лет'!$O$3:$P$75,2),IF((D79=14),VLOOKUP(I79,'14 лет'!$O$3:$P$75,2),IF((D79=15),VLOOKUP(I79,'15 лет'!$M$3:$N$75,2),IF((D79=16),VLOOKUP(I79,'16 лет'!$M$3:$N$75,2),VLOOKUP(I79,'17 лет'!$M$3:$N$75,2)))))))</f>
        <v>0</v>
      </c>
      <c r="K79" s="59"/>
      <c r="L79" s="59">
        <f>IF((D79&lt;=11),VLOOKUP(K79,'11 лет'!$Q$4:$S$74,3),IF((D79=12),VLOOKUP(K79,'12 лет'!$Q$4:$S$74,3),IF((D79=13),VLOOKUP(K79,'13 лет'!$S$4:$U$74,3),IF((D79=14),VLOOKUP(K79,'14 лет'!$S$4:$U$74,3),IF((D79=15),VLOOKUP(K79,'15 лет'!$Q$4:$S$74,3),IF((D79=16),VLOOKUP(K79,'16 лет'!$Q$4:$S$74,3),VLOOKUP(K79,'17 лет'!$Q$4:$S$74,3)))))))</f>
        <v>0</v>
      </c>
      <c r="M79" s="59"/>
      <c r="N79" s="59">
        <f>IF((D79&lt;=11),VLOOKUP(M79,'11 лет'!$P$4:$S$74,4),IF((D79=12),VLOOKUP(M79,'12 лет'!$P$4:$S$74,4),IF((D79=13),VLOOKUP(M79,'13 лет'!$R$4:$U$74,4),IF((D79=14),VLOOKUP(M79,'14 лет'!$R$4:$U$74,4),IF((D79=15),VLOOKUP(M79,'15 лет'!$P$4:$S$74,4),IF((D79=16),VLOOKUP(M79,'16 лет'!$P$4:$S$74,4),VLOOKUP(M79,'17 лет'!$P$4:$S$74,4)))))))</f>
        <v>0</v>
      </c>
      <c r="O79" s="59"/>
      <c r="P79" s="59">
        <f>IF((D79&lt;=11),VLOOKUP(O79,'11 лет'!$O$4:$S$74,5),IF((D79=12),VLOOKUP(O79,'12 лет'!$O$4:$S$74,5),IF((D79=13),VLOOKUP(O79,'13 лет'!$Q$4:$U$74,5),IF((D79=14),VLOOKUP(O79,'14 лет'!$Q$4:$U$74,5),IF((D79=15),VLOOKUP(O79,'15 лет'!$O$4:$S$74,5),IF((D79=16),VLOOKUP(O79,'16 лет'!$O$4:$S$74,5),VLOOKUP(O79,'17 лет'!$O$4:$S$74,5)))))))</f>
        <v>0</v>
      </c>
      <c r="Q79" s="59"/>
      <c r="R79" s="59">
        <f>IF((D79&lt;=11),VLOOKUP(Q79,'11 лет'!$R$4:$S$74,2),IF((D79=12),VLOOKUP(Q79,'12 лет'!$R$4:$S$74,2),IF((D79=13),VLOOKUP(Q79,'13 лет'!$T$4:$U$74,2),IF((D79=14),VLOOKUP(Q79,'14 лет'!$T$4:$U$74,2),IF((D79=15),VLOOKUP(Q79,'15 лет'!$R$4:$S$74,2),IF((D79=16),VLOOKUP(Q79,'16 лет'!$R$4:$S$74,2),VLOOKUP(Q79,'17 лет'!$R$4:$S$74,2)))))))</f>
        <v>3</v>
      </c>
      <c r="S79" s="59">
        <f t="shared" si="1"/>
        <v>3</v>
      </c>
      <c r="T79" s="59"/>
    </row>
    <row r="80" spans="1:20" x14ac:dyDescent="0.2">
      <c r="A80" s="59"/>
      <c r="B80" s="59"/>
      <c r="C80" s="59"/>
      <c r="D80" s="59"/>
      <c r="E80" s="59"/>
      <c r="F80" s="59">
        <f>IF((D80&lt;=11),VLOOKUP(E80,'11 лет'!$L$3:$N$75,3),IF((D80=12),VLOOKUP(E80,'12 лет'!$L$3:$N$75,3),IF((D80=13),VLOOKUP(E80,'13 лет'!$M$3:$P$75,4),IF((D80=14),VLOOKUP(E80,'14 лет'!$M$3:$P$75,4),IF((D80=15),VLOOKUP(E80,'15 лет'!$L$3:$N$75,3),IF((D80=16),VLOOKUP(E80,'16 лет'!$L$3:$N$75,3),VLOOKUP(E80,'17 лет'!$L$3:$N$75,3)))))))</f>
        <v>0</v>
      </c>
      <c r="G80" s="59"/>
      <c r="H80" s="59">
        <f>IF((D80&lt;=11),VLOOKUP(G80,'11 лет'!$K$3:$N$75,4),IF((D80=12),VLOOKUP(G80,'12 лет'!$K$3:$N$75,4),IF((D80=13),VLOOKUP(G80,'13 лет'!$L$3:$P$75,5),IF((D80=14),VLOOKUP(G80,'14 лет'!$L$3:$P$75,5),IF((D80=15),VLOOKUP(G80,'15 лет'!$K$3:$N$75,4),IF((D80=16),VLOOKUP(G80,'16 лет'!$K$3:$N$75,4),VLOOKUP(G80,'17 лет'!$K$3:$N$75,4)))))))</f>
        <v>0</v>
      </c>
      <c r="I80" s="59"/>
      <c r="J80" s="59">
        <f>IF((D80&lt;=11),VLOOKUP(I80,'11 лет'!$M$3:$N$75,2),IF((D80=12),VLOOKUP(I80,'12 лет'!$M$3:$N$75,2),IF((D80=13),VLOOKUP(I80,'13 лет'!$O$3:$P$75,2),IF((D80=14),VLOOKUP(I80,'14 лет'!$O$3:$P$75,2),IF((D80=15),VLOOKUP(I80,'15 лет'!$M$3:$N$75,2),IF((D80=16),VLOOKUP(I80,'16 лет'!$M$3:$N$75,2),VLOOKUP(I80,'17 лет'!$M$3:$N$75,2)))))))</f>
        <v>0</v>
      </c>
      <c r="K80" s="59"/>
      <c r="L80" s="59">
        <f>IF((D80&lt;=11),VLOOKUP(K80,'11 лет'!$Q$4:$S$74,3),IF((D80=12),VLOOKUP(K80,'12 лет'!$Q$4:$S$74,3),IF((D80=13),VLOOKUP(K80,'13 лет'!$S$4:$U$74,3),IF((D80=14),VLOOKUP(K80,'14 лет'!$S$4:$U$74,3),IF((D80=15),VLOOKUP(K80,'15 лет'!$Q$4:$S$74,3),IF((D80=16),VLOOKUP(K80,'16 лет'!$Q$4:$S$74,3),VLOOKUP(K80,'17 лет'!$Q$4:$S$74,3)))))))</f>
        <v>0</v>
      </c>
      <c r="M80" s="59"/>
      <c r="N80" s="59">
        <f>IF((D80&lt;=11),VLOOKUP(M80,'11 лет'!$P$4:$S$74,4),IF((D80=12),VLOOKUP(M80,'12 лет'!$P$4:$S$74,4),IF((D80=13),VLOOKUP(M80,'13 лет'!$R$4:$U$74,4),IF((D80=14),VLOOKUP(M80,'14 лет'!$R$4:$U$74,4),IF((D80=15),VLOOKUP(M80,'15 лет'!$P$4:$S$74,4),IF((D80=16),VLOOKUP(M80,'16 лет'!$P$4:$S$74,4),VLOOKUP(M80,'17 лет'!$P$4:$S$74,4)))))))</f>
        <v>0</v>
      </c>
      <c r="O80" s="59"/>
      <c r="P80" s="59">
        <f>IF((D80&lt;=11),VLOOKUP(O80,'11 лет'!$O$4:$S$74,5),IF((D80=12),VLOOKUP(O80,'12 лет'!$O$4:$S$74,5),IF((D80=13),VLOOKUP(O80,'13 лет'!$Q$4:$U$74,5),IF((D80=14),VLOOKUP(O80,'14 лет'!$Q$4:$U$74,5),IF((D80=15),VLOOKUP(O80,'15 лет'!$O$4:$S$74,5),IF((D80=16),VLOOKUP(O80,'16 лет'!$O$4:$S$74,5),VLOOKUP(O80,'17 лет'!$O$4:$S$74,5)))))))</f>
        <v>0</v>
      </c>
      <c r="Q80" s="59"/>
      <c r="R80" s="59">
        <f>IF((D80&lt;=11),VLOOKUP(Q80,'11 лет'!$R$4:$S$74,2),IF((D80=12),VLOOKUP(Q80,'12 лет'!$R$4:$S$74,2),IF((D80=13),VLOOKUP(Q80,'13 лет'!$T$4:$U$74,2),IF((D80=14),VLOOKUP(Q80,'14 лет'!$T$4:$U$74,2),IF((D80=15),VLOOKUP(Q80,'15 лет'!$R$4:$S$74,2),IF((D80=16),VLOOKUP(Q80,'16 лет'!$R$4:$S$74,2),VLOOKUP(Q80,'17 лет'!$R$4:$S$74,2)))))))</f>
        <v>3</v>
      </c>
      <c r="S80" s="59">
        <f t="shared" si="1"/>
        <v>3</v>
      </c>
      <c r="T80" s="59"/>
    </row>
    <row r="81" spans="1:20" x14ac:dyDescent="0.2">
      <c r="A81" s="59"/>
      <c r="B81" s="59"/>
      <c r="C81" s="59"/>
      <c r="D81" s="59"/>
      <c r="E81" s="59"/>
      <c r="F81" s="59">
        <f>IF((D81&lt;=11),VLOOKUP(E81,'11 лет'!$L$3:$N$75,3),IF((D81=12),VLOOKUP(E81,'12 лет'!$L$3:$N$75,3),IF((D81=13),VLOOKUP(E81,'13 лет'!$M$3:$P$75,4),IF((D81=14),VLOOKUP(E81,'14 лет'!$M$3:$P$75,4),IF((D81=15),VLOOKUP(E81,'15 лет'!$L$3:$N$75,3),IF((D81=16),VLOOKUP(E81,'16 лет'!$L$3:$N$75,3),VLOOKUP(E81,'17 лет'!$L$3:$N$75,3)))))))</f>
        <v>0</v>
      </c>
      <c r="G81" s="59"/>
      <c r="H81" s="59">
        <f>IF((D81&lt;=11),VLOOKUP(G81,'11 лет'!$K$3:$N$75,4),IF((D81=12),VLOOKUP(G81,'12 лет'!$K$3:$N$75,4),IF((D81=13),VLOOKUP(G81,'13 лет'!$L$3:$P$75,5),IF((D81=14),VLOOKUP(G81,'14 лет'!$L$3:$P$75,5),IF((D81=15),VLOOKUP(G81,'15 лет'!$K$3:$N$75,4),IF((D81=16),VLOOKUP(G81,'16 лет'!$K$3:$N$75,4),VLOOKUP(G81,'17 лет'!$K$3:$N$75,4)))))))</f>
        <v>0</v>
      </c>
      <c r="I81" s="59"/>
      <c r="J81" s="59">
        <f>IF((D81&lt;=11),VLOOKUP(I81,'11 лет'!$M$3:$N$75,2),IF((D81=12),VLOOKUP(I81,'12 лет'!$M$3:$N$75,2),IF((D81=13),VLOOKUP(I81,'13 лет'!$O$3:$P$75,2),IF((D81=14),VLOOKUP(I81,'14 лет'!$O$3:$P$75,2),IF((D81=15),VLOOKUP(I81,'15 лет'!$M$3:$N$75,2),IF((D81=16),VLOOKUP(I81,'16 лет'!$M$3:$N$75,2),VLOOKUP(I81,'17 лет'!$M$3:$N$75,2)))))))</f>
        <v>0</v>
      </c>
      <c r="K81" s="59"/>
      <c r="L81" s="59">
        <f>IF((D81&lt;=11),VLOOKUP(K81,'11 лет'!$Q$4:$S$74,3),IF((D81=12),VLOOKUP(K81,'12 лет'!$Q$4:$S$74,3),IF((D81=13),VLOOKUP(K81,'13 лет'!$S$4:$U$74,3),IF((D81=14),VLOOKUP(K81,'14 лет'!$S$4:$U$74,3),IF((D81=15),VLOOKUP(K81,'15 лет'!$Q$4:$S$74,3),IF((D81=16),VLOOKUP(K81,'16 лет'!$Q$4:$S$74,3),VLOOKUP(K81,'17 лет'!$Q$4:$S$74,3)))))))</f>
        <v>0</v>
      </c>
      <c r="M81" s="59"/>
      <c r="N81" s="59">
        <f>IF((D81&lt;=11),VLOOKUP(M81,'11 лет'!$P$4:$S$74,4),IF((D81=12),VLOOKUP(M81,'12 лет'!$P$4:$S$74,4),IF((D81=13),VLOOKUP(M81,'13 лет'!$R$4:$U$74,4),IF((D81=14),VLOOKUP(M81,'14 лет'!$R$4:$U$74,4),IF((D81=15),VLOOKUP(M81,'15 лет'!$P$4:$S$74,4),IF((D81=16),VLOOKUP(M81,'16 лет'!$P$4:$S$74,4),VLOOKUP(M81,'17 лет'!$P$4:$S$74,4)))))))</f>
        <v>0</v>
      </c>
      <c r="O81" s="59"/>
      <c r="P81" s="59">
        <f>IF((D81&lt;=11),VLOOKUP(O81,'11 лет'!$O$4:$S$74,5),IF((D81=12),VLOOKUP(O81,'12 лет'!$O$4:$S$74,5),IF((D81=13),VLOOKUP(O81,'13 лет'!$Q$4:$U$74,5),IF((D81=14),VLOOKUP(O81,'14 лет'!$Q$4:$U$74,5),IF((D81=15),VLOOKUP(O81,'15 лет'!$O$4:$S$74,5),IF((D81=16),VLOOKUP(O81,'16 лет'!$O$4:$S$74,5),VLOOKUP(O81,'17 лет'!$O$4:$S$74,5)))))))</f>
        <v>0</v>
      </c>
      <c r="Q81" s="59"/>
      <c r="R81" s="59">
        <f>IF((D81&lt;=11),VLOOKUP(Q81,'11 лет'!$R$4:$S$74,2),IF((D81=12),VLOOKUP(Q81,'12 лет'!$R$4:$S$74,2),IF((D81=13),VLOOKUP(Q81,'13 лет'!$T$4:$U$74,2),IF((D81=14),VLOOKUP(Q81,'14 лет'!$T$4:$U$74,2),IF((D81=15),VLOOKUP(Q81,'15 лет'!$R$4:$S$74,2),IF((D81=16),VLOOKUP(Q81,'16 лет'!$R$4:$S$74,2),VLOOKUP(Q81,'17 лет'!$R$4:$S$74,2)))))))</f>
        <v>3</v>
      </c>
      <c r="S81" s="59">
        <f t="shared" si="1"/>
        <v>3</v>
      </c>
      <c r="T81" s="59"/>
    </row>
    <row r="82" spans="1:20" x14ac:dyDescent="0.2">
      <c r="A82" s="59"/>
      <c r="B82" s="59"/>
      <c r="C82" s="59"/>
      <c r="D82" s="59"/>
      <c r="E82" s="59"/>
      <c r="F82" s="59">
        <f>IF((D82&lt;=11),VLOOKUP(E82,'11 лет'!$L$3:$N$75,3),IF((D82=12),VLOOKUP(E82,'12 лет'!$L$3:$N$75,3),IF((D82=13),VLOOKUP(E82,'13 лет'!$M$3:$P$75,4),IF((D82=14),VLOOKUP(E82,'14 лет'!$M$3:$P$75,4),IF((D82=15),VLOOKUP(E82,'15 лет'!$L$3:$N$75,3),IF((D82=16),VLOOKUP(E82,'16 лет'!$L$3:$N$75,3),VLOOKUP(E82,'17 лет'!$L$3:$N$75,3)))))))</f>
        <v>0</v>
      </c>
      <c r="G82" s="59"/>
      <c r="H82" s="59">
        <f>IF((D82&lt;=11),VLOOKUP(G82,'11 лет'!$K$3:$N$75,4),IF((D82=12),VLOOKUP(G82,'12 лет'!$K$3:$N$75,4),IF((D82=13),VLOOKUP(G82,'13 лет'!$L$3:$P$75,5),IF((D82=14),VLOOKUP(G82,'14 лет'!$L$3:$P$75,5),IF((D82=15),VLOOKUP(G82,'15 лет'!$K$3:$N$75,4),IF((D82=16),VLOOKUP(G82,'16 лет'!$K$3:$N$75,4),VLOOKUP(G82,'17 лет'!$K$3:$N$75,4)))))))</f>
        <v>0</v>
      </c>
      <c r="I82" s="59"/>
      <c r="J82" s="59">
        <f>IF((D82&lt;=11),VLOOKUP(I82,'11 лет'!$M$3:$N$75,2),IF((D82=12),VLOOKUP(I82,'12 лет'!$M$3:$N$75,2),IF((D82=13),VLOOKUP(I82,'13 лет'!$O$3:$P$75,2),IF((D82=14),VLOOKUP(I82,'14 лет'!$O$3:$P$75,2),IF((D82=15),VLOOKUP(I82,'15 лет'!$M$3:$N$75,2),IF((D82=16),VLOOKUP(I82,'16 лет'!$M$3:$N$75,2),VLOOKUP(I82,'17 лет'!$M$3:$N$75,2)))))))</f>
        <v>0</v>
      </c>
      <c r="K82" s="59"/>
      <c r="L82" s="59">
        <f>IF((D82&lt;=11),VLOOKUP(K82,'11 лет'!$Q$4:$S$74,3),IF((D82=12),VLOOKUP(K82,'12 лет'!$Q$4:$S$74,3),IF((D82=13),VLOOKUP(K82,'13 лет'!$S$4:$U$74,3),IF((D82=14),VLOOKUP(K82,'14 лет'!$S$4:$U$74,3),IF((D82=15),VLOOKUP(K82,'15 лет'!$Q$4:$S$74,3),IF((D82=16),VLOOKUP(K82,'16 лет'!$Q$4:$S$74,3),VLOOKUP(K82,'17 лет'!$Q$4:$S$74,3)))))))</f>
        <v>0</v>
      </c>
      <c r="M82" s="59"/>
      <c r="N82" s="59">
        <f>IF((D82&lt;=11),VLOOKUP(M82,'11 лет'!$P$4:$S$74,4),IF((D82=12),VLOOKUP(M82,'12 лет'!$P$4:$S$74,4),IF((D82=13),VLOOKUP(M82,'13 лет'!$R$4:$U$74,4),IF((D82=14),VLOOKUP(M82,'14 лет'!$R$4:$U$74,4),IF((D82=15),VLOOKUP(M82,'15 лет'!$P$4:$S$74,4),IF((D82=16),VLOOKUP(M82,'16 лет'!$P$4:$S$74,4),VLOOKUP(M82,'17 лет'!$P$4:$S$74,4)))))))</f>
        <v>0</v>
      </c>
      <c r="O82" s="59"/>
      <c r="P82" s="59">
        <f>IF((D82&lt;=11),VLOOKUP(O82,'11 лет'!$O$4:$S$74,5),IF((D82=12),VLOOKUP(O82,'12 лет'!$O$4:$S$74,5),IF((D82=13),VLOOKUP(O82,'13 лет'!$Q$4:$U$74,5),IF((D82=14),VLOOKUP(O82,'14 лет'!$Q$4:$U$74,5),IF((D82=15),VLOOKUP(O82,'15 лет'!$O$4:$S$74,5),IF((D82=16),VLOOKUP(O82,'16 лет'!$O$4:$S$74,5),VLOOKUP(O82,'17 лет'!$O$4:$S$74,5)))))))</f>
        <v>0</v>
      </c>
      <c r="Q82" s="59"/>
      <c r="R82" s="59">
        <f>IF((D82&lt;=11),VLOOKUP(Q82,'11 лет'!$R$4:$S$74,2),IF((D82=12),VLOOKUP(Q82,'12 лет'!$R$4:$S$74,2),IF((D82=13),VLOOKUP(Q82,'13 лет'!$T$4:$U$74,2),IF((D82=14),VLOOKUP(Q82,'14 лет'!$T$4:$U$74,2),IF((D82=15),VLOOKUP(Q82,'15 лет'!$R$4:$S$74,2),IF((D82=16),VLOOKUP(Q82,'16 лет'!$R$4:$S$74,2),VLOOKUP(Q82,'17 лет'!$R$4:$S$74,2)))))))</f>
        <v>3</v>
      </c>
      <c r="S82" s="59">
        <f t="shared" si="1"/>
        <v>3</v>
      </c>
      <c r="T82" s="59"/>
    </row>
    <row r="83" spans="1:20" x14ac:dyDescent="0.2">
      <c r="A83" s="59"/>
      <c r="B83" s="59"/>
      <c r="C83" s="59"/>
      <c r="D83" s="59"/>
      <c r="E83" s="59"/>
      <c r="F83" s="59">
        <f>IF((D83&lt;=11),VLOOKUP(E83,'11 лет'!$L$3:$N$75,3),IF((D83=12),VLOOKUP(E83,'12 лет'!$L$3:$N$75,3),IF((D83=13),VLOOKUP(E83,'13 лет'!$M$3:$P$75,4),IF((D83=14),VLOOKUP(E83,'14 лет'!$M$3:$P$75,4),IF((D83=15),VLOOKUP(E83,'15 лет'!$L$3:$N$75,3),IF((D83=16),VLOOKUP(E83,'16 лет'!$L$3:$N$75,3),VLOOKUP(E83,'17 лет'!$L$3:$N$75,3)))))))</f>
        <v>0</v>
      </c>
      <c r="G83" s="59"/>
      <c r="H83" s="59">
        <f>IF((D83&lt;=11),VLOOKUP(G83,'11 лет'!$K$3:$N$75,4),IF((D83=12),VLOOKUP(G83,'12 лет'!$K$3:$N$75,4),IF((D83=13),VLOOKUP(G83,'13 лет'!$L$3:$P$75,5),IF((D83=14),VLOOKUP(G83,'14 лет'!$L$3:$P$75,5),IF((D83=15),VLOOKUP(G83,'15 лет'!$K$3:$N$75,4),IF((D83=16),VLOOKUP(G83,'16 лет'!$K$3:$N$75,4),VLOOKUP(G83,'17 лет'!$K$3:$N$75,4)))))))</f>
        <v>0</v>
      </c>
      <c r="I83" s="59"/>
      <c r="J83" s="59">
        <f>IF((D83&lt;=11),VLOOKUP(I83,'11 лет'!$M$3:$N$75,2),IF((D83=12),VLOOKUP(I83,'12 лет'!$M$3:$N$75,2),IF((D83=13),VLOOKUP(I83,'13 лет'!$O$3:$P$75,2),IF((D83=14),VLOOKUP(I83,'14 лет'!$O$3:$P$75,2),IF((D83=15),VLOOKUP(I83,'15 лет'!$M$3:$N$75,2),IF((D83=16),VLOOKUP(I83,'16 лет'!$M$3:$N$75,2),VLOOKUP(I83,'17 лет'!$M$3:$N$75,2)))))))</f>
        <v>0</v>
      </c>
      <c r="K83" s="59"/>
      <c r="L83" s="59">
        <f>IF((D83&lt;=11),VLOOKUP(K83,'11 лет'!$Q$4:$S$74,3),IF((D83=12),VLOOKUP(K83,'12 лет'!$Q$4:$S$74,3),IF((D83=13),VLOOKUP(K83,'13 лет'!$S$4:$U$74,3),IF((D83=14),VLOOKUP(K83,'14 лет'!$S$4:$U$74,3),IF((D83=15),VLOOKUP(K83,'15 лет'!$Q$4:$S$74,3),IF((D83=16),VLOOKUP(K83,'16 лет'!$Q$4:$S$74,3),VLOOKUP(K83,'17 лет'!$Q$4:$S$74,3)))))))</f>
        <v>0</v>
      </c>
      <c r="M83" s="59"/>
      <c r="N83" s="59">
        <f>IF((D83&lt;=11),VLOOKUP(M83,'11 лет'!$P$4:$S$74,4),IF((D83=12),VLOOKUP(M83,'12 лет'!$P$4:$S$74,4),IF((D83=13),VLOOKUP(M83,'13 лет'!$R$4:$U$74,4),IF((D83=14),VLOOKUP(M83,'14 лет'!$R$4:$U$74,4),IF((D83=15),VLOOKUP(M83,'15 лет'!$P$4:$S$74,4),IF((D83=16),VLOOKUP(M83,'16 лет'!$P$4:$S$74,4),VLOOKUP(M83,'17 лет'!$P$4:$S$74,4)))))))</f>
        <v>0</v>
      </c>
      <c r="O83" s="59"/>
      <c r="P83" s="59">
        <f>IF((D83&lt;=11),VLOOKUP(O83,'11 лет'!$O$4:$S$74,5),IF((D83=12),VLOOKUP(O83,'12 лет'!$O$4:$S$74,5),IF((D83=13),VLOOKUP(O83,'13 лет'!$Q$4:$U$74,5),IF((D83=14),VLOOKUP(O83,'14 лет'!$Q$4:$U$74,5),IF((D83=15),VLOOKUP(O83,'15 лет'!$O$4:$S$74,5),IF((D83=16),VLOOKUP(O83,'16 лет'!$O$4:$S$74,5),VLOOKUP(O83,'17 лет'!$O$4:$S$74,5)))))))</f>
        <v>0</v>
      </c>
      <c r="Q83" s="59"/>
      <c r="R83" s="59">
        <f>IF((D83&lt;=11),VLOOKUP(Q83,'11 лет'!$R$4:$S$74,2),IF((D83=12),VLOOKUP(Q83,'12 лет'!$R$4:$S$74,2),IF((D83=13),VLOOKUP(Q83,'13 лет'!$T$4:$U$74,2),IF((D83=14),VLOOKUP(Q83,'14 лет'!$T$4:$U$74,2),IF((D83=15),VLOOKUP(Q83,'15 лет'!$R$4:$S$74,2),IF((D83=16),VLOOKUP(Q83,'16 лет'!$R$4:$S$74,2),VLOOKUP(Q83,'17 лет'!$R$4:$S$74,2)))))))</f>
        <v>3</v>
      </c>
      <c r="S83" s="59">
        <f t="shared" si="1"/>
        <v>3</v>
      </c>
      <c r="T83" s="59"/>
    </row>
    <row r="84" spans="1:20" x14ac:dyDescent="0.2">
      <c r="A84" s="59"/>
      <c r="B84" s="59"/>
      <c r="C84" s="59"/>
      <c r="D84" s="59"/>
      <c r="E84" s="59"/>
      <c r="F84" s="59">
        <f>IF((D84&lt;=11),VLOOKUP(E84,'11 лет'!$L$3:$N$75,3),IF((D84=12),VLOOKUP(E84,'12 лет'!$L$3:$N$75,3),IF((D84=13),VLOOKUP(E84,'13 лет'!$M$3:$P$75,4),IF((D84=14),VLOOKUP(E84,'14 лет'!$M$3:$P$75,4),IF((D84=15),VLOOKUP(E84,'15 лет'!$L$3:$N$75,3),IF((D84=16),VLOOKUP(E84,'16 лет'!$L$3:$N$75,3),VLOOKUP(E84,'17 лет'!$L$3:$N$75,3)))))))</f>
        <v>0</v>
      </c>
      <c r="G84" s="59"/>
      <c r="H84" s="59">
        <f>IF((D84&lt;=11),VLOOKUP(G84,'11 лет'!$K$3:$N$75,4),IF((D84=12),VLOOKUP(G84,'12 лет'!$K$3:$N$75,4),IF((D84=13),VLOOKUP(G84,'13 лет'!$L$3:$P$75,5),IF((D84=14),VLOOKUP(G84,'14 лет'!$L$3:$P$75,5),IF((D84=15),VLOOKUP(G84,'15 лет'!$K$3:$N$75,4),IF((D84=16),VLOOKUP(G84,'16 лет'!$K$3:$N$75,4),VLOOKUP(G84,'17 лет'!$K$3:$N$75,4)))))))</f>
        <v>0</v>
      </c>
      <c r="I84" s="59"/>
      <c r="J84" s="59">
        <f>IF((D84&lt;=11),VLOOKUP(I84,'11 лет'!$M$3:$N$75,2),IF((D84=12),VLOOKUP(I84,'12 лет'!$M$3:$N$75,2),IF((D84=13),VLOOKUP(I84,'13 лет'!$O$3:$P$75,2),IF((D84=14),VLOOKUP(I84,'14 лет'!$O$3:$P$75,2),IF((D84=15),VLOOKUP(I84,'15 лет'!$M$3:$N$75,2),IF((D84=16),VLOOKUP(I84,'16 лет'!$M$3:$N$75,2),VLOOKUP(I84,'17 лет'!$M$3:$N$75,2)))))))</f>
        <v>0</v>
      </c>
      <c r="K84" s="59"/>
      <c r="L84" s="59">
        <f>IF((D84&lt;=11),VLOOKUP(K84,'11 лет'!$Q$4:$S$74,3),IF((D84=12),VLOOKUP(K84,'12 лет'!$Q$4:$S$74,3),IF((D84=13),VLOOKUP(K84,'13 лет'!$S$4:$U$74,3),IF((D84=14),VLOOKUP(K84,'14 лет'!$S$4:$U$74,3),IF((D84=15),VLOOKUP(K84,'15 лет'!$Q$4:$S$74,3),IF((D84=16),VLOOKUP(K84,'16 лет'!$Q$4:$S$74,3),VLOOKUP(K84,'17 лет'!$Q$4:$S$74,3)))))))</f>
        <v>0</v>
      </c>
      <c r="M84" s="59"/>
      <c r="N84" s="59">
        <f>IF((D84&lt;=11),VLOOKUP(M84,'11 лет'!$P$4:$S$74,4),IF((D84=12),VLOOKUP(M84,'12 лет'!$P$4:$S$74,4),IF((D84=13),VLOOKUP(M84,'13 лет'!$R$4:$U$74,4),IF((D84=14),VLOOKUP(M84,'14 лет'!$R$4:$U$74,4),IF((D84=15),VLOOKUP(M84,'15 лет'!$P$4:$S$74,4),IF((D84=16),VLOOKUP(M84,'16 лет'!$P$4:$S$74,4),VLOOKUP(M84,'17 лет'!$P$4:$S$74,4)))))))</f>
        <v>0</v>
      </c>
      <c r="O84" s="59"/>
      <c r="P84" s="59">
        <f>IF((D84&lt;=11),VLOOKUP(O84,'11 лет'!$O$4:$S$74,5),IF((D84=12),VLOOKUP(O84,'12 лет'!$O$4:$S$74,5),IF((D84=13),VLOOKUP(O84,'13 лет'!$Q$4:$U$74,5),IF((D84=14),VLOOKUP(O84,'14 лет'!$Q$4:$U$74,5),IF((D84=15),VLOOKUP(O84,'15 лет'!$O$4:$S$74,5),IF((D84=16),VLOOKUP(O84,'16 лет'!$O$4:$S$74,5),VLOOKUP(O84,'17 лет'!$O$4:$S$74,5)))))))</f>
        <v>0</v>
      </c>
      <c r="Q84" s="59"/>
      <c r="R84" s="59">
        <f>IF((D84&lt;=11),VLOOKUP(Q84,'11 лет'!$R$4:$S$74,2),IF((D84=12),VLOOKUP(Q84,'12 лет'!$R$4:$S$74,2),IF((D84=13),VLOOKUP(Q84,'13 лет'!$T$4:$U$74,2),IF((D84=14),VLOOKUP(Q84,'14 лет'!$T$4:$U$74,2),IF((D84=15),VLOOKUP(Q84,'15 лет'!$R$4:$S$74,2),IF((D84=16),VLOOKUP(Q84,'16 лет'!$R$4:$S$74,2),VLOOKUP(Q84,'17 лет'!$R$4:$S$74,2)))))))</f>
        <v>3</v>
      </c>
      <c r="S84" s="59">
        <f t="shared" si="1"/>
        <v>3</v>
      </c>
      <c r="T84" s="59"/>
    </row>
    <row r="85" spans="1:20" x14ac:dyDescent="0.2">
      <c r="A85" s="59"/>
      <c r="B85" s="59"/>
      <c r="C85" s="59"/>
      <c r="D85" s="59"/>
      <c r="E85" s="59"/>
      <c r="F85" s="59">
        <f>IF((D85&lt;=11),VLOOKUP(E85,'11 лет'!$L$3:$N$75,3),IF((D85=12),VLOOKUP(E85,'12 лет'!$L$3:$N$75,3),IF((D85=13),VLOOKUP(E85,'13 лет'!$M$3:$P$75,4),IF((D85=14),VLOOKUP(E85,'14 лет'!$M$3:$P$75,4),IF((D85=15),VLOOKUP(E85,'15 лет'!$L$3:$N$75,3),IF((D85=16),VLOOKUP(E85,'16 лет'!$L$3:$N$75,3),VLOOKUP(E85,'17 лет'!$L$3:$N$75,3)))))))</f>
        <v>0</v>
      </c>
      <c r="G85" s="59"/>
      <c r="H85" s="59">
        <f>IF((D85&lt;=11),VLOOKUP(G85,'11 лет'!$K$3:$N$75,4),IF((D85=12),VLOOKUP(G85,'12 лет'!$K$3:$N$75,4),IF((D85=13),VLOOKUP(G85,'13 лет'!$L$3:$P$75,5),IF((D85=14),VLOOKUP(G85,'14 лет'!$L$3:$P$75,5),IF((D85=15),VLOOKUP(G85,'15 лет'!$K$3:$N$75,4),IF((D85=16),VLOOKUP(G85,'16 лет'!$K$3:$N$75,4),VLOOKUP(G85,'17 лет'!$K$3:$N$75,4)))))))</f>
        <v>0</v>
      </c>
      <c r="I85" s="59"/>
      <c r="J85" s="59">
        <f>IF((D85&lt;=11),VLOOKUP(I85,'11 лет'!$M$3:$N$75,2),IF((D85=12),VLOOKUP(I85,'12 лет'!$M$3:$N$75,2),IF((D85=13),VLOOKUP(I85,'13 лет'!$O$3:$P$75,2),IF((D85=14),VLOOKUP(I85,'14 лет'!$O$3:$P$75,2),IF((D85=15),VLOOKUP(I85,'15 лет'!$M$3:$N$75,2),IF((D85=16),VLOOKUP(I85,'16 лет'!$M$3:$N$75,2),VLOOKUP(I85,'17 лет'!$M$3:$N$75,2)))))))</f>
        <v>0</v>
      </c>
      <c r="K85" s="59"/>
      <c r="L85" s="59">
        <f>IF((D85&lt;=11),VLOOKUP(K85,'11 лет'!$Q$4:$S$74,3),IF((D85=12),VLOOKUP(K85,'12 лет'!$Q$4:$S$74,3),IF((D85=13),VLOOKUP(K85,'13 лет'!$S$4:$U$74,3),IF((D85=14),VLOOKUP(K85,'14 лет'!$S$4:$U$74,3),IF((D85=15),VLOOKUP(K85,'15 лет'!$Q$4:$S$74,3),IF((D85=16),VLOOKUP(K85,'16 лет'!$Q$4:$S$74,3),VLOOKUP(K85,'17 лет'!$Q$4:$S$74,3)))))))</f>
        <v>0</v>
      </c>
      <c r="M85" s="59"/>
      <c r="N85" s="59">
        <f>IF((D85&lt;=11),VLOOKUP(M85,'11 лет'!$P$4:$S$74,4),IF((D85=12),VLOOKUP(M85,'12 лет'!$P$4:$S$74,4),IF((D85=13),VLOOKUP(M85,'13 лет'!$R$4:$U$74,4),IF((D85=14),VLOOKUP(M85,'14 лет'!$R$4:$U$74,4),IF((D85=15),VLOOKUP(M85,'15 лет'!$P$4:$S$74,4),IF((D85=16),VLOOKUP(M85,'16 лет'!$P$4:$S$74,4),VLOOKUP(M85,'17 лет'!$P$4:$S$74,4)))))))</f>
        <v>0</v>
      </c>
      <c r="O85" s="59"/>
      <c r="P85" s="59">
        <f>IF((D85&lt;=11),VLOOKUP(O85,'11 лет'!$O$4:$S$74,5),IF((D85=12),VLOOKUP(O85,'12 лет'!$O$4:$S$74,5),IF((D85=13),VLOOKUP(O85,'13 лет'!$Q$4:$U$74,5),IF((D85=14),VLOOKUP(O85,'14 лет'!$Q$4:$U$74,5),IF((D85=15),VLOOKUP(O85,'15 лет'!$O$4:$S$74,5),IF((D85=16),VLOOKUP(O85,'16 лет'!$O$4:$S$74,5),VLOOKUP(O85,'17 лет'!$O$4:$S$74,5)))))))</f>
        <v>0</v>
      </c>
      <c r="Q85" s="59"/>
      <c r="R85" s="59">
        <f>IF((D85&lt;=11),VLOOKUP(Q85,'11 лет'!$R$4:$S$74,2),IF((D85=12),VLOOKUP(Q85,'12 лет'!$R$4:$S$74,2),IF((D85=13),VLOOKUP(Q85,'13 лет'!$T$4:$U$74,2),IF((D85=14),VLOOKUP(Q85,'14 лет'!$T$4:$U$74,2),IF((D85=15),VLOOKUP(Q85,'15 лет'!$R$4:$S$74,2),IF((D85=16),VLOOKUP(Q85,'16 лет'!$R$4:$S$74,2),VLOOKUP(Q85,'17 лет'!$R$4:$S$74,2)))))))</f>
        <v>3</v>
      </c>
      <c r="S85" s="59">
        <f t="shared" si="1"/>
        <v>3</v>
      </c>
      <c r="T85" s="59"/>
    </row>
    <row r="86" spans="1:20" x14ac:dyDescent="0.2">
      <c r="A86" s="59"/>
      <c r="B86" s="59"/>
      <c r="C86" s="59"/>
      <c r="D86" s="59"/>
      <c r="E86" s="59"/>
      <c r="F86" s="59">
        <f>IF((D86&lt;=11),VLOOKUP(E86,'11 лет'!$L$3:$N$75,3),IF((D86=12),VLOOKUP(E86,'12 лет'!$L$3:$N$75,3),IF((D86=13),VLOOKUP(E86,'13 лет'!$M$3:$P$75,4),IF((D86=14),VLOOKUP(E86,'14 лет'!$M$3:$P$75,4),IF((D86=15),VLOOKUP(E86,'15 лет'!$L$3:$N$75,3),IF((D86=16),VLOOKUP(E86,'16 лет'!$L$3:$N$75,3),VLOOKUP(E86,'17 лет'!$L$3:$N$75,3)))))))</f>
        <v>0</v>
      </c>
      <c r="G86" s="59"/>
      <c r="H86" s="59">
        <f>IF((D86&lt;=11),VLOOKUP(G86,'11 лет'!$K$3:$N$75,4),IF((D86=12),VLOOKUP(G86,'12 лет'!$K$3:$N$75,4),IF((D86=13),VLOOKUP(G86,'13 лет'!$L$3:$P$75,5),IF((D86=14),VLOOKUP(G86,'14 лет'!$L$3:$P$75,5),IF((D86=15),VLOOKUP(G86,'15 лет'!$K$3:$N$75,4),IF((D86=16),VLOOKUP(G86,'16 лет'!$K$3:$N$75,4),VLOOKUP(G86,'17 лет'!$K$3:$N$75,4)))))))</f>
        <v>0</v>
      </c>
      <c r="I86" s="59"/>
      <c r="J86" s="59">
        <f>IF((D86&lt;=11),VLOOKUP(I86,'11 лет'!$M$3:$N$75,2),IF((D86=12),VLOOKUP(I86,'12 лет'!$M$3:$N$75,2),IF((D86=13),VLOOKUP(I86,'13 лет'!$O$3:$P$75,2),IF((D86=14),VLOOKUP(I86,'14 лет'!$O$3:$P$75,2),IF((D86=15),VLOOKUP(I86,'15 лет'!$M$3:$N$75,2),IF((D86=16),VLOOKUP(I86,'16 лет'!$M$3:$N$75,2),VLOOKUP(I86,'17 лет'!$M$3:$N$75,2)))))))</f>
        <v>0</v>
      </c>
      <c r="K86" s="59"/>
      <c r="L86" s="59">
        <f>IF((D86&lt;=11),VLOOKUP(K86,'11 лет'!$Q$4:$S$74,3),IF((D86=12),VLOOKUP(K86,'12 лет'!$Q$4:$S$74,3),IF((D86=13),VLOOKUP(K86,'13 лет'!$S$4:$U$74,3),IF((D86=14),VLOOKUP(K86,'14 лет'!$S$4:$U$74,3),IF((D86=15),VLOOKUP(K86,'15 лет'!$Q$4:$S$74,3),IF((D86=16),VLOOKUP(K86,'16 лет'!$Q$4:$S$74,3),VLOOKUP(K86,'17 лет'!$Q$4:$S$74,3)))))))</f>
        <v>0</v>
      </c>
      <c r="M86" s="59"/>
      <c r="N86" s="59">
        <f>IF((D86&lt;=11),VLOOKUP(M86,'11 лет'!$P$4:$S$74,4),IF((D86=12),VLOOKUP(M86,'12 лет'!$P$4:$S$74,4),IF((D86=13),VLOOKUP(M86,'13 лет'!$R$4:$U$74,4),IF((D86=14),VLOOKUP(M86,'14 лет'!$R$4:$U$74,4),IF((D86=15),VLOOKUP(M86,'15 лет'!$P$4:$S$74,4),IF((D86=16),VLOOKUP(M86,'16 лет'!$P$4:$S$74,4),VLOOKUP(M86,'17 лет'!$P$4:$S$74,4)))))))</f>
        <v>0</v>
      </c>
      <c r="O86" s="59"/>
      <c r="P86" s="59">
        <f>IF((D86&lt;=11),VLOOKUP(O86,'11 лет'!$O$4:$S$74,5),IF((D86=12),VLOOKUP(O86,'12 лет'!$O$4:$S$74,5),IF((D86=13),VLOOKUP(O86,'13 лет'!$Q$4:$U$74,5),IF((D86=14),VLOOKUP(O86,'14 лет'!$Q$4:$U$74,5),IF((D86=15),VLOOKUP(O86,'15 лет'!$O$4:$S$74,5),IF((D86=16),VLOOKUP(O86,'16 лет'!$O$4:$S$74,5),VLOOKUP(O86,'17 лет'!$O$4:$S$74,5)))))))</f>
        <v>0</v>
      </c>
      <c r="Q86" s="59"/>
      <c r="R86" s="59">
        <f>IF((D86&lt;=11),VLOOKUP(Q86,'11 лет'!$R$4:$S$74,2),IF((D86=12),VLOOKUP(Q86,'12 лет'!$R$4:$S$74,2),IF((D86=13),VLOOKUP(Q86,'13 лет'!$T$4:$U$74,2),IF((D86=14),VLOOKUP(Q86,'14 лет'!$T$4:$U$74,2),IF((D86=15),VLOOKUP(Q86,'15 лет'!$R$4:$S$74,2),IF((D86=16),VLOOKUP(Q86,'16 лет'!$R$4:$S$74,2),VLOOKUP(Q86,'17 лет'!$R$4:$S$74,2)))))))</f>
        <v>3</v>
      </c>
      <c r="S86" s="59">
        <f t="shared" si="1"/>
        <v>3</v>
      </c>
      <c r="T86" s="59"/>
    </row>
    <row r="87" spans="1:20" x14ac:dyDescent="0.2">
      <c r="A87" s="59"/>
      <c r="B87" s="59"/>
      <c r="C87" s="59"/>
      <c r="D87" s="59"/>
      <c r="E87" s="59"/>
      <c r="F87" s="59">
        <f>IF((D87&lt;=11),VLOOKUP(E87,'11 лет'!$L$3:$N$75,3),IF((D87=12),VLOOKUP(E87,'12 лет'!$L$3:$N$75,3),IF((D87=13),VLOOKUP(E87,'13 лет'!$M$3:$P$75,4),IF((D87=14),VLOOKUP(E87,'14 лет'!$M$3:$P$75,4),IF((D87=15),VLOOKUP(E87,'15 лет'!$L$3:$N$75,3),IF((D87=16),VLOOKUP(E87,'16 лет'!$L$3:$N$75,3),VLOOKUP(E87,'17 лет'!$L$3:$N$75,3)))))))</f>
        <v>0</v>
      </c>
      <c r="G87" s="59"/>
      <c r="H87" s="59">
        <f>IF((D87&lt;=11),VLOOKUP(G87,'11 лет'!$K$3:$N$75,4),IF((D87=12),VLOOKUP(G87,'12 лет'!$K$3:$N$75,4),IF((D87=13),VLOOKUP(G87,'13 лет'!$L$3:$P$75,5),IF((D87=14),VLOOKUP(G87,'14 лет'!$L$3:$P$75,5),IF((D87=15),VLOOKUP(G87,'15 лет'!$K$3:$N$75,4),IF((D87=16),VLOOKUP(G87,'16 лет'!$K$3:$N$75,4),VLOOKUP(G87,'17 лет'!$K$3:$N$75,4)))))))</f>
        <v>0</v>
      </c>
      <c r="I87" s="59"/>
      <c r="J87" s="59">
        <f>IF((D87&lt;=11),VLOOKUP(I87,'11 лет'!$M$3:$N$75,2),IF((D87=12),VLOOKUP(I87,'12 лет'!$M$3:$N$75,2),IF((D87=13),VLOOKUP(I87,'13 лет'!$O$3:$P$75,2),IF((D87=14),VLOOKUP(I87,'14 лет'!$O$3:$P$75,2),IF((D87=15),VLOOKUP(I87,'15 лет'!$M$3:$N$75,2),IF((D87=16),VLOOKUP(I87,'16 лет'!$M$3:$N$75,2),VLOOKUP(I87,'17 лет'!$M$3:$N$75,2)))))))</f>
        <v>0</v>
      </c>
      <c r="K87" s="59"/>
      <c r="L87" s="59">
        <f>IF((D87&lt;=11),VLOOKUP(K87,'11 лет'!$Q$4:$S$74,3),IF((D87=12),VLOOKUP(K87,'12 лет'!$Q$4:$S$74,3),IF((D87=13),VLOOKUP(K87,'13 лет'!$S$4:$U$74,3),IF((D87=14),VLOOKUP(K87,'14 лет'!$S$4:$U$74,3),IF((D87=15),VLOOKUP(K87,'15 лет'!$Q$4:$S$74,3),IF((D87=16),VLOOKUP(K87,'16 лет'!$Q$4:$S$74,3),VLOOKUP(K87,'17 лет'!$Q$4:$S$74,3)))))))</f>
        <v>0</v>
      </c>
      <c r="M87" s="59"/>
      <c r="N87" s="59">
        <f>IF((D87&lt;=11),VLOOKUP(M87,'11 лет'!$P$4:$S$74,4),IF((D87=12),VLOOKUP(M87,'12 лет'!$P$4:$S$74,4),IF((D87=13),VLOOKUP(M87,'13 лет'!$R$4:$U$74,4),IF((D87=14),VLOOKUP(M87,'14 лет'!$R$4:$U$74,4),IF((D87=15),VLOOKUP(M87,'15 лет'!$P$4:$S$74,4),IF((D87=16),VLOOKUP(M87,'16 лет'!$P$4:$S$74,4),VLOOKUP(M87,'17 лет'!$P$4:$S$74,4)))))))</f>
        <v>0</v>
      </c>
      <c r="O87" s="59"/>
      <c r="P87" s="59">
        <f>IF((D87&lt;=11),VLOOKUP(O87,'11 лет'!$O$4:$S$74,5),IF((D87=12),VLOOKUP(O87,'12 лет'!$O$4:$S$74,5),IF((D87=13),VLOOKUP(O87,'13 лет'!$Q$4:$U$74,5),IF((D87=14),VLOOKUP(O87,'14 лет'!$Q$4:$U$74,5),IF((D87=15),VLOOKUP(O87,'15 лет'!$O$4:$S$74,5),IF((D87=16),VLOOKUP(O87,'16 лет'!$O$4:$S$74,5),VLOOKUP(O87,'17 лет'!$O$4:$S$74,5)))))))</f>
        <v>0</v>
      </c>
      <c r="Q87" s="59"/>
      <c r="R87" s="59">
        <f>IF((D87&lt;=11),VLOOKUP(Q87,'11 лет'!$R$4:$S$74,2),IF((D87=12),VLOOKUP(Q87,'12 лет'!$R$4:$S$74,2),IF((D87=13),VLOOKUP(Q87,'13 лет'!$T$4:$U$74,2),IF((D87=14),VLOOKUP(Q87,'14 лет'!$T$4:$U$74,2),IF((D87=15),VLOOKUP(Q87,'15 лет'!$R$4:$S$74,2),IF((D87=16),VLOOKUP(Q87,'16 лет'!$R$4:$S$74,2),VLOOKUP(Q87,'17 лет'!$R$4:$S$74,2)))))))</f>
        <v>3</v>
      </c>
      <c r="S87" s="59">
        <f t="shared" si="1"/>
        <v>3</v>
      </c>
      <c r="T87" s="59"/>
    </row>
    <row r="88" spans="1:20" x14ac:dyDescent="0.2">
      <c r="A88" s="59"/>
      <c r="B88" s="59"/>
      <c r="C88" s="59"/>
      <c r="D88" s="59"/>
      <c r="E88" s="59"/>
      <c r="F88" s="59">
        <f>IF((D88&lt;=11),VLOOKUP(E88,'11 лет'!$L$3:$N$75,3),IF((D88=12),VLOOKUP(E88,'12 лет'!$L$3:$N$75,3),IF((D88=13),VLOOKUP(E88,'13 лет'!$M$3:$P$75,4),IF((D88=14),VLOOKUP(E88,'14 лет'!$M$3:$P$75,4),IF((D88=15),VLOOKUP(E88,'15 лет'!$L$3:$N$75,3),IF((D88=16),VLOOKUP(E88,'16 лет'!$L$3:$N$75,3),VLOOKUP(E88,'17 лет'!$L$3:$N$75,3)))))))</f>
        <v>0</v>
      </c>
      <c r="G88" s="59"/>
      <c r="H88" s="59">
        <f>IF((D88&lt;=11),VLOOKUP(G88,'11 лет'!$K$3:$N$75,4),IF((D88=12),VLOOKUP(G88,'12 лет'!$K$3:$N$75,4),IF((D88=13),VLOOKUP(G88,'13 лет'!$L$3:$P$75,5),IF((D88=14),VLOOKUP(G88,'14 лет'!$L$3:$P$75,5),IF((D88=15),VLOOKUP(G88,'15 лет'!$K$3:$N$75,4),IF((D88=16),VLOOKUP(G88,'16 лет'!$K$3:$N$75,4),VLOOKUP(G88,'17 лет'!$K$3:$N$75,4)))))))</f>
        <v>0</v>
      </c>
      <c r="I88" s="59"/>
      <c r="J88" s="59">
        <f>IF((D88&lt;=11),VLOOKUP(I88,'11 лет'!$M$3:$N$75,2),IF((D88=12),VLOOKUP(I88,'12 лет'!$M$3:$N$75,2),IF((D88=13),VLOOKUP(I88,'13 лет'!$O$3:$P$75,2),IF((D88=14),VLOOKUP(I88,'14 лет'!$O$3:$P$75,2),IF((D88=15),VLOOKUP(I88,'15 лет'!$M$3:$N$75,2),IF((D88=16),VLOOKUP(I88,'16 лет'!$M$3:$N$75,2),VLOOKUP(I88,'17 лет'!$M$3:$N$75,2)))))))</f>
        <v>0</v>
      </c>
      <c r="K88" s="59"/>
      <c r="L88" s="59">
        <f>IF((D88&lt;=11),VLOOKUP(K88,'11 лет'!$Q$4:$S$74,3),IF((D88=12),VLOOKUP(K88,'12 лет'!$Q$4:$S$74,3),IF((D88=13),VLOOKUP(K88,'13 лет'!$S$4:$U$74,3),IF((D88=14),VLOOKUP(K88,'14 лет'!$S$4:$U$74,3),IF((D88=15),VLOOKUP(K88,'15 лет'!$Q$4:$S$74,3),IF((D88=16),VLOOKUP(K88,'16 лет'!$Q$4:$S$74,3),VLOOKUP(K88,'17 лет'!$Q$4:$S$74,3)))))))</f>
        <v>0</v>
      </c>
      <c r="M88" s="59"/>
      <c r="N88" s="59">
        <f>IF((D88&lt;=11),VLOOKUP(M88,'11 лет'!$P$4:$S$74,4),IF((D88=12),VLOOKUP(M88,'12 лет'!$P$4:$S$74,4),IF((D88=13),VLOOKUP(M88,'13 лет'!$R$4:$U$74,4),IF((D88=14),VLOOKUP(M88,'14 лет'!$R$4:$U$74,4),IF((D88=15),VLOOKUP(M88,'15 лет'!$P$4:$S$74,4),IF((D88=16),VLOOKUP(M88,'16 лет'!$P$4:$S$74,4),VLOOKUP(M88,'17 лет'!$P$4:$S$74,4)))))))</f>
        <v>0</v>
      </c>
      <c r="O88" s="59"/>
      <c r="P88" s="59">
        <f>IF((D88&lt;=11),VLOOKUP(O88,'11 лет'!$O$4:$S$74,5),IF((D88=12),VLOOKUP(O88,'12 лет'!$O$4:$S$74,5),IF((D88=13),VLOOKUP(O88,'13 лет'!$Q$4:$U$74,5),IF((D88=14),VLOOKUP(O88,'14 лет'!$Q$4:$U$74,5),IF((D88=15),VLOOKUP(O88,'15 лет'!$O$4:$S$74,5),IF((D88=16),VLOOKUP(O88,'16 лет'!$O$4:$S$74,5),VLOOKUP(O88,'17 лет'!$O$4:$S$74,5)))))))</f>
        <v>0</v>
      </c>
      <c r="Q88" s="59"/>
      <c r="R88" s="59">
        <f>IF((D88&lt;=11),VLOOKUP(Q88,'11 лет'!$R$4:$S$74,2),IF((D88=12),VLOOKUP(Q88,'12 лет'!$R$4:$S$74,2),IF((D88=13),VLOOKUP(Q88,'13 лет'!$T$4:$U$74,2),IF((D88=14),VLOOKUP(Q88,'14 лет'!$T$4:$U$74,2),IF((D88=15),VLOOKUP(Q88,'15 лет'!$R$4:$S$74,2),IF((D88=16),VLOOKUP(Q88,'16 лет'!$R$4:$S$74,2),VLOOKUP(Q88,'17 лет'!$R$4:$S$74,2)))))))</f>
        <v>3</v>
      </c>
      <c r="S88" s="59">
        <f t="shared" si="1"/>
        <v>3</v>
      </c>
      <c r="T88" s="59"/>
    </row>
    <row r="89" spans="1:20" x14ac:dyDescent="0.2">
      <c r="A89" s="59"/>
      <c r="B89" s="59"/>
      <c r="C89" s="59"/>
      <c r="D89" s="59"/>
      <c r="E89" s="59"/>
      <c r="F89" s="59">
        <f>IF((D89&lt;=11),VLOOKUP(E89,'11 лет'!$L$3:$N$75,3),IF((D89=12),VLOOKUP(E89,'12 лет'!$L$3:$N$75,3),IF((D89=13),VLOOKUP(E89,'13 лет'!$M$3:$P$75,4),IF((D89=14),VLOOKUP(E89,'14 лет'!$M$3:$P$75,4),IF((D89=15),VLOOKUP(E89,'15 лет'!$L$3:$N$75,3),IF((D89=16),VLOOKUP(E89,'16 лет'!$L$3:$N$75,3),VLOOKUP(E89,'17 лет'!$L$3:$N$75,3)))))))</f>
        <v>0</v>
      </c>
      <c r="G89" s="59"/>
      <c r="H89" s="59">
        <f>IF((D89&lt;=11),VLOOKUP(G89,'11 лет'!$K$3:$N$75,4),IF((D89=12),VLOOKUP(G89,'12 лет'!$K$3:$N$75,4),IF((D89=13),VLOOKUP(G89,'13 лет'!$L$3:$P$75,5),IF((D89=14),VLOOKUP(G89,'14 лет'!$L$3:$P$75,5),IF((D89=15),VLOOKUP(G89,'15 лет'!$K$3:$N$75,4),IF((D89=16),VLOOKUP(G89,'16 лет'!$K$3:$N$75,4),VLOOKUP(G89,'17 лет'!$K$3:$N$75,4)))))))</f>
        <v>0</v>
      </c>
      <c r="I89" s="59"/>
      <c r="J89" s="59">
        <f>IF((D89&lt;=11),VLOOKUP(I89,'11 лет'!$M$3:$N$75,2),IF((D89=12),VLOOKUP(I89,'12 лет'!$M$3:$N$75,2),IF((D89=13),VLOOKUP(I89,'13 лет'!$O$3:$P$75,2),IF((D89=14),VLOOKUP(I89,'14 лет'!$O$3:$P$75,2),IF((D89=15),VLOOKUP(I89,'15 лет'!$M$3:$N$75,2),IF((D89=16),VLOOKUP(I89,'16 лет'!$M$3:$N$75,2),VLOOKUP(I89,'17 лет'!$M$3:$N$75,2)))))))</f>
        <v>0</v>
      </c>
      <c r="K89" s="59"/>
      <c r="L89" s="59">
        <f>IF((D89&lt;=11),VLOOKUP(K89,'11 лет'!$Q$4:$S$74,3),IF((D89=12),VLOOKUP(K89,'12 лет'!$Q$4:$S$74,3),IF((D89=13),VLOOKUP(K89,'13 лет'!$S$4:$U$74,3),IF((D89=14),VLOOKUP(K89,'14 лет'!$S$4:$U$74,3),IF((D89=15),VLOOKUP(K89,'15 лет'!$Q$4:$S$74,3),IF((D89=16),VLOOKUP(K89,'16 лет'!$Q$4:$S$74,3),VLOOKUP(K89,'17 лет'!$Q$4:$S$74,3)))))))</f>
        <v>0</v>
      </c>
      <c r="M89" s="59"/>
      <c r="N89" s="59">
        <f>IF((D89&lt;=11),VLOOKUP(M89,'11 лет'!$P$4:$S$74,4),IF((D89=12),VLOOKUP(M89,'12 лет'!$P$4:$S$74,4),IF((D89=13),VLOOKUP(M89,'13 лет'!$R$4:$U$74,4),IF((D89=14),VLOOKUP(M89,'14 лет'!$R$4:$U$74,4),IF((D89=15),VLOOKUP(M89,'15 лет'!$P$4:$S$74,4),IF((D89=16),VLOOKUP(M89,'16 лет'!$P$4:$S$74,4),VLOOKUP(M89,'17 лет'!$P$4:$S$74,4)))))))</f>
        <v>0</v>
      </c>
      <c r="O89" s="59"/>
      <c r="P89" s="59">
        <f>IF((D89&lt;=11),VLOOKUP(O89,'11 лет'!$O$4:$S$74,5),IF((D89=12),VLOOKUP(O89,'12 лет'!$O$4:$S$74,5),IF((D89=13),VLOOKUP(O89,'13 лет'!$Q$4:$U$74,5),IF((D89=14),VLOOKUP(O89,'14 лет'!$Q$4:$U$74,5),IF((D89=15),VLOOKUP(O89,'15 лет'!$O$4:$S$74,5),IF((D89=16),VLOOKUP(O89,'16 лет'!$O$4:$S$74,5),VLOOKUP(O89,'17 лет'!$O$4:$S$74,5)))))))</f>
        <v>0</v>
      </c>
      <c r="Q89" s="59"/>
      <c r="R89" s="59">
        <f>IF((D89&lt;=11),VLOOKUP(Q89,'11 лет'!$R$4:$S$74,2),IF((D89=12),VLOOKUP(Q89,'12 лет'!$R$4:$S$74,2),IF((D89=13),VLOOKUP(Q89,'13 лет'!$T$4:$U$74,2),IF((D89=14),VLOOKUP(Q89,'14 лет'!$T$4:$U$74,2),IF((D89=15),VLOOKUP(Q89,'15 лет'!$R$4:$S$74,2),IF((D89=16),VLOOKUP(Q89,'16 лет'!$R$4:$S$74,2),VLOOKUP(Q89,'17 лет'!$R$4:$S$74,2)))))))</f>
        <v>3</v>
      </c>
      <c r="S89" s="59">
        <f t="shared" si="1"/>
        <v>3</v>
      </c>
      <c r="T89" s="59"/>
    </row>
    <row r="90" spans="1:20" x14ac:dyDescent="0.2">
      <c r="A90" s="59"/>
      <c r="B90" s="59"/>
      <c r="C90" s="59"/>
      <c r="D90" s="59"/>
      <c r="E90" s="59"/>
      <c r="F90" s="59">
        <f>IF((D90&lt;=11),VLOOKUP(E90,'11 лет'!$L$3:$N$75,3),IF((D90=12),VLOOKUP(E90,'12 лет'!$L$3:$N$75,3),IF((D90=13),VLOOKUP(E90,'13 лет'!$M$3:$P$75,4),IF((D90=14),VLOOKUP(E90,'14 лет'!$M$3:$P$75,4),IF((D90=15),VLOOKUP(E90,'15 лет'!$L$3:$N$75,3),IF((D90=16),VLOOKUP(E90,'16 лет'!$L$3:$N$75,3),VLOOKUP(E90,'17 лет'!$L$3:$N$75,3)))))))</f>
        <v>0</v>
      </c>
      <c r="G90" s="59"/>
      <c r="H90" s="59">
        <f>IF((D90&lt;=11),VLOOKUP(G90,'11 лет'!$K$3:$N$75,4),IF((D90=12),VLOOKUP(G90,'12 лет'!$K$3:$N$75,4),IF((D90=13),VLOOKUP(G90,'13 лет'!$L$3:$P$75,5),IF((D90=14),VLOOKUP(G90,'14 лет'!$L$3:$P$75,5),IF((D90=15),VLOOKUP(G90,'15 лет'!$K$3:$N$75,4),IF((D90=16),VLOOKUP(G90,'16 лет'!$K$3:$N$75,4),VLOOKUP(G90,'17 лет'!$K$3:$N$75,4)))))))</f>
        <v>0</v>
      </c>
      <c r="I90" s="59"/>
      <c r="J90" s="59">
        <f>IF((D90&lt;=11),VLOOKUP(I90,'11 лет'!$M$3:$N$75,2),IF((D90=12),VLOOKUP(I90,'12 лет'!$M$3:$N$75,2),IF((D90=13),VLOOKUP(I90,'13 лет'!$O$3:$P$75,2),IF((D90=14),VLOOKUP(I90,'14 лет'!$O$3:$P$75,2),IF((D90=15),VLOOKUP(I90,'15 лет'!$M$3:$N$75,2),IF((D90=16),VLOOKUP(I90,'16 лет'!$M$3:$N$75,2),VLOOKUP(I90,'17 лет'!$M$3:$N$75,2)))))))</f>
        <v>0</v>
      </c>
      <c r="K90" s="59"/>
      <c r="L90" s="59">
        <f>IF((D90&lt;=11),VLOOKUP(K90,'11 лет'!$Q$4:$S$74,3),IF((D90=12),VLOOKUP(K90,'12 лет'!$Q$4:$S$74,3),IF((D90=13),VLOOKUP(K90,'13 лет'!$S$4:$U$74,3),IF((D90=14),VLOOKUP(K90,'14 лет'!$S$4:$U$74,3),IF((D90=15),VLOOKUP(K90,'15 лет'!$Q$4:$S$74,3),IF((D90=16),VLOOKUP(K90,'16 лет'!$Q$4:$S$74,3),VLOOKUP(K90,'17 лет'!$Q$4:$S$74,3)))))))</f>
        <v>0</v>
      </c>
      <c r="M90" s="59"/>
      <c r="N90" s="59">
        <f>IF((D90&lt;=11),VLOOKUP(M90,'11 лет'!$P$4:$S$74,4),IF((D90=12),VLOOKUP(M90,'12 лет'!$P$4:$S$74,4),IF((D90=13),VLOOKUP(M90,'13 лет'!$R$4:$U$74,4),IF((D90=14),VLOOKUP(M90,'14 лет'!$R$4:$U$74,4),IF((D90=15),VLOOKUP(M90,'15 лет'!$P$4:$S$74,4),IF((D90=16),VLOOKUP(M90,'16 лет'!$P$4:$S$74,4),VLOOKUP(M90,'17 лет'!$P$4:$S$74,4)))))))</f>
        <v>0</v>
      </c>
      <c r="O90" s="59"/>
      <c r="P90" s="59">
        <f>IF((D90&lt;=11),VLOOKUP(O90,'11 лет'!$O$4:$S$74,5),IF((D90=12),VLOOKUP(O90,'12 лет'!$O$4:$S$74,5),IF((D90=13),VLOOKUP(O90,'13 лет'!$Q$4:$U$74,5),IF((D90=14),VLOOKUP(O90,'14 лет'!$Q$4:$U$74,5),IF((D90=15),VLOOKUP(O90,'15 лет'!$O$4:$S$74,5),IF((D90=16),VLOOKUP(O90,'16 лет'!$O$4:$S$74,5),VLOOKUP(O90,'17 лет'!$O$4:$S$74,5)))))))</f>
        <v>0</v>
      </c>
      <c r="Q90" s="59"/>
      <c r="R90" s="59">
        <f>IF((D90&lt;=11),VLOOKUP(Q90,'11 лет'!$R$4:$S$74,2),IF((D90=12),VLOOKUP(Q90,'12 лет'!$R$4:$S$74,2),IF((D90=13),VLOOKUP(Q90,'13 лет'!$T$4:$U$74,2),IF((D90=14),VLOOKUP(Q90,'14 лет'!$T$4:$U$74,2),IF((D90=15),VLOOKUP(Q90,'15 лет'!$R$4:$S$74,2),IF((D90=16),VLOOKUP(Q90,'16 лет'!$R$4:$S$74,2),VLOOKUP(Q90,'17 лет'!$R$4:$S$74,2)))))))</f>
        <v>3</v>
      </c>
      <c r="S90" s="59">
        <f t="shared" si="1"/>
        <v>3</v>
      </c>
      <c r="T90" s="59"/>
    </row>
    <row r="91" spans="1:20" x14ac:dyDescent="0.2">
      <c r="A91" s="59"/>
      <c r="B91" s="59"/>
      <c r="C91" s="59"/>
      <c r="D91" s="59"/>
      <c r="E91" s="59"/>
      <c r="F91" s="59">
        <f>IF((D91&lt;=11),VLOOKUP(E91,'11 лет'!$L$3:$N$75,3),IF((D91=12),VLOOKUP(E91,'12 лет'!$L$3:$N$75,3),IF((D91=13),VLOOKUP(E91,'13 лет'!$M$3:$P$75,4),IF((D91=14),VLOOKUP(E91,'14 лет'!$M$3:$P$75,4),IF((D91=15),VLOOKUP(E91,'15 лет'!$L$3:$N$75,3),IF((D91=16),VLOOKUP(E91,'16 лет'!$L$3:$N$75,3),VLOOKUP(E91,'17 лет'!$L$3:$N$75,3)))))))</f>
        <v>0</v>
      </c>
      <c r="G91" s="59"/>
      <c r="H91" s="59">
        <f>IF((D91&lt;=11),VLOOKUP(G91,'11 лет'!$K$3:$N$75,4),IF((D91=12),VLOOKUP(G91,'12 лет'!$K$3:$N$75,4),IF((D91=13),VLOOKUP(G91,'13 лет'!$L$3:$P$75,5),IF((D91=14),VLOOKUP(G91,'14 лет'!$L$3:$P$75,5),IF((D91=15),VLOOKUP(G91,'15 лет'!$K$3:$N$75,4),IF((D91=16),VLOOKUP(G91,'16 лет'!$K$3:$N$75,4),VLOOKUP(G91,'17 лет'!$K$3:$N$75,4)))))))</f>
        <v>0</v>
      </c>
      <c r="I91" s="59"/>
      <c r="J91" s="59">
        <f>IF((D91&lt;=11),VLOOKUP(I91,'11 лет'!$M$3:$N$75,2),IF((D91=12),VLOOKUP(I91,'12 лет'!$M$3:$N$75,2),IF((D91=13),VLOOKUP(I91,'13 лет'!$O$3:$P$75,2),IF((D91=14),VLOOKUP(I91,'14 лет'!$O$3:$P$75,2),IF((D91=15),VLOOKUP(I91,'15 лет'!$M$3:$N$75,2),IF((D91=16),VLOOKUP(I91,'16 лет'!$M$3:$N$75,2),VLOOKUP(I91,'17 лет'!$M$3:$N$75,2)))))))</f>
        <v>0</v>
      </c>
      <c r="K91" s="59"/>
      <c r="L91" s="59">
        <f>IF((D91&lt;=11),VLOOKUP(K91,'11 лет'!$Q$4:$S$74,3),IF((D91=12),VLOOKUP(K91,'12 лет'!$Q$4:$S$74,3),IF((D91=13),VLOOKUP(K91,'13 лет'!$S$4:$U$74,3),IF((D91=14),VLOOKUP(K91,'14 лет'!$S$4:$U$74,3),IF((D91=15),VLOOKUP(K91,'15 лет'!$Q$4:$S$74,3),IF((D91=16),VLOOKUP(K91,'16 лет'!$Q$4:$S$74,3),VLOOKUP(K91,'17 лет'!$Q$4:$S$74,3)))))))</f>
        <v>0</v>
      </c>
      <c r="M91" s="59"/>
      <c r="N91" s="59">
        <f>IF((D91&lt;=11),VLOOKUP(M91,'11 лет'!$P$4:$S$74,4),IF((D91=12),VLOOKUP(M91,'12 лет'!$P$4:$S$74,4),IF((D91=13),VLOOKUP(M91,'13 лет'!$R$4:$U$74,4),IF((D91=14),VLOOKUP(M91,'14 лет'!$R$4:$U$74,4),IF((D91=15),VLOOKUP(M91,'15 лет'!$P$4:$S$74,4),IF((D91=16),VLOOKUP(M91,'16 лет'!$P$4:$S$74,4),VLOOKUP(M91,'17 лет'!$P$4:$S$74,4)))))))</f>
        <v>0</v>
      </c>
      <c r="O91" s="59"/>
      <c r="P91" s="59">
        <f>IF((D91&lt;=11),VLOOKUP(O91,'11 лет'!$O$4:$S$74,5),IF((D91=12),VLOOKUP(O91,'12 лет'!$O$4:$S$74,5),IF((D91=13),VLOOKUP(O91,'13 лет'!$Q$4:$U$74,5),IF((D91=14),VLOOKUP(O91,'14 лет'!$Q$4:$U$74,5),IF((D91=15),VLOOKUP(O91,'15 лет'!$O$4:$S$74,5),IF((D91=16),VLOOKUP(O91,'16 лет'!$O$4:$S$74,5),VLOOKUP(O91,'17 лет'!$O$4:$S$74,5)))))))</f>
        <v>0</v>
      </c>
      <c r="Q91" s="59"/>
      <c r="R91" s="59">
        <f>IF((D91&lt;=11),VLOOKUP(Q91,'11 лет'!$R$4:$S$74,2),IF((D91=12),VLOOKUP(Q91,'12 лет'!$R$4:$S$74,2),IF((D91=13),VLOOKUP(Q91,'13 лет'!$T$4:$U$74,2),IF((D91=14),VLOOKUP(Q91,'14 лет'!$T$4:$U$74,2),IF((D91=15),VLOOKUP(Q91,'15 лет'!$R$4:$S$74,2),IF((D91=16),VLOOKUP(Q91,'16 лет'!$R$4:$S$74,2),VLOOKUP(Q91,'17 лет'!$R$4:$S$74,2)))))))</f>
        <v>3</v>
      </c>
      <c r="S91" s="59">
        <f t="shared" si="1"/>
        <v>3</v>
      </c>
      <c r="T91" s="59"/>
    </row>
    <row r="92" spans="1:20" x14ac:dyDescent="0.2">
      <c r="A92" s="59"/>
      <c r="B92" s="59"/>
      <c r="C92" s="59"/>
      <c r="D92" s="59"/>
      <c r="E92" s="59"/>
      <c r="F92" s="59">
        <f>IF((D92&lt;=11),VLOOKUP(E92,'11 лет'!$L$3:$N$75,3),IF((D92=12),VLOOKUP(E92,'12 лет'!$L$3:$N$75,3),IF((D92=13),VLOOKUP(E92,'13 лет'!$M$3:$P$75,4),IF((D92=14),VLOOKUP(E92,'14 лет'!$M$3:$P$75,4),IF((D92=15),VLOOKUP(E92,'15 лет'!$L$3:$N$75,3),IF((D92=16),VLOOKUP(E92,'16 лет'!$L$3:$N$75,3),VLOOKUP(E92,'17 лет'!$L$3:$N$75,3)))))))</f>
        <v>0</v>
      </c>
      <c r="G92" s="59"/>
      <c r="H92" s="59">
        <f>IF((D92&lt;=11),VLOOKUP(G92,'11 лет'!$K$3:$N$75,4),IF((D92=12),VLOOKUP(G92,'12 лет'!$K$3:$N$75,4),IF((D92=13),VLOOKUP(G92,'13 лет'!$L$3:$P$75,5),IF((D92=14),VLOOKUP(G92,'14 лет'!$L$3:$P$75,5),IF((D92=15),VLOOKUP(G92,'15 лет'!$K$3:$N$75,4),IF((D92=16),VLOOKUP(G92,'16 лет'!$K$3:$N$75,4),VLOOKUP(G92,'17 лет'!$K$3:$N$75,4)))))))</f>
        <v>0</v>
      </c>
      <c r="I92" s="59"/>
      <c r="J92" s="59">
        <f>IF((D92&lt;=11),VLOOKUP(I92,'11 лет'!$M$3:$N$75,2),IF((D92=12),VLOOKUP(I92,'12 лет'!$M$3:$N$75,2),IF((D92=13),VLOOKUP(I92,'13 лет'!$O$3:$P$75,2),IF((D92=14),VLOOKUP(I92,'14 лет'!$O$3:$P$75,2),IF((D92=15),VLOOKUP(I92,'15 лет'!$M$3:$N$75,2),IF((D92=16),VLOOKUP(I92,'16 лет'!$M$3:$N$75,2),VLOOKUP(I92,'17 лет'!$M$3:$N$75,2)))))))</f>
        <v>0</v>
      </c>
      <c r="K92" s="59"/>
      <c r="L92" s="59">
        <f>IF((D92&lt;=11),VLOOKUP(K92,'11 лет'!$Q$4:$S$74,3),IF((D92=12),VLOOKUP(K92,'12 лет'!$Q$4:$S$74,3),IF((D92=13),VLOOKUP(K92,'13 лет'!$S$4:$U$74,3),IF((D92=14),VLOOKUP(K92,'14 лет'!$S$4:$U$74,3),IF((D92=15),VLOOKUP(K92,'15 лет'!$Q$4:$S$74,3),IF((D92=16),VLOOKUP(K92,'16 лет'!$Q$4:$S$74,3),VLOOKUP(K92,'17 лет'!$Q$4:$S$74,3)))))))</f>
        <v>0</v>
      </c>
      <c r="M92" s="59"/>
      <c r="N92" s="59">
        <f>IF((D92&lt;=11),VLOOKUP(M92,'11 лет'!$P$4:$S$74,4),IF((D92=12),VLOOKUP(M92,'12 лет'!$P$4:$S$74,4),IF((D92=13),VLOOKUP(M92,'13 лет'!$R$4:$U$74,4),IF((D92=14),VLOOKUP(M92,'14 лет'!$R$4:$U$74,4),IF((D92=15),VLOOKUP(M92,'15 лет'!$P$4:$S$74,4),IF((D92=16),VLOOKUP(M92,'16 лет'!$P$4:$S$74,4),VLOOKUP(M92,'17 лет'!$P$4:$S$74,4)))))))</f>
        <v>0</v>
      </c>
      <c r="O92" s="59"/>
      <c r="P92" s="59">
        <f>IF((D92&lt;=11),VLOOKUP(O92,'11 лет'!$O$4:$S$74,5),IF((D92=12),VLOOKUP(O92,'12 лет'!$O$4:$S$74,5),IF((D92=13),VLOOKUP(O92,'13 лет'!$Q$4:$U$74,5),IF((D92=14),VLOOKUP(O92,'14 лет'!$Q$4:$U$74,5),IF((D92=15),VLOOKUP(O92,'15 лет'!$O$4:$S$74,5),IF((D92=16),VLOOKUP(O92,'16 лет'!$O$4:$S$74,5),VLOOKUP(O92,'17 лет'!$O$4:$S$74,5)))))))</f>
        <v>0</v>
      </c>
      <c r="Q92" s="59"/>
      <c r="R92" s="59">
        <f>IF((D92&lt;=11),VLOOKUP(Q92,'11 лет'!$R$4:$S$74,2),IF((D92=12),VLOOKUP(Q92,'12 лет'!$R$4:$S$74,2),IF((D92=13),VLOOKUP(Q92,'13 лет'!$T$4:$U$74,2),IF((D92=14),VLOOKUP(Q92,'14 лет'!$T$4:$U$74,2),IF((D92=15),VLOOKUP(Q92,'15 лет'!$R$4:$S$74,2),IF((D92=16),VLOOKUP(Q92,'16 лет'!$R$4:$S$74,2),VLOOKUP(Q92,'17 лет'!$R$4:$S$74,2)))))))</f>
        <v>3</v>
      </c>
      <c r="S92" s="59">
        <f t="shared" si="1"/>
        <v>3</v>
      </c>
      <c r="T92" s="59"/>
    </row>
    <row r="93" spans="1:20" x14ac:dyDescent="0.2">
      <c r="A93" s="59"/>
      <c r="B93" s="59"/>
      <c r="C93" s="59"/>
      <c r="D93" s="59"/>
      <c r="E93" s="59"/>
      <c r="F93" s="59">
        <f>IF((D93&lt;=11),VLOOKUP(E93,'11 лет'!$L$3:$N$75,3),IF((D93=12),VLOOKUP(E93,'12 лет'!$L$3:$N$75,3),IF((D93=13),VLOOKUP(E93,'13 лет'!$M$3:$P$75,4),IF((D93=14),VLOOKUP(E93,'14 лет'!$M$3:$P$75,4),IF((D93=15),VLOOKUP(E93,'15 лет'!$L$3:$N$75,3),IF((D93=16),VLOOKUP(E93,'16 лет'!$L$3:$N$75,3),VLOOKUP(E93,'17 лет'!$L$3:$N$75,3)))))))</f>
        <v>0</v>
      </c>
      <c r="G93" s="59"/>
      <c r="H93" s="59">
        <f>IF((D93&lt;=11),VLOOKUP(G93,'11 лет'!$K$3:$N$75,4),IF((D93=12),VLOOKUP(G93,'12 лет'!$K$3:$N$75,4),IF((D93=13),VLOOKUP(G93,'13 лет'!$L$3:$P$75,5),IF((D93=14),VLOOKUP(G93,'14 лет'!$L$3:$P$75,5),IF((D93=15),VLOOKUP(G93,'15 лет'!$K$3:$N$75,4),IF((D93=16),VLOOKUP(G93,'16 лет'!$K$3:$N$75,4),VLOOKUP(G93,'17 лет'!$K$3:$N$75,4)))))))</f>
        <v>0</v>
      </c>
      <c r="I93" s="59"/>
      <c r="J93" s="59">
        <f>IF((D93&lt;=11),VLOOKUP(I93,'11 лет'!$M$3:$N$75,2),IF((D93=12),VLOOKUP(I93,'12 лет'!$M$3:$N$75,2),IF((D93=13),VLOOKUP(I93,'13 лет'!$O$3:$P$75,2),IF((D93=14),VLOOKUP(I93,'14 лет'!$O$3:$P$75,2),IF((D93=15),VLOOKUP(I93,'15 лет'!$M$3:$N$75,2),IF((D93=16),VLOOKUP(I93,'16 лет'!$M$3:$N$75,2),VLOOKUP(I93,'17 лет'!$M$3:$N$75,2)))))))</f>
        <v>0</v>
      </c>
      <c r="K93" s="59"/>
      <c r="L93" s="59">
        <f>IF((D93&lt;=11),VLOOKUP(K93,'11 лет'!$Q$4:$S$74,3),IF((D93=12),VLOOKUP(K93,'12 лет'!$Q$4:$S$74,3),IF((D93=13),VLOOKUP(K93,'13 лет'!$S$4:$U$74,3),IF((D93=14),VLOOKUP(K93,'14 лет'!$S$4:$U$74,3),IF((D93=15),VLOOKUP(K93,'15 лет'!$Q$4:$S$74,3),IF((D93=16),VLOOKUP(K93,'16 лет'!$Q$4:$S$74,3),VLOOKUP(K93,'17 лет'!$Q$4:$S$74,3)))))))</f>
        <v>0</v>
      </c>
      <c r="M93" s="59"/>
      <c r="N93" s="59">
        <f>IF((D93&lt;=11),VLOOKUP(M93,'11 лет'!$P$4:$S$74,4),IF((D93=12),VLOOKUP(M93,'12 лет'!$P$4:$S$74,4),IF((D93=13),VLOOKUP(M93,'13 лет'!$R$4:$U$74,4),IF((D93=14),VLOOKUP(M93,'14 лет'!$R$4:$U$74,4),IF((D93=15),VLOOKUP(M93,'15 лет'!$P$4:$S$74,4),IF((D93=16),VLOOKUP(M93,'16 лет'!$P$4:$S$74,4),VLOOKUP(M93,'17 лет'!$P$4:$S$74,4)))))))</f>
        <v>0</v>
      </c>
      <c r="O93" s="59"/>
      <c r="P93" s="59">
        <f>IF((D93&lt;=11),VLOOKUP(O93,'11 лет'!$O$4:$S$74,5),IF((D93=12),VLOOKUP(O93,'12 лет'!$O$4:$S$74,5),IF((D93=13),VLOOKUP(O93,'13 лет'!$Q$4:$U$74,5),IF((D93=14),VLOOKUP(O93,'14 лет'!$Q$4:$U$74,5),IF((D93=15),VLOOKUP(O93,'15 лет'!$O$4:$S$74,5),IF((D93=16),VLOOKUP(O93,'16 лет'!$O$4:$S$74,5),VLOOKUP(O93,'17 лет'!$O$4:$S$74,5)))))))</f>
        <v>0</v>
      </c>
      <c r="Q93" s="59"/>
      <c r="R93" s="59">
        <f>IF((D93&lt;=11),VLOOKUP(Q93,'11 лет'!$R$4:$S$74,2),IF((D93=12),VLOOKUP(Q93,'12 лет'!$R$4:$S$74,2),IF((D93=13),VLOOKUP(Q93,'13 лет'!$T$4:$U$74,2),IF((D93=14),VLOOKUP(Q93,'14 лет'!$T$4:$U$74,2),IF((D93=15),VLOOKUP(Q93,'15 лет'!$R$4:$S$74,2),IF((D93=16),VLOOKUP(Q93,'16 лет'!$R$4:$S$74,2),VLOOKUP(Q93,'17 лет'!$R$4:$S$74,2)))))))</f>
        <v>3</v>
      </c>
      <c r="S93" s="59">
        <f t="shared" si="1"/>
        <v>3</v>
      </c>
      <c r="T93" s="59"/>
    </row>
    <row r="94" spans="1:20" x14ac:dyDescent="0.2">
      <c r="A94" s="59"/>
      <c r="B94" s="59"/>
      <c r="C94" s="59"/>
      <c r="D94" s="59"/>
      <c r="E94" s="59"/>
      <c r="F94" s="59">
        <f>IF((D94&lt;=11),VLOOKUP(E94,'11 лет'!$L$3:$N$75,3),IF((D94=12),VLOOKUP(E94,'12 лет'!$L$3:$N$75,3),IF((D94=13),VLOOKUP(E94,'13 лет'!$M$3:$P$75,4),IF((D94=14),VLOOKUP(E94,'14 лет'!$M$3:$P$75,4),IF((D94=15),VLOOKUP(E94,'15 лет'!$L$3:$N$75,3),IF((D94=16),VLOOKUP(E94,'16 лет'!$L$3:$N$75,3),VLOOKUP(E94,'17 лет'!$L$3:$N$75,3)))))))</f>
        <v>0</v>
      </c>
      <c r="G94" s="59"/>
      <c r="H94" s="59">
        <f>IF((D94&lt;=11),VLOOKUP(G94,'11 лет'!$K$3:$N$75,4),IF((D94=12),VLOOKUP(G94,'12 лет'!$K$3:$N$75,4),IF((D94=13),VLOOKUP(G94,'13 лет'!$L$3:$P$75,5),IF((D94=14),VLOOKUP(G94,'14 лет'!$L$3:$P$75,5),IF((D94=15),VLOOKUP(G94,'15 лет'!$K$3:$N$75,4),IF((D94=16),VLOOKUP(G94,'16 лет'!$K$3:$N$75,4),VLOOKUP(G94,'17 лет'!$K$3:$N$75,4)))))))</f>
        <v>0</v>
      </c>
      <c r="I94" s="59"/>
      <c r="J94" s="59">
        <f>IF((D94&lt;=11),VLOOKUP(I94,'11 лет'!$M$3:$N$75,2),IF((D94=12),VLOOKUP(I94,'12 лет'!$M$3:$N$75,2),IF((D94=13),VLOOKUP(I94,'13 лет'!$O$3:$P$75,2),IF((D94=14),VLOOKUP(I94,'14 лет'!$O$3:$P$75,2),IF((D94=15),VLOOKUP(I94,'15 лет'!$M$3:$N$75,2),IF((D94=16),VLOOKUP(I94,'16 лет'!$M$3:$N$75,2),VLOOKUP(I94,'17 лет'!$M$3:$N$75,2)))))))</f>
        <v>0</v>
      </c>
      <c r="K94" s="59"/>
      <c r="L94" s="59">
        <f>IF((D94&lt;=11),VLOOKUP(K94,'11 лет'!$Q$4:$S$74,3),IF((D94=12),VLOOKUP(K94,'12 лет'!$Q$4:$S$74,3),IF((D94=13),VLOOKUP(K94,'13 лет'!$S$4:$U$74,3),IF((D94=14),VLOOKUP(K94,'14 лет'!$S$4:$U$74,3),IF((D94=15),VLOOKUP(K94,'15 лет'!$Q$4:$S$74,3),IF((D94=16),VLOOKUP(K94,'16 лет'!$Q$4:$S$74,3),VLOOKUP(K94,'17 лет'!$Q$4:$S$74,3)))))))</f>
        <v>0</v>
      </c>
      <c r="M94" s="59"/>
      <c r="N94" s="59">
        <f>IF((D94&lt;=11),VLOOKUP(M94,'11 лет'!$P$4:$S$74,4),IF((D94=12),VLOOKUP(M94,'12 лет'!$P$4:$S$74,4),IF((D94=13),VLOOKUP(M94,'13 лет'!$R$4:$U$74,4),IF((D94=14),VLOOKUP(M94,'14 лет'!$R$4:$U$74,4),IF((D94=15),VLOOKUP(M94,'15 лет'!$P$4:$S$74,4),IF((D94=16),VLOOKUP(M94,'16 лет'!$P$4:$S$74,4),VLOOKUP(M94,'17 лет'!$P$4:$S$74,4)))))))</f>
        <v>0</v>
      </c>
      <c r="O94" s="59"/>
      <c r="P94" s="59">
        <f>IF((D94&lt;=11),VLOOKUP(O94,'11 лет'!$O$4:$S$74,5),IF((D94=12),VLOOKUP(O94,'12 лет'!$O$4:$S$74,5),IF((D94=13),VLOOKUP(O94,'13 лет'!$Q$4:$U$74,5),IF((D94=14),VLOOKUP(O94,'14 лет'!$Q$4:$U$74,5),IF((D94=15),VLOOKUP(O94,'15 лет'!$O$4:$S$74,5),IF((D94=16),VLOOKUP(O94,'16 лет'!$O$4:$S$74,5),VLOOKUP(O94,'17 лет'!$O$4:$S$74,5)))))))</f>
        <v>0</v>
      </c>
      <c r="Q94" s="59"/>
      <c r="R94" s="59">
        <f>IF((D94&lt;=11),VLOOKUP(Q94,'11 лет'!$R$4:$S$74,2),IF((D94=12),VLOOKUP(Q94,'12 лет'!$R$4:$S$74,2),IF((D94=13),VLOOKUP(Q94,'13 лет'!$T$4:$U$74,2),IF((D94=14),VLOOKUP(Q94,'14 лет'!$T$4:$U$74,2),IF((D94=15),VLOOKUP(Q94,'15 лет'!$R$4:$S$74,2),IF((D94=16),VLOOKUP(Q94,'16 лет'!$R$4:$S$74,2),VLOOKUP(Q94,'17 лет'!$R$4:$S$74,2)))))))</f>
        <v>3</v>
      </c>
      <c r="S94" s="59">
        <f t="shared" si="1"/>
        <v>3</v>
      </c>
      <c r="T94" s="59"/>
    </row>
    <row r="95" spans="1:20" x14ac:dyDescent="0.2">
      <c r="A95" s="59"/>
      <c r="B95" s="59"/>
      <c r="C95" s="59"/>
      <c r="D95" s="59"/>
      <c r="E95" s="59"/>
      <c r="F95" s="59">
        <f>IF((D95&lt;=11),VLOOKUP(E95,'11 лет'!$L$3:$N$75,3),IF((D95=12),VLOOKUP(E95,'12 лет'!$L$3:$N$75,3),IF((D95=13),VLOOKUP(E95,'13 лет'!$M$3:$P$75,4),IF((D95=14),VLOOKUP(E95,'14 лет'!$M$3:$P$75,4),IF((D95=15),VLOOKUP(E95,'15 лет'!$L$3:$N$75,3),IF((D95=16),VLOOKUP(E95,'16 лет'!$L$3:$N$75,3),VLOOKUP(E95,'17 лет'!$L$3:$N$75,3)))))))</f>
        <v>0</v>
      </c>
      <c r="G95" s="59"/>
      <c r="H95" s="59">
        <f>IF((D95&lt;=11),VLOOKUP(G95,'11 лет'!$K$3:$N$75,4),IF((D95=12),VLOOKUP(G95,'12 лет'!$K$3:$N$75,4),IF((D95=13),VLOOKUP(G95,'13 лет'!$L$3:$P$75,5),IF((D95=14),VLOOKUP(G95,'14 лет'!$L$3:$P$75,5),IF((D95=15),VLOOKUP(G95,'15 лет'!$K$3:$N$75,4),IF((D95=16),VLOOKUP(G95,'16 лет'!$K$3:$N$75,4),VLOOKUP(G95,'17 лет'!$K$3:$N$75,4)))))))</f>
        <v>0</v>
      </c>
      <c r="I95" s="59"/>
      <c r="J95" s="59">
        <f>IF((D95&lt;=11),VLOOKUP(I95,'11 лет'!$M$3:$N$75,2),IF((D95=12),VLOOKUP(I95,'12 лет'!$M$3:$N$75,2),IF((D95=13),VLOOKUP(I95,'13 лет'!$O$3:$P$75,2),IF((D95=14),VLOOKUP(I95,'14 лет'!$O$3:$P$75,2),IF((D95=15),VLOOKUP(I95,'15 лет'!$M$3:$N$75,2),IF((D95=16),VLOOKUP(I95,'16 лет'!$M$3:$N$75,2),VLOOKUP(I95,'17 лет'!$M$3:$N$75,2)))))))</f>
        <v>0</v>
      </c>
      <c r="K95" s="59"/>
      <c r="L95" s="59">
        <f>IF((D95&lt;=11),VLOOKUP(K95,'11 лет'!$Q$4:$S$74,3),IF((D95=12),VLOOKUP(K95,'12 лет'!$Q$4:$S$74,3),IF((D95=13),VLOOKUP(K95,'13 лет'!$S$4:$U$74,3),IF((D95=14),VLOOKUP(K95,'14 лет'!$S$4:$U$74,3),IF((D95=15),VLOOKUP(K95,'15 лет'!$Q$4:$S$74,3),IF((D95=16),VLOOKUP(K95,'16 лет'!$Q$4:$S$74,3),VLOOKUP(K95,'17 лет'!$Q$4:$S$74,3)))))))</f>
        <v>0</v>
      </c>
      <c r="M95" s="59"/>
      <c r="N95" s="59">
        <f>IF((D95&lt;=11),VLOOKUP(M95,'11 лет'!$P$4:$S$74,4),IF((D95=12),VLOOKUP(M95,'12 лет'!$P$4:$S$74,4),IF((D95=13),VLOOKUP(M95,'13 лет'!$R$4:$U$74,4),IF((D95=14),VLOOKUP(M95,'14 лет'!$R$4:$U$74,4),IF((D95=15),VLOOKUP(M95,'15 лет'!$P$4:$S$74,4),IF((D95=16),VLOOKUP(M95,'16 лет'!$P$4:$S$74,4),VLOOKUP(M95,'17 лет'!$P$4:$S$74,4)))))))</f>
        <v>0</v>
      </c>
      <c r="O95" s="59"/>
      <c r="P95" s="59">
        <f>IF((D95&lt;=11),VLOOKUP(O95,'11 лет'!$O$4:$S$74,5),IF((D95=12),VLOOKUP(O95,'12 лет'!$O$4:$S$74,5),IF((D95=13),VLOOKUP(O95,'13 лет'!$Q$4:$U$74,5),IF((D95=14),VLOOKUP(O95,'14 лет'!$Q$4:$U$74,5),IF((D95=15),VLOOKUP(O95,'15 лет'!$O$4:$S$74,5),IF((D95=16),VLOOKUP(O95,'16 лет'!$O$4:$S$74,5),VLOOKUP(O95,'17 лет'!$O$4:$S$74,5)))))))</f>
        <v>0</v>
      </c>
      <c r="Q95" s="59"/>
      <c r="R95" s="59">
        <f>IF((D95&lt;=11),VLOOKUP(Q95,'11 лет'!$R$4:$S$74,2),IF((D95=12),VLOOKUP(Q95,'12 лет'!$R$4:$S$74,2),IF((D95=13),VLOOKUP(Q95,'13 лет'!$T$4:$U$74,2),IF((D95=14),VLOOKUP(Q95,'14 лет'!$T$4:$U$74,2),IF((D95=15),VLOOKUP(Q95,'15 лет'!$R$4:$S$74,2),IF((D95=16),VLOOKUP(Q95,'16 лет'!$R$4:$S$74,2),VLOOKUP(Q95,'17 лет'!$R$4:$S$74,2)))))))</f>
        <v>3</v>
      </c>
      <c r="S95" s="59">
        <f t="shared" si="1"/>
        <v>3</v>
      </c>
      <c r="T95" s="59"/>
    </row>
    <row r="96" spans="1:20" x14ac:dyDescent="0.2">
      <c r="A96" s="59"/>
      <c r="B96" s="59"/>
      <c r="C96" s="59"/>
      <c r="D96" s="59"/>
      <c r="E96" s="59"/>
      <c r="F96" s="59">
        <f>IF((D96&lt;=11),VLOOKUP(E96,'11 лет'!$L$3:$N$75,3),IF((D96=12),VLOOKUP(E96,'12 лет'!$L$3:$N$75,3),IF((D96=13),VLOOKUP(E96,'13 лет'!$M$3:$P$75,4),IF((D96=14),VLOOKUP(E96,'14 лет'!$M$3:$P$75,4),IF((D96=15),VLOOKUP(E96,'15 лет'!$L$3:$N$75,3),IF((D96=16),VLOOKUP(E96,'16 лет'!$L$3:$N$75,3),VLOOKUP(E96,'17 лет'!$L$3:$N$75,3)))))))</f>
        <v>0</v>
      </c>
      <c r="G96" s="59"/>
      <c r="H96" s="59">
        <f>IF((D96&lt;=11),VLOOKUP(G96,'11 лет'!$K$3:$N$75,4),IF((D96=12),VLOOKUP(G96,'12 лет'!$K$3:$N$75,4),IF((D96=13),VLOOKUP(G96,'13 лет'!$L$3:$P$75,5),IF((D96=14),VLOOKUP(G96,'14 лет'!$L$3:$P$75,5),IF((D96=15),VLOOKUP(G96,'15 лет'!$K$3:$N$75,4),IF((D96=16),VLOOKUP(G96,'16 лет'!$K$3:$N$75,4),VLOOKUP(G96,'17 лет'!$K$3:$N$75,4)))))))</f>
        <v>0</v>
      </c>
      <c r="I96" s="59"/>
      <c r="J96" s="59">
        <f>IF((D96&lt;=11),VLOOKUP(I96,'11 лет'!$M$3:$N$75,2),IF((D96=12),VLOOKUP(I96,'12 лет'!$M$3:$N$75,2),IF((D96=13),VLOOKUP(I96,'13 лет'!$O$3:$P$75,2),IF((D96=14),VLOOKUP(I96,'14 лет'!$O$3:$P$75,2),IF((D96=15),VLOOKUP(I96,'15 лет'!$M$3:$N$75,2),IF((D96=16),VLOOKUP(I96,'16 лет'!$M$3:$N$75,2),VLOOKUP(I96,'17 лет'!$M$3:$N$75,2)))))))</f>
        <v>0</v>
      </c>
      <c r="K96" s="59"/>
      <c r="L96" s="59">
        <f>IF((D96&lt;=11),VLOOKUP(K96,'11 лет'!$Q$4:$S$74,3),IF((D96=12),VLOOKUP(K96,'12 лет'!$Q$4:$S$74,3),IF((D96=13),VLOOKUP(K96,'13 лет'!$S$4:$U$74,3),IF((D96=14),VLOOKUP(K96,'14 лет'!$S$4:$U$74,3),IF((D96=15),VLOOKUP(K96,'15 лет'!$Q$4:$S$74,3),IF((D96=16),VLOOKUP(K96,'16 лет'!$Q$4:$S$74,3),VLOOKUP(K96,'17 лет'!$Q$4:$S$74,3)))))))</f>
        <v>0</v>
      </c>
      <c r="M96" s="59"/>
      <c r="N96" s="59">
        <f>IF((D96&lt;=11),VLOOKUP(M96,'11 лет'!$P$4:$S$74,4),IF((D96=12),VLOOKUP(M96,'12 лет'!$P$4:$S$74,4),IF((D96=13),VLOOKUP(M96,'13 лет'!$R$4:$U$74,4),IF((D96=14),VLOOKUP(M96,'14 лет'!$R$4:$U$74,4),IF((D96=15),VLOOKUP(M96,'15 лет'!$P$4:$S$74,4),IF((D96=16),VLOOKUP(M96,'16 лет'!$P$4:$S$74,4),VLOOKUP(M96,'17 лет'!$P$4:$S$74,4)))))))</f>
        <v>0</v>
      </c>
      <c r="O96" s="59"/>
      <c r="P96" s="59">
        <f>IF((D96&lt;=11),VLOOKUP(O96,'11 лет'!$O$4:$S$74,5),IF((D96=12),VLOOKUP(O96,'12 лет'!$O$4:$S$74,5),IF((D96=13),VLOOKUP(O96,'13 лет'!$Q$4:$U$74,5),IF((D96=14),VLOOKUP(O96,'14 лет'!$Q$4:$U$74,5),IF((D96=15),VLOOKUP(O96,'15 лет'!$O$4:$S$74,5),IF((D96=16),VLOOKUP(O96,'16 лет'!$O$4:$S$74,5),VLOOKUP(O96,'17 лет'!$O$4:$S$74,5)))))))</f>
        <v>0</v>
      </c>
      <c r="Q96" s="59"/>
      <c r="R96" s="59">
        <f>IF((D96&lt;=11),VLOOKUP(Q96,'11 лет'!$R$4:$S$74,2),IF((D96=12),VLOOKUP(Q96,'12 лет'!$R$4:$S$74,2),IF((D96=13),VLOOKUP(Q96,'13 лет'!$T$4:$U$74,2),IF((D96=14),VLOOKUP(Q96,'14 лет'!$T$4:$U$74,2),IF((D96=15),VLOOKUP(Q96,'15 лет'!$R$4:$S$74,2),IF((D96=16),VLOOKUP(Q96,'16 лет'!$R$4:$S$74,2),VLOOKUP(Q96,'17 лет'!$R$4:$S$74,2)))))))</f>
        <v>3</v>
      </c>
      <c r="S96" s="59">
        <f t="shared" si="1"/>
        <v>3</v>
      </c>
      <c r="T96" s="59"/>
    </row>
    <row r="97" spans="1:20" x14ac:dyDescent="0.2">
      <c r="A97" s="59"/>
      <c r="B97" s="59"/>
      <c r="C97" s="59"/>
      <c r="D97" s="59"/>
      <c r="E97" s="59"/>
      <c r="F97" s="59">
        <f>IF((D97&lt;=11),VLOOKUP(E97,'11 лет'!$L$3:$N$75,3),IF((D97=12),VLOOKUP(E97,'12 лет'!$L$3:$N$75,3),IF((D97=13),VLOOKUP(E97,'13 лет'!$M$3:$P$75,4),IF((D97=14),VLOOKUP(E97,'14 лет'!$M$3:$P$75,4),IF((D97=15),VLOOKUP(E97,'15 лет'!$L$3:$N$75,3),IF((D97=16),VLOOKUP(E97,'16 лет'!$L$3:$N$75,3),VLOOKUP(E97,'17 лет'!$L$3:$N$75,3)))))))</f>
        <v>0</v>
      </c>
      <c r="G97" s="59"/>
      <c r="H97" s="59">
        <f>IF((D97&lt;=11),VLOOKUP(G97,'11 лет'!$K$3:$N$75,4),IF((D97=12),VLOOKUP(G97,'12 лет'!$K$3:$N$75,4),IF((D97=13),VLOOKUP(G97,'13 лет'!$L$3:$P$75,5),IF((D97=14),VLOOKUP(G97,'14 лет'!$L$3:$P$75,5),IF((D97=15),VLOOKUP(G97,'15 лет'!$K$3:$N$75,4),IF((D97=16),VLOOKUP(G97,'16 лет'!$K$3:$N$75,4),VLOOKUP(G97,'17 лет'!$K$3:$N$75,4)))))))</f>
        <v>0</v>
      </c>
      <c r="I97" s="59"/>
      <c r="J97" s="59">
        <f>IF((D97&lt;=11),VLOOKUP(I97,'11 лет'!$M$3:$N$75,2),IF((D97=12),VLOOKUP(I97,'12 лет'!$M$3:$N$75,2),IF((D97=13),VLOOKUP(I97,'13 лет'!$O$3:$P$75,2),IF((D97=14),VLOOKUP(I97,'14 лет'!$O$3:$P$75,2),IF((D97=15),VLOOKUP(I97,'15 лет'!$M$3:$N$75,2),IF((D97=16),VLOOKUP(I97,'16 лет'!$M$3:$N$75,2),VLOOKUP(I97,'17 лет'!$M$3:$N$75,2)))))))</f>
        <v>0</v>
      </c>
      <c r="K97" s="59"/>
      <c r="L97" s="59">
        <f>IF((D97&lt;=11),VLOOKUP(K97,'11 лет'!$Q$4:$S$74,3),IF((D97=12),VLOOKUP(K97,'12 лет'!$Q$4:$S$74,3),IF((D97=13),VLOOKUP(K97,'13 лет'!$S$4:$U$74,3),IF((D97=14),VLOOKUP(K97,'14 лет'!$S$4:$U$74,3),IF((D97=15),VLOOKUP(K97,'15 лет'!$Q$4:$S$74,3),IF((D97=16),VLOOKUP(K97,'16 лет'!$Q$4:$S$74,3),VLOOKUP(K97,'17 лет'!$Q$4:$S$74,3)))))))</f>
        <v>0</v>
      </c>
      <c r="M97" s="59"/>
      <c r="N97" s="59">
        <f>IF((D97&lt;=11),VLOOKUP(M97,'11 лет'!$P$4:$S$74,4),IF((D97=12),VLOOKUP(M97,'12 лет'!$P$4:$S$74,4),IF((D97=13),VLOOKUP(M97,'13 лет'!$R$4:$U$74,4),IF((D97=14),VLOOKUP(M97,'14 лет'!$R$4:$U$74,4),IF((D97=15),VLOOKUP(M97,'15 лет'!$P$4:$S$74,4),IF((D97=16),VLOOKUP(M97,'16 лет'!$P$4:$S$74,4),VLOOKUP(M97,'17 лет'!$P$4:$S$74,4)))))))</f>
        <v>0</v>
      </c>
      <c r="O97" s="59"/>
      <c r="P97" s="59">
        <f>IF((D97&lt;=11),VLOOKUP(O97,'11 лет'!$O$4:$S$74,5),IF((D97=12),VLOOKUP(O97,'12 лет'!$O$4:$S$74,5),IF((D97=13),VLOOKUP(O97,'13 лет'!$Q$4:$U$74,5),IF((D97=14),VLOOKUP(O97,'14 лет'!$Q$4:$U$74,5),IF((D97=15),VLOOKUP(O97,'15 лет'!$O$4:$S$74,5),IF((D97=16),VLOOKUP(O97,'16 лет'!$O$4:$S$74,5),VLOOKUP(O97,'17 лет'!$O$4:$S$74,5)))))))</f>
        <v>0</v>
      </c>
      <c r="Q97" s="59"/>
      <c r="R97" s="59">
        <f>IF((D97&lt;=11),VLOOKUP(Q97,'11 лет'!$R$4:$S$74,2),IF((D97=12),VLOOKUP(Q97,'12 лет'!$R$4:$S$74,2),IF((D97=13),VLOOKUP(Q97,'13 лет'!$T$4:$U$74,2),IF((D97=14),VLOOKUP(Q97,'14 лет'!$T$4:$U$74,2),IF((D97=15),VLOOKUP(Q97,'15 лет'!$R$4:$S$74,2),IF((D97=16),VLOOKUP(Q97,'16 лет'!$R$4:$S$74,2),VLOOKUP(Q97,'17 лет'!$R$4:$S$74,2)))))))</f>
        <v>3</v>
      </c>
      <c r="S97" s="59">
        <f t="shared" si="1"/>
        <v>3</v>
      </c>
      <c r="T97" s="59"/>
    </row>
    <row r="98" spans="1:20" x14ac:dyDescent="0.2">
      <c r="A98" s="59"/>
      <c r="B98" s="59"/>
      <c r="C98" s="59"/>
      <c r="D98" s="59"/>
      <c r="E98" s="59"/>
      <c r="F98" s="59">
        <f>IF((D98&lt;=11),VLOOKUP(E98,'11 лет'!$L$3:$N$75,3),IF((D98=12),VLOOKUP(E98,'12 лет'!$L$3:$N$75,3),IF((D98=13),VLOOKUP(E98,'13 лет'!$M$3:$P$75,4),IF((D98=14),VLOOKUP(E98,'14 лет'!$M$3:$P$75,4),IF((D98=15),VLOOKUP(E98,'15 лет'!$L$3:$N$75,3),IF((D98=16),VLOOKUP(E98,'16 лет'!$L$3:$N$75,3),VLOOKUP(E98,'17 лет'!$L$3:$N$75,3)))))))</f>
        <v>0</v>
      </c>
      <c r="G98" s="59"/>
      <c r="H98" s="59">
        <f>IF((D98&lt;=11),VLOOKUP(G98,'11 лет'!$K$3:$N$75,4),IF((D98=12),VLOOKUP(G98,'12 лет'!$K$3:$N$75,4),IF((D98=13),VLOOKUP(G98,'13 лет'!$L$3:$P$75,5),IF((D98=14),VLOOKUP(G98,'14 лет'!$L$3:$P$75,5),IF((D98=15),VLOOKUP(G98,'15 лет'!$K$3:$N$75,4),IF((D98=16),VLOOKUP(G98,'16 лет'!$K$3:$N$75,4),VLOOKUP(G98,'17 лет'!$K$3:$N$75,4)))))))</f>
        <v>0</v>
      </c>
      <c r="I98" s="59"/>
      <c r="J98" s="59">
        <f>IF((D98&lt;=11),VLOOKUP(I98,'11 лет'!$M$3:$N$75,2),IF((D98=12),VLOOKUP(I98,'12 лет'!$M$3:$N$75,2),IF((D98=13),VLOOKUP(I98,'13 лет'!$O$3:$P$75,2),IF((D98=14),VLOOKUP(I98,'14 лет'!$O$3:$P$75,2),IF((D98=15),VLOOKUP(I98,'15 лет'!$M$3:$N$75,2),IF((D98=16),VLOOKUP(I98,'16 лет'!$M$3:$N$75,2),VLOOKUP(I98,'17 лет'!$M$3:$N$75,2)))))))</f>
        <v>0</v>
      </c>
      <c r="K98" s="59"/>
      <c r="L98" s="59">
        <f>IF((D98&lt;=11),VLOOKUP(K98,'11 лет'!$Q$4:$S$74,3),IF((D98=12),VLOOKUP(K98,'12 лет'!$Q$4:$S$74,3),IF((D98=13),VLOOKUP(K98,'13 лет'!$S$4:$U$74,3),IF((D98=14),VLOOKUP(K98,'14 лет'!$S$4:$U$74,3),IF((D98=15),VLOOKUP(K98,'15 лет'!$Q$4:$S$74,3),IF((D98=16),VLOOKUP(K98,'16 лет'!$Q$4:$S$74,3),VLOOKUP(K98,'17 лет'!$Q$4:$S$74,3)))))))</f>
        <v>0</v>
      </c>
      <c r="M98" s="59"/>
      <c r="N98" s="59">
        <f>IF((D98&lt;=11),VLOOKUP(M98,'11 лет'!$P$4:$S$74,4),IF((D98=12),VLOOKUP(M98,'12 лет'!$P$4:$S$74,4),IF((D98=13),VLOOKUP(M98,'13 лет'!$R$4:$U$74,4),IF((D98=14),VLOOKUP(M98,'14 лет'!$R$4:$U$74,4),IF((D98=15),VLOOKUP(M98,'15 лет'!$P$4:$S$74,4),IF((D98=16),VLOOKUP(M98,'16 лет'!$P$4:$S$74,4),VLOOKUP(M98,'17 лет'!$P$4:$S$74,4)))))))</f>
        <v>0</v>
      </c>
      <c r="O98" s="59"/>
      <c r="P98" s="59">
        <f>IF((D98&lt;=11),VLOOKUP(O98,'11 лет'!$O$4:$S$74,5),IF((D98=12),VLOOKUP(O98,'12 лет'!$O$4:$S$74,5),IF((D98=13),VLOOKUP(O98,'13 лет'!$Q$4:$U$74,5),IF((D98=14),VLOOKUP(O98,'14 лет'!$Q$4:$U$74,5),IF((D98=15),VLOOKUP(O98,'15 лет'!$O$4:$S$74,5),IF((D98=16),VLOOKUP(O98,'16 лет'!$O$4:$S$74,5),VLOOKUP(O98,'17 лет'!$O$4:$S$74,5)))))))</f>
        <v>0</v>
      </c>
      <c r="Q98" s="59"/>
      <c r="R98" s="59">
        <f>IF((D98&lt;=11),VLOOKUP(Q98,'11 лет'!$R$4:$S$74,2),IF((D98=12),VLOOKUP(Q98,'12 лет'!$R$4:$S$74,2),IF((D98=13),VLOOKUP(Q98,'13 лет'!$T$4:$U$74,2),IF((D98=14),VLOOKUP(Q98,'14 лет'!$T$4:$U$74,2),IF((D98=15),VLOOKUP(Q98,'15 лет'!$R$4:$S$74,2),IF((D98=16),VLOOKUP(Q98,'16 лет'!$R$4:$S$74,2),VLOOKUP(Q98,'17 лет'!$R$4:$S$74,2)))))))</f>
        <v>3</v>
      </c>
      <c r="S98" s="59">
        <f t="shared" si="1"/>
        <v>3</v>
      </c>
      <c r="T98" s="59"/>
    </row>
    <row r="99" spans="1:20" x14ac:dyDescent="0.2">
      <c r="A99" s="59"/>
      <c r="B99" s="59"/>
      <c r="C99" s="59"/>
      <c r="D99" s="59"/>
      <c r="E99" s="59"/>
      <c r="F99" s="59">
        <f>IF((D99&lt;=11),VLOOKUP(E99,'11 лет'!$L$3:$N$75,3),IF((D99=12),VLOOKUP(E99,'12 лет'!$L$3:$N$75,3),IF((D99=13),VLOOKUP(E99,'13 лет'!$M$3:$P$75,4),IF((D99=14),VLOOKUP(E99,'14 лет'!$M$3:$P$75,4),IF((D99=15),VLOOKUP(E99,'15 лет'!$L$3:$N$75,3),IF((D99=16),VLOOKUP(E99,'16 лет'!$L$3:$N$75,3),VLOOKUP(E99,'17 лет'!$L$3:$N$75,3)))))))</f>
        <v>0</v>
      </c>
      <c r="G99" s="59"/>
      <c r="H99" s="59">
        <f>IF((D99&lt;=11),VLOOKUP(G99,'11 лет'!$K$3:$N$75,4),IF((D99=12),VLOOKUP(G99,'12 лет'!$K$3:$N$75,4),IF((D99=13),VLOOKUP(G99,'13 лет'!$L$3:$P$75,5),IF((D99=14),VLOOKUP(G99,'14 лет'!$L$3:$P$75,5),IF((D99=15),VLOOKUP(G99,'15 лет'!$K$3:$N$75,4),IF((D99=16),VLOOKUP(G99,'16 лет'!$K$3:$N$75,4),VLOOKUP(G99,'17 лет'!$K$3:$N$75,4)))))))</f>
        <v>0</v>
      </c>
      <c r="I99" s="59"/>
      <c r="J99" s="59">
        <f>IF((D99&lt;=11),VLOOKUP(I99,'11 лет'!$M$3:$N$75,2),IF((D99=12),VLOOKUP(I99,'12 лет'!$M$3:$N$75,2),IF((D99=13),VLOOKUP(I99,'13 лет'!$O$3:$P$75,2),IF((D99=14),VLOOKUP(I99,'14 лет'!$O$3:$P$75,2),IF((D99=15),VLOOKUP(I99,'15 лет'!$M$3:$N$75,2),IF((D99=16),VLOOKUP(I99,'16 лет'!$M$3:$N$75,2),VLOOKUP(I99,'17 лет'!$M$3:$N$75,2)))))))</f>
        <v>0</v>
      </c>
      <c r="K99" s="59"/>
      <c r="L99" s="59">
        <f>IF((D99&lt;=11),VLOOKUP(K99,'11 лет'!$Q$4:$S$74,3),IF((D99=12),VLOOKUP(K99,'12 лет'!$Q$4:$S$74,3),IF((D99=13),VLOOKUP(K99,'13 лет'!$S$4:$U$74,3),IF((D99=14),VLOOKUP(K99,'14 лет'!$S$4:$U$74,3),IF((D99=15),VLOOKUP(K99,'15 лет'!$Q$4:$S$74,3),IF((D99=16),VLOOKUP(K99,'16 лет'!$Q$4:$S$74,3),VLOOKUP(K99,'17 лет'!$Q$4:$S$74,3)))))))</f>
        <v>0</v>
      </c>
      <c r="M99" s="59"/>
      <c r="N99" s="59">
        <f>IF((D99&lt;=11),VLOOKUP(M99,'11 лет'!$P$4:$S$74,4),IF((D99=12),VLOOKUP(M99,'12 лет'!$P$4:$S$74,4),IF((D99=13),VLOOKUP(M99,'13 лет'!$R$4:$U$74,4),IF((D99=14),VLOOKUP(M99,'14 лет'!$R$4:$U$74,4),IF((D99=15),VLOOKUP(M99,'15 лет'!$P$4:$S$74,4),IF((D99=16),VLOOKUP(M99,'16 лет'!$P$4:$S$74,4),VLOOKUP(M99,'17 лет'!$P$4:$S$74,4)))))))</f>
        <v>0</v>
      </c>
      <c r="O99" s="59"/>
      <c r="P99" s="59">
        <f>IF((D99&lt;=11),VLOOKUP(O99,'11 лет'!$O$4:$S$74,5),IF((D99=12),VLOOKUP(O99,'12 лет'!$O$4:$S$74,5),IF((D99=13),VLOOKUP(O99,'13 лет'!$Q$4:$U$74,5),IF((D99=14),VLOOKUP(O99,'14 лет'!$Q$4:$U$74,5),IF((D99=15),VLOOKUP(O99,'15 лет'!$O$4:$S$74,5),IF((D99=16),VLOOKUP(O99,'16 лет'!$O$4:$S$74,5),VLOOKUP(O99,'17 лет'!$O$4:$S$74,5)))))))</f>
        <v>0</v>
      </c>
      <c r="Q99" s="59"/>
      <c r="R99" s="59">
        <f>IF((D99&lt;=11),VLOOKUP(Q99,'11 лет'!$R$4:$S$74,2),IF((D99=12),VLOOKUP(Q99,'12 лет'!$R$4:$S$74,2),IF((D99=13),VLOOKUP(Q99,'13 лет'!$T$4:$U$74,2),IF((D99=14),VLOOKUP(Q99,'14 лет'!$T$4:$U$74,2),IF((D99=15),VLOOKUP(Q99,'15 лет'!$R$4:$S$74,2),IF((D99=16),VLOOKUP(Q99,'16 лет'!$R$4:$S$74,2),VLOOKUP(Q99,'17 лет'!$R$4:$S$74,2)))))))</f>
        <v>3</v>
      </c>
      <c r="S99" s="59">
        <f t="shared" si="1"/>
        <v>3</v>
      </c>
      <c r="T99" s="59"/>
    </row>
    <row r="100" spans="1:20" x14ac:dyDescent="0.2">
      <c r="A100" s="59"/>
      <c r="B100" s="59"/>
      <c r="C100" s="59"/>
      <c r="D100" s="59"/>
      <c r="E100" s="59"/>
      <c r="F100" s="59">
        <f>IF((D100&lt;=11),VLOOKUP(E100,'11 лет'!$L$3:$N$75,3),IF((D100=12),VLOOKUP(E100,'12 лет'!$L$3:$N$75,3),IF((D100=13),VLOOKUP(E100,'13 лет'!$M$3:$P$75,4),IF((D100=14),VLOOKUP(E100,'14 лет'!$M$3:$P$75,4),IF((D100=15),VLOOKUP(E100,'15 лет'!$L$3:$N$75,3),IF((D100=16),VLOOKUP(E100,'16 лет'!$L$3:$N$75,3),VLOOKUP(E100,'17 лет'!$L$3:$N$75,3)))))))</f>
        <v>0</v>
      </c>
      <c r="G100" s="59"/>
      <c r="H100" s="59">
        <f>IF((D100&lt;=11),VLOOKUP(G100,'11 лет'!$K$3:$N$75,4),IF((D100=12),VLOOKUP(G100,'12 лет'!$K$3:$N$75,4),IF((D100=13),VLOOKUP(G100,'13 лет'!$L$3:$P$75,5),IF((D100=14),VLOOKUP(G100,'14 лет'!$L$3:$P$75,5),IF((D100=15),VLOOKUP(G100,'15 лет'!$K$3:$N$75,4),IF((D100=16),VLOOKUP(G100,'16 лет'!$K$3:$N$75,4),VLOOKUP(G100,'17 лет'!$K$3:$N$75,4)))))))</f>
        <v>0</v>
      </c>
      <c r="I100" s="59"/>
      <c r="J100" s="59">
        <f>IF((D100&lt;=11),VLOOKUP(I100,'11 лет'!$M$3:$N$75,2),IF((D100=12),VLOOKUP(I100,'12 лет'!$M$3:$N$75,2),IF((D100=13),VLOOKUP(I100,'13 лет'!$O$3:$P$75,2),IF((D100=14),VLOOKUP(I100,'14 лет'!$O$3:$P$75,2),IF((D100=15),VLOOKUP(I100,'15 лет'!$M$3:$N$75,2),IF((D100=16),VLOOKUP(I100,'16 лет'!$M$3:$N$75,2),VLOOKUP(I100,'17 лет'!$M$3:$N$75,2)))))))</f>
        <v>0</v>
      </c>
      <c r="K100" s="59"/>
      <c r="L100" s="59">
        <f>IF((D100&lt;=11),VLOOKUP(K100,'11 лет'!$Q$4:$S$74,3),IF((D100=12),VLOOKUP(K100,'12 лет'!$Q$4:$S$74,3),IF((D100=13),VLOOKUP(K100,'13 лет'!$S$4:$U$74,3),IF((D100=14),VLOOKUP(K100,'14 лет'!$S$4:$U$74,3),IF((D100=15),VLOOKUP(K100,'15 лет'!$Q$4:$S$74,3),IF((D100=16),VLOOKUP(K100,'16 лет'!$Q$4:$S$74,3),VLOOKUP(K100,'17 лет'!$Q$4:$S$74,3)))))))</f>
        <v>0</v>
      </c>
      <c r="M100" s="59"/>
      <c r="N100" s="59">
        <f>IF((D100&lt;=11),VLOOKUP(M100,'11 лет'!$P$4:$S$74,4),IF((D100=12),VLOOKUP(M100,'12 лет'!$P$4:$S$74,4),IF((D100=13),VLOOKUP(M100,'13 лет'!$R$4:$U$74,4),IF((D100=14),VLOOKUP(M100,'14 лет'!$R$4:$U$74,4),IF((D100=15),VLOOKUP(M100,'15 лет'!$P$4:$S$74,4),IF((D100=16),VLOOKUP(M100,'16 лет'!$P$4:$S$74,4),VLOOKUP(M100,'17 лет'!$P$4:$S$74,4)))))))</f>
        <v>0</v>
      </c>
      <c r="O100" s="59"/>
      <c r="P100" s="59">
        <f>IF((D100&lt;=11),VLOOKUP(O100,'11 лет'!$O$4:$S$74,5),IF((D100=12),VLOOKUP(O100,'12 лет'!$O$4:$S$74,5),IF((D100=13),VLOOKUP(O100,'13 лет'!$Q$4:$U$74,5),IF((D100=14),VLOOKUP(O100,'14 лет'!$Q$4:$U$74,5),IF((D100=15),VLOOKUP(O100,'15 лет'!$O$4:$S$74,5),IF((D100=16),VLOOKUP(O100,'16 лет'!$O$4:$S$74,5),VLOOKUP(O100,'17 лет'!$O$4:$S$74,5)))))))</f>
        <v>0</v>
      </c>
      <c r="Q100" s="59"/>
      <c r="R100" s="59">
        <f>IF((D100&lt;=11),VLOOKUP(Q100,'11 лет'!$R$4:$S$74,2),IF((D100=12),VLOOKUP(Q100,'12 лет'!$R$4:$S$74,2),IF((D100=13),VLOOKUP(Q100,'13 лет'!$T$4:$U$74,2),IF((D100=14),VLOOKUP(Q100,'14 лет'!$T$4:$U$74,2),IF((D100=15),VLOOKUP(Q100,'15 лет'!$R$4:$S$74,2),IF((D100=16),VLOOKUP(Q100,'16 лет'!$R$4:$S$74,2),VLOOKUP(Q100,'17 лет'!$R$4:$S$74,2)))))))</f>
        <v>3</v>
      </c>
      <c r="S100" s="59">
        <f t="shared" si="1"/>
        <v>3</v>
      </c>
      <c r="T100" s="59"/>
    </row>
    <row r="101" spans="1:20" x14ac:dyDescent="0.2">
      <c r="A101" s="59"/>
      <c r="B101" s="59"/>
      <c r="C101" s="59"/>
      <c r="D101" s="59"/>
      <c r="E101" s="59"/>
      <c r="F101" s="59">
        <f>IF((D101&lt;=11),VLOOKUP(E101,'11 лет'!$L$3:$N$75,3),IF((D101=12),VLOOKUP(E101,'12 лет'!$L$3:$N$75,3),IF((D101=13),VLOOKUP(E101,'13 лет'!$M$3:$P$75,4),IF((D101=14),VLOOKUP(E101,'14 лет'!$M$3:$P$75,4),IF((D101=15),VLOOKUP(E101,'15 лет'!$L$3:$N$75,3),IF((D101=16),VLOOKUP(E101,'16 лет'!$L$3:$N$75,3),VLOOKUP(E101,'17 лет'!$L$3:$N$75,3)))))))</f>
        <v>0</v>
      </c>
      <c r="G101" s="59"/>
      <c r="H101" s="59">
        <f>IF((D101&lt;=11),VLOOKUP(G101,'11 лет'!$K$3:$N$75,4),IF((D101=12),VLOOKUP(G101,'12 лет'!$K$3:$N$75,4),IF((D101=13),VLOOKUP(G101,'13 лет'!$L$3:$P$75,5),IF((D101=14),VLOOKUP(G101,'14 лет'!$L$3:$P$75,5),IF((D101=15),VLOOKUP(G101,'15 лет'!$K$3:$N$75,4),IF((D101=16),VLOOKUP(G101,'16 лет'!$K$3:$N$75,4),VLOOKUP(G101,'17 лет'!$K$3:$N$75,4)))))))</f>
        <v>0</v>
      </c>
      <c r="I101" s="59"/>
      <c r="J101" s="59">
        <f>IF((D101&lt;=11),VLOOKUP(I101,'11 лет'!$M$3:$N$75,2),IF((D101=12),VLOOKUP(I101,'12 лет'!$M$3:$N$75,2),IF((D101=13),VLOOKUP(I101,'13 лет'!$O$3:$P$75,2),IF((D101=14),VLOOKUP(I101,'14 лет'!$O$3:$P$75,2),IF((D101=15),VLOOKUP(I101,'15 лет'!$M$3:$N$75,2),IF((D101=16),VLOOKUP(I101,'16 лет'!$M$3:$N$75,2),VLOOKUP(I101,'17 лет'!$M$3:$N$75,2)))))))</f>
        <v>0</v>
      </c>
      <c r="K101" s="59"/>
      <c r="L101" s="59">
        <f>IF((D101&lt;=11),VLOOKUP(K101,'11 лет'!$Q$4:$S$74,3),IF((D101=12),VLOOKUP(K101,'12 лет'!$Q$4:$S$74,3),IF((D101=13),VLOOKUP(K101,'13 лет'!$S$4:$U$74,3),IF((D101=14),VLOOKUP(K101,'14 лет'!$S$4:$U$74,3),IF((D101=15),VLOOKUP(K101,'15 лет'!$Q$4:$S$74,3),IF((D101=16),VLOOKUP(K101,'16 лет'!$Q$4:$S$74,3),VLOOKUP(K101,'17 лет'!$Q$4:$S$74,3)))))))</f>
        <v>0</v>
      </c>
      <c r="M101" s="59"/>
      <c r="N101" s="59">
        <f>IF((D101&lt;=11),VLOOKUP(M101,'11 лет'!$P$4:$S$74,4),IF((D101=12),VLOOKUP(M101,'12 лет'!$P$4:$S$74,4),IF((D101=13),VLOOKUP(M101,'13 лет'!$R$4:$U$74,4),IF((D101=14),VLOOKUP(M101,'14 лет'!$R$4:$U$74,4),IF((D101=15),VLOOKUP(M101,'15 лет'!$P$4:$S$74,4),IF((D101=16),VLOOKUP(M101,'16 лет'!$P$4:$S$74,4),VLOOKUP(M101,'17 лет'!$P$4:$S$74,4)))))))</f>
        <v>0</v>
      </c>
      <c r="O101" s="59"/>
      <c r="P101" s="59">
        <f>IF((D101&lt;=11),VLOOKUP(O101,'11 лет'!$O$4:$S$74,5),IF((D101=12),VLOOKUP(O101,'12 лет'!$O$4:$S$74,5),IF((D101=13),VLOOKUP(O101,'13 лет'!$Q$4:$U$74,5),IF((D101=14),VLOOKUP(O101,'14 лет'!$Q$4:$U$74,5),IF((D101=15),VLOOKUP(O101,'15 лет'!$O$4:$S$74,5),IF((D101=16),VLOOKUP(O101,'16 лет'!$O$4:$S$74,5),VLOOKUP(O101,'17 лет'!$O$4:$S$74,5)))))))</f>
        <v>0</v>
      </c>
      <c r="Q101" s="59"/>
      <c r="R101" s="59">
        <f>IF((D101&lt;=11),VLOOKUP(Q101,'11 лет'!$R$4:$S$74,2),IF((D101=12),VLOOKUP(Q101,'12 лет'!$R$4:$S$74,2),IF((D101=13),VLOOKUP(Q101,'13 лет'!$T$4:$U$74,2),IF((D101=14),VLOOKUP(Q101,'14 лет'!$T$4:$U$74,2),IF((D101=15),VLOOKUP(Q101,'15 лет'!$R$4:$S$74,2),IF((D101=16),VLOOKUP(Q101,'16 лет'!$R$4:$S$74,2),VLOOKUP(Q101,'17 лет'!$R$4:$S$74,2)))))))</f>
        <v>3</v>
      </c>
      <c r="S101" s="59">
        <f t="shared" si="1"/>
        <v>3</v>
      </c>
      <c r="T101" s="59"/>
    </row>
    <row r="102" spans="1:20" x14ac:dyDescent="0.2">
      <c r="A102" s="59"/>
      <c r="B102" s="59"/>
      <c r="C102" s="59"/>
      <c r="D102" s="59"/>
      <c r="E102" s="59"/>
      <c r="F102" s="59">
        <f>IF((D102&lt;=11),VLOOKUP(E102,'11 лет'!$L$3:$N$75,3),IF((D102=12),VLOOKUP(E102,'12 лет'!$L$3:$N$75,3),IF((D102=13),VLOOKUP(E102,'13 лет'!$M$3:$P$75,4),IF((D102=14),VLOOKUP(E102,'14 лет'!$M$3:$P$75,4),IF((D102=15),VLOOKUP(E102,'15 лет'!$L$3:$N$75,3),IF((D102=16),VLOOKUP(E102,'16 лет'!$L$3:$N$75,3),VLOOKUP(E102,'17 лет'!$L$3:$N$75,3)))))))</f>
        <v>0</v>
      </c>
      <c r="G102" s="59"/>
      <c r="H102" s="59">
        <f>IF((D102&lt;=11),VLOOKUP(G102,'11 лет'!$K$3:$N$75,4),IF((D102=12),VLOOKUP(G102,'12 лет'!$K$3:$N$75,4),IF((D102=13),VLOOKUP(G102,'13 лет'!$L$3:$P$75,5),IF((D102=14),VLOOKUP(G102,'14 лет'!$L$3:$P$75,5),IF((D102=15),VLOOKUP(G102,'15 лет'!$K$3:$N$75,4),IF((D102=16),VLOOKUP(G102,'16 лет'!$K$3:$N$75,4),VLOOKUP(G102,'17 лет'!$K$3:$N$75,4)))))))</f>
        <v>0</v>
      </c>
      <c r="I102" s="59"/>
      <c r="J102" s="59">
        <f>IF((D102&lt;=11),VLOOKUP(I102,'11 лет'!$M$3:$N$75,2),IF((D102=12),VLOOKUP(I102,'12 лет'!$M$3:$N$75,2),IF((D102=13),VLOOKUP(I102,'13 лет'!$O$3:$P$75,2),IF((D102=14),VLOOKUP(I102,'14 лет'!$O$3:$P$75,2),IF((D102=15),VLOOKUP(I102,'15 лет'!$M$3:$N$75,2),IF((D102=16),VLOOKUP(I102,'16 лет'!$M$3:$N$75,2),VLOOKUP(I102,'17 лет'!$M$3:$N$75,2)))))))</f>
        <v>0</v>
      </c>
      <c r="K102" s="59"/>
      <c r="L102" s="59">
        <f>IF((D102&lt;=11),VLOOKUP(K102,'11 лет'!$Q$4:$S$74,3),IF((D102=12),VLOOKUP(K102,'12 лет'!$Q$4:$S$74,3),IF((D102=13),VLOOKUP(K102,'13 лет'!$S$4:$U$74,3),IF((D102=14),VLOOKUP(K102,'14 лет'!$S$4:$U$74,3),IF((D102=15),VLOOKUP(K102,'15 лет'!$Q$4:$S$74,3),IF((D102=16),VLOOKUP(K102,'16 лет'!$Q$4:$S$74,3),VLOOKUP(K102,'17 лет'!$Q$4:$S$74,3)))))))</f>
        <v>0</v>
      </c>
      <c r="M102" s="59"/>
      <c r="N102" s="59">
        <f>IF((D102&lt;=11),VLOOKUP(M102,'11 лет'!$P$4:$S$74,4),IF((D102=12),VLOOKUP(M102,'12 лет'!$P$4:$S$74,4),IF((D102=13),VLOOKUP(M102,'13 лет'!$R$4:$U$74,4),IF((D102=14),VLOOKUP(M102,'14 лет'!$R$4:$U$74,4),IF((D102=15),VLOOKUP(M102,'15 лет'!$P$4:$S$74,4),IF((D102=16),VLOOKUP(M102,'16 лет'!$P$4:$S$74,4),VLOOKUP(M102,'17 лет'!$P$4:$S$74,4)))))))</f>
        <v>0</v>
      </c>
      <c r="O102" s="59"/>
      <c r="P102" s="59">
        <f>IF((D102&lt;=11),VLOOKUP(O102,'11 лет'!$O$4:$S$74,5),IF((D102=12),VLOOKUP(O102,'12 лет'!$O$4:$S$74,5),IF((D102=13),VLOOKUP(O102,'13 лет'!$Q$4:$U$74,5),IF((D102=14),VLOOKUP(O102,'14 лет'!$Q$4:$U$74,5),IF((D102=15),VLOOKUP(O102,'15 лет'!$O$4:$S$74,5),IF((D102=16),VLOOKUP(O102,'16 лет'!$O$4:$S$74,5),VLOOKUP(O102,'17 лет'!$O$4:$S$74,5)))))))</f>
        <v>0</v>
      </c>
      <c r="Q102" s="59"/>
      <c r="R102" s="59">
        <f>IF((D102&lt;=11),VLOOKUP(Q102,'11 лет'!$R$4:$S$74,2),IF((D102=12),VLOOKUP(Q102,'12 лет'!$R$4:$S$74,2),IF((D102=13),VLOOKUP(Q102,'13 лет'!$T$4:$U$74,2),IF((D102=14),VLOOKUP(Q102,'14 лет'!$T$4:$U$74,2),IF((D102=15),VLOOKUP(Q102,'15 лет'!$R$4:$S$74,2),IF((D102=16),VLOOKUP(Q102,'16 лет'!$R$4:$S$74,2),VLOOKUP(Q102,'17 лет'!$R$4:$S$74,2)))))))</f>
        <v>3</v>
      </c>
      <c r="S102" s="59">
        <f t="shared" si="1"/>
        <v>3</v>
      </c>
      <c r="T102" s="59"/>
    </row>
    <row r="103" spans="1:20" x14ac:dyDescent="0.2">
      <c r="A103" s="59"/>
      <c r="B103" s="59"/>
      <c r="C103" s="59"/>
      <c r="D103" s="59"/>
      <c r="E103" s="59"/>
      <c r="F103" s="59">
        <f>IF((D103&lt;=11),VLOOKUP(E103,'11 лет'!$L$3:$N$75,3),IF((D103=12),VLOOKUP(E103,'12 лет'!$L$3:$N$75,3),IF((D103=13),VLOOKUP(E103,'13 лет'!$M$3:$P$75,4),IF((D103=14),VLOOKUP(E103,'14 лет'!$M$3:$P$75,4),IF((D103=15),VLOOKUP(E103,'15 лет'!$L$3:$N$75,3),IF((D103=16),VLOOKUP(E103,'16 лет'!$L$3:$N$75,3),VLOOKUP(E103,'17 лет'!$L$3:$N$75,3)))))))</f>
        <v>0</v>
      </c>
      <c r="G103" s="59"/>
      <c r="H103" s="59">
        <f>IF((D103&lt;=11),VLOOKUP(G103,'11 лет'!$K$3:$N$75,4),IF((D103=12),VLOOKUP(G103,'12 лет'!$K$3:$N$75,4),IF((D103=13),VLOOKUP(G103,'13 лет'!$L$3:$P$75,5),IF((D103=14),VLOOKUP(G103,'14 лет'!$L$3:$P$75,5),IF((D103=15),VLOOKUP(G103,'15 лет'!$K$3:$N$75,4),IF((D103=16),VLOOKUP(G103,'16 лет'!$K$3:$N$75,4),VLOOKUP(G103,'17 лет'!$K$3:$N$75,4)))))))</f>
        <v>0</v>
      </c>
      <c r="I103" s="59"/>
      <c r="J103" s="59">
        <f>IF((D103&lt;=11),VLOOKUP(I103,'11 лет'!$M$3:$N$75,2),IF((D103=12),VLOOKUP(I103,'12 лет'!$M$3:$N$75,2),IF((D103=13),VLOOKUP(I103,'13 лет'!$O$3:$P$75,2),IF((D103=14),VLOOKUP(I103,'14 лет'!$O$3:$P$75,2),IF((D103=15),VLOOKUP(I103,'15 лет'!$M$3:$N$75,2),IF((D103=16),VLOOKUP(I103,'16 лет'!$M$3:$N$75,2),VLOOKUP(I103,'17 лет'!$M$3:$N$75,2)))))))</f>
        <v>0</v>
      </c>
      <c r="K103" s="59"/>
      <c r="L103" s="59">
        <f>IF((D103&lt;=11),VLOOKUP(K103,'11 лет'!$Q$4:$S$74,3),IF((D103=12),VLOOKUP(K103,'12 лет'!$Q$4:$S$74,3),IF((D103=13),VLOOKUP(K103,'13 лет'!$S$4:$U$74,3),IF((D103=14),VLOOKUP(K103,'14 лет'!$S$4:$U$74,3),IF((D103=15),VLOOKUP(K103,'15 лет'!$Q$4:$S$74,3),IF((D103=16),VLOOKUP(K103,'16 лет'!$Q$4:$S$74,3),VLOOKUP(K103,'17 лет'!$Q$4:$S$74,3)))))))</f>
        <v>0</v>
      </c>
      <c r="M103" s="59"/>
      <c r="N103" s="59">
        <f>IF((D103&lt;=11),VLOOKUP(M103,'11 лет'!$P$4:$S$74,4),IF((D103=12),VLOOKUP(M103,'12 лет'!$P$4:$S$74,4),IF((D103=13),VLOOKUP(M103,'13 лет'!$R$4:$U$74,4),IF((D103=14),VLOOKUP(M103,'14 лет'!$R$4:$U$74,4),IF((D103=15),VLOOKUP(M103,'15 лет'!$P$4:$S$74,4),IF((D103=16),VLOOKUP(M103,'16 лет'!$P$4:$S$74,4),VLOOKUP(M103,'17 лет'!$P$4:$S$74,4)))))))</f>
        <v>0</v>
      </c>
      <c r="O103" s="59"/>
      <c r="P103" s="59">
        <f>IF((D103&lt;=11),VLOOKUP(O103,'11 лет'!$O$4:$S$74,5),IF((D103=12),VLOOKUP(O103,'12 лет'!$O$4:$S$74,5),IF((D103=13),VLOOKUP(O103,'13 лет'!$Q$4:$U$74,5),IF((D103=14),VLOOKUP(O103,'14 лет'!$Q$4:$U$74,5),IF((D103=15),VLOOKUP(O103,'15 лет'!$O$4:$S$74,5),IF((D103=16),VLOOKUP(O103,'16 лет'!$O$4:$S$74,5),VLOOKUP(O103,'17 лет'!$O$4:$S$74,5)))))))</f>
        <v>0</v>
      </c>
      <c r="Q103" s="59"/>
      <c r="R103" s="59">
        <f>IF((D103&lt;=11),VLOOKUP(Q103,'11 лет'!$R$4:$S$74,2),IF((D103=12),VLOOKUP(Q103,'12 лет'!$R$4:$S$74,2),IF((D103=13),VLOOKUP(Q103,'13 лет'!$T$4:$U$74,2),IF((D103=14),VLOOKUP(Q103,'14 лет'!$T$4:$U$74,2),IF((D103=15),VLOOKUP(Q103,'15 лет'!$R$4:$S$74,2),IF((D103=16),VLOOKUP(Q103,'16 лет'!$R$4:$S$74,2),VLOOKUP(Q103,'17 лет'!$R$4:$S$74,2)))))))</f>
        <v>3</v>
      </c>
      <c r="S103" s="59">
        <f t="shared" si="1"/>
        <v>3</v>
      </c>
      <c r="T103" s="59"/>
    </row>
    <row r="104" spans="1:20" x14ac:dyDescent="0.2">
      <c r="A104" s="59"/>
      <c r="B104" s="59"/>
      <c r="C104" s="59"/>
      <c r="D104" s="59"/>
      <c r="E104" s="59"/>
      <c r="F104" s="59">
        <f>IF((D104&lt;=11),VLOOKUP(E104,'11 лет'!$L$3:$N$75,3),IF((D104=12),VLOOKUP(E104,'12 лет'!$L$3:$N$75,3),IF((D104=13),VLOOKUP(E104,'13 лет'!$M$3:$P$75,4),IF((D104=14),VLOOKUP(E104,'14 лет'!$M$3:$P$75,4),IF((D104=15),VLOOKUP(E104,'15 лет'!$L$3:$N$75,3),IF((D104=16),VLOOKUP(E104,'16 лет'!$L$3:$N$75,3),VLOOKUP(E104,'17 лет'!$L$3:$N$75,3)))))))</f>
        <v>0</v>
      </c>
      <c r="G104" s="59"/>
      <c r="H104" s="59">
        <f>IF((D104&lt;=11),VLOOKUP(G104,'11 лет'!$K$3:$N$75,4),IF((D104=12),VLOOKUP(G104,'12 лет'!$K$3:$N$75,4),IF((D104=13),VLOOKUP(G104,'13 лет'!$L$3:$P$75,5),IF((D104=14),VLOOKUP(G104,'14 лет'!$L$3:$P$75,5),IF((D104=15),VLOOKUP(G104,'15 лет'!$K$3:$N$75,4),IF((D104=16),VLOOKUP(G104,'16 лет'!$K$3:$N$75,4),VLOOKUP(G104,'17 лет'!$K$3:$N$75,4)))))))</f>
        <v>0</v>
      </c>
      <c r="I104" s="59"/>
      <c r="J104" s="59">
        <f>IF((D104&lt;=11),VLOOKUP(I104,'11 лет'!$M$3:$N$75,2),IF((D104=12),VLOOKUP(I104,'12 лет'!$M$3:$N$75,2),IF((D104=13),VLOOKUP(I104,'13 лет'!$O$3:$P$75,2),IF((D104=14),VLOOKUP(I104,'14 лет'!$O$3:$P$75,2),IF((D104=15),VLOOKUP(I104,'15 лет'!$M$3:$N$75,2),IF((D104=16),VLOOKUP(I104,'16 лет'!$M$3:$N$75,2),VLOOKUP(I104,'17 лет'!$M$3:$N$75,2)))))))</f>
        <v>0</v>
      </c>
      <c r="K104" s="59"/>
      <c r="L104" s="59">
        <f>IF((D104&lt;=11),VLOOKUP(K104,'11 лет'!$Q$4:$S$74,3),IF((D104=12),VLOOKUP(K104,'12 лет'!$Q$4:$S$74,3),IF((D104=13),VLOOKUP(K104,'13 лет'!$S$4:$U$74,3),IF((D104=14),VLOOKUP(K104,'14 лет'!$S$4:$U$74,3),IF((D104=15),VLOOKUP(K104,'15 лет'!$Q$4:$S$74,3),IF((D104=16),VLOOKUP(K104,'16 лет'!$Q$4:$S$74,3),VLOOKUP(K104,'17 лет'!$Q$4:$S$74,3)))))))</f>
        <v>0</v>
      </c>
      <c r="M104" s="59"/>
      <c r="N104" s="59">
        <f>IF((D104&lt;=11),VLOOKUP(M104,'11 лет'!$P$4:$S$74,4),IF((D104=12),VLOOKUP(M104,'12 лет'!$P$4:$S$74,4),IF((D104=13),VLOOKUP(M104,'13 лет'!$R$4:$U$74,4),IF((D104=14),VLOOKUP(M104,'14 лет'!$R$4:$U$74,4),IF((D104=15),VLOOKUP(M104,'15 лет'!$P$4:$S$74,4),IF((D104=16),VLOOKUP(M104,'16 лет'!$P$4:$S$74,4),VLOOKUP(M104,'17 лет'!$P$4:$S$74,4)))))))</f>
        <v>0</v>
      </c>
      <c r="O104" s="59"/>
      <c r="P104" s="59">
        <f>IF((D104&lt;=11),VLOOKUP(O104,'11 лет'!$O$4:$S$74,5),IF((D104=12),VLOOKUP(O104,'12 лет'!$O$4:$S$74,5),IF((D104=13),VLOOKUP(O104,'13 лет'!$Q$4:$U$74,5),IF((D104=14),VLOOKUP(O104,'14 лет'!$Q$4:$U$74,5),IF((D104=15),VLOOKUP(O104,'15 лет'!$O$4:$S$74,5),IF((D104=16),VLOOKUP(O104,'16 лет'!$O$4:$S$74,5),VLOOKUP(O104,'17 лет'!$O$4:$S$74,5)))))))</f>
        <v>0</v>
      </c>
      <c r="Q104" s="59"/>
      <c r="R104" s="59">
        <f>IF((D104&lt;=11),VLOOKUP(Q104,'11 лет'!$R$4:$S$74,2),IF((D104=12),VLOOKUP(Q104,'12 лет'!$R$4:$S$74,2),IF((D104=13),VLOOKUP(Q104,'13 лет'!$T$4:$U$74,2),IF((D104=14),VLOOKUP(Q104,'14 лет'!$T$4:$U$74,2),IF((D104=15),VLOOKUP(Q104,'15 лет'!$R$4:$S$74,2),IF((D104=16),VLOOKUP(Q104,'16 лет'!$R$4:$S$74,2),VLOOKUP(Q104,'17 лет'!$R$4:$S$74,2)))))))</f>
        <v>3</v>
      </c>
      <c r="S104" s="59">
        <f t="shared" si="1"/>
        <v>3</v>
      </c>
      <c r="T104" s="59"/>
    </row>
    <row r="105" spans="1:20" x14ac:dyDescent="0.2">
      <c r="A105" s="59"/>
      <c r="B105" s="59"/>
      <c r="C105" s="59"/>
      <c r="D105" s="59"/>
      <c r="E105" s="59"/>
      <c r="F105" s="59">
        <f>IF((D105&lt;=11),VLOOKUP(E105,'11 лет'!$L$3:$N$75,3),IF((D105=12),VLOOKUP(E105,'12 лет'!$L$3:$N$75,3),IF((D105=13),VLOOKUP(E105,'13 лет'!$M$3:$P$75,4),IF((D105=14),VLOOKUP(E105,'14 лет'!$M$3:$P$75,4),IF((D105=15),VLOOKUP(E105,'15 лет'!$L$3:$N$75,3),IF((D105=16),VLOOKUP(E105,'16 лет'!$L$3:$N$75,3),VLOOKUP(E105,'17 лет'!$L$3:$N$75,3)))))))</f>
        <v>0</v>
      </c>
      <c r="G105" s="59"/>
      <c r="H105" s="59">
        <f>IF((D105&lt;=11),VLOOKUP(G105,'11 лет'!$K$3:$N$75,4),IF((D105=12),VLOOKUP(G105,'12 лет'!$K$3:$N$75,4),IF((D105=13),VLOOKUP(G105,'13 лет'!$L$3:$P$75,5),IF((D105=14),VLOOKUP(G105,'14 лет'!$L$3:$P$75,5),IF((D105=15),VLOOKUP(G105,'15 лет'!$K$3:$N$75,4),IF((D105=16),VLOOKUP(G105,'16 лет'!$K$3:$N$75,4),VLOOKUP(G105,'17 лет'!$K$3:$N$75,4)))))))</f>
        <v>0</v>
      </c>
      <c r="I105" s="59"/>
      <c r="J105" s="59">
        <f>IF((D105&lt;=11),VLOOKUP(I105,'11 лет'!$M$3:$N$75,2),IF((D105=12),VLOOKUP(I105,'12 лет'!$M$3:$N$75,2),IF((D105=13),VLOOKUP(I105,'13 лет'!$O$3:$P$75,2),IF((D105=14),VLOOKUP(I105,'14 лет'!$O$3:$P$75,2),IF((D105=15),VLOOKUP(I105,'15 лет'!$M$3:$N$75,2),IF((D105=16),VLOOKUP(I105,'16 лет'!$M$3:$N$75,2),VLOOKUP(I105,'17 лет'!$M$3:$N$75,2)))))))</f>
        <v>0</v>
      </c>
      <c r="K105" s="59"/>
      <c r="L105" s="59">
        <f>IF((D105&lt;=11),VLOOKUP(K105,'11 лет'!$Q$4:$S$74,3),IF((D105=12),VLOOKUP(K105,'12 лет'!$Q$4:$S$74,3),IF((D105=13),VLOOKUP(K105,'13 лет'!$S$4:$U$74,3),IF((D105=14),VLOOKUP(K105,'14 лет'!$S$4:$U$74,3),IF((D105=15),VLOOKUP(K105,'15 лет'!$Q$4:$S$74,3),IF((D105=16),VLOOKUP(K105,'16 лет'!$Q$4:$S$74,3),VLOOKUP(K105,'17 лет'!$Q$4:$S$74,3)))))))</f>
        <v>0</v>
      </c>
      <c r="M105" s="59"/>
      <c r="N105" s="59">
        <f>IF((D105&lt;=11),VLOOKUP(M105,'11 лет'!$P$4:$S$74,4),IF((D105=12),VLOOKUP(M105,'12 лет'!$P$4:$S$74,4),IF((D105=13),VLOOKUP(M105,'13 лет'!$R$4:$U$74,4),IF((D105=14),VLOOKUP(M105,'14 лет'!$R$4:$U$74,4),IF((D105=15),VLOOKUP(M105,'15 лет'!$P$4:$S$74,4),IF((D105=16),VLOOKUP(M105,'16 лет'!$P$4:$S$74,4),VLOOKUP(M105,'17 лет'!$P$4:$S$74,4)))))))</f>
        <v>0</v>
      </c>
      <c r="O105" s="59"/>
      <c r="P105" s="59">
        <f>IF((D105&lt;=11),VLOOKUP(O105,'11 лет'!$O$4:$S$74,5),IF((D105=12),VLOOKUP(O105,'12 лет'!$O$4:$S$74,5),IF((D105=13),VLOOKUP(O105,'13 лет'!$Q$4:$U$74,5),IF((D105=14),VLOOKUP(O105,'14 лет'!$Q$4:$U$74,5),IF((D105=15),VLOOKUP(O105,'15 лет'!$O$4:$S$74,5),IF((D105=16),VLOOKUP(O105,'16 лет'!$O$4:$S$74,5),VLOOKUP(O105,'17 лет'!$O$4:$S$74,5)))))))</f>
        <v>0</v>
      </c>
      <c r="Q105" s="59"/>
      <c r="R105" s="59">
        <f>IF((D105&lt;=11),VLOOKUP(Q105,'11 лет'!$R$4:$S$74,2),IF((D105=12),VLOOKUP(Q105,'12 лет'!$R$4:$S$74,2),IF((D105=13),VLOOKUP(Q105,'13 лет'!$T$4:$U$74,2),IF((D105=14),VLOOKUP(Q105,'14 лет'!$T$4:$U$74,2),IF((D105=15),VLOOKUP(Q105,'15 лет'!$R$4:$S$74,2),IF((D105=16),VLOOKUP(Q105,'16 лет'!$R$4:$S$74,2),VLOOKUP(Q105,'17 лет'!$R$4:$S$74,2)))))))</f>
        <v>3</v>
      </c>
      <c r="S105" s="59">
        <f t="shared" si="1"/>
        <v>3</v>
      </c>
      <c r="T105" s="59"/>
    </row>
    <row r="106" spans="1:20" x14ac:dyDescent="0.2">
      <c r="A106" s="59"/>
      <c r="B106" s="59"/>
      <c r="C106" s="59"/>
      <c r="D106" s="59"/>
      <c r="E106" s="59"/>
      <c r="F106" s="59">
        <f>IF((D106&lt;=11),VLOOKUP(E106,'11 лет'!$L$3:$N$75,3),IF((D106=12),VLOOKUP(E106,'12 лет'!$L$3:$N$75,3),IF((D106=13),VLOOKUP(E106,'13 лет'!$M$3:$P$75,4),IF((D106=14),VLOOKUP(E106,'14 лет'!$M$3:$P$75,4),IF((D106=15),VLOOKUP(E106,'15 лет'!$L$3:$N$75,3),IF((D106=16),VLOOKUP(E106,'16 лет'!$L$3:$N$75,3),VLOOKUP(E106,'17 лет'!$L$3:$N$75,3)))))))</f>
        <v>0</v>
      </c>
      <c r="G106" s="59"/>
      <c r="H106" s="59">
        <f>IF((D106&lt;=11),VLOOKUP(G106,'11 лет'!$K$3:$N$75,4),IF((D106=12),VLOOKUP(G106,'12 лет'!$K$3:$N$75,4),IF((D106=13),VLOOKUP(G106,'13 лет'!$L$3:$P$75,5),IF((D106=14),VLOOKUP(G106,'14 лет'!$L$3:$P$75,5),IF((D106=15),VLOOKUP(G106,'15 лет'!$K$3:$N$75,4),IF((D106=16),VLOOKUP(G106,'16 лет'!$K$3:$N$75,4),VLOOKUP(G106,'17 лет'!$K$3:$N$75,4)))))))</f>
        <v>0</v>
      </c>
      <c r="I106" s="59"/>
      <c r="J106" s="59">
        <f>IF((D106&lt;=11),VLOOKUP(I106,'11 лет'!$M$3:$N$75,2),IF((D106=12),VLOOKUP(I106,'12 лет'!$M$3:$N$75,2),IF((D106=13),VLOOKUP(I106,'13 лет'!$O$3:$P$75,2),IF((D106=14),VLOOKUP(I106,'14 лет'!$O$3:$P$75,2),IF((D106=15),VLOOKUP(I106,'15 лет'!$M$3:$N$75,2),IF((D106=16),VLOOKUP(I106,'16 лет'!$M$3:$N$75,2),VLOOKUP(I106,'17 лет'!$M$3:$N$75,2)))))))</f>
        <v>0</v>
      </c>
      <c r="K106" s="59"/>
      <c r="L106" s="59">
        <f>IF((D106&lt;=11),VLOOKUP(K106,'11 лет'!$Q$4:$S$74,3),IF((D106=12),VLOOKUP(K106,'12 лет'!$Q$4:$S$74,3),IF((D106=13),VLOOKUP(K106,'13 лет'!$S$4:$U$74,3),IF((D106=14),VLOOKUP(K106,'14 лет'!$S$4:$U$74,3),IF((D106=15),VLOOKUP(K106,'15 лет'!$Q$4:$S$74,3),IF((D106=16),VLOOKUP(K106,'16 лет'!$Q$4:$S$74,3),VLOOKUP(K106,'17 лет'!$Q$4:$S$74,3)))))))</f>
        <v>0</v>
      </c>
      <c r="M106" s="59"/>
      <c r="N106" s="59">
        <f>IF((D106&lt;=11),VLOOKUP(M106,'11 лет'!$P$4:$S$74,4),IF((D106=12),VLOOKUP(M106,'12 лет'!$P$4:$S$74,4),IF((D106=13),VLOOKUP(M106,'13 лет'!$R$4:$U$74,4),IF((D106=14),VLOOKUP(M106,'14 лет'!$R$4:$U$74,4),IF((D106=15),VLOOKUP(M106,'15 лет'!$P$4:$S$74,4),IF((D106=16),VLOOKUP(M106,'16 лет'!$P$4:$S$74,4),VLOOKUP(M106,'17 лет'!$P$4:$S$74,4)))))))</f>
        <v>0</v>
      </c>
      <c r="O106" s="59"/>
      <c r="P106" s="59">
        <f>IF((D106&lt;=11),VLOOKUP(O106,'11 лет'!$O$4:$S$74,5),IF((D106=12),VLOOKUP(O106,'12 лет'!$O$4:$S$74,5),IF((D106=13),VLOOKUP(O106,'13 лет'!$Q$4:$U$74,5),IF((D106=14),VLOOKUP(O106,'14 лет'!$Q$4:$U$74,5),IF((D106=15),VLOOKUP(O106,'15 лет'!$O$4:$S$74,5),IF((D106=16),VLOOKUP(O106,'16 лет'!$O$4:$S$74,5),VLOOKUP(O106,'17 лет'!$O$4:$S$74,5)))))))</f>
        <v>0</v>
      </c>
      <c r="Q106" s="59"/>
      <c r="R106" s="59">
        <f>IF((D106&lt;=11),VLOOKUP(Q106,'11 лет'!$R$4:$S$74,2),IF((D106=12),VLOOKUP(Q106,'12 лет'!$R$4:$S$74,2),IF((D106=13),VLOOKUP(Q106,'13 лет'!$T$4:$U$74,2),IF((D106=14),VLOOKUP(Q106,'14 лет'!$T$4:$U$74,2),IF((D106=15),VLOOKUP(Q106,'15 лет'!$R$4:$S$74,2),IF((D106=16),VLOOKUP(Q106,'16 лет'!$R$4:$S$74,2),VLOOKUP(Q106,'17 лет'!$R$4:$S$74,2)))))))</f>
        <v>3</v>
      </c>
      <c r="S106" s="59">
        <f t="shared" si="1"/>
        <v>3</v>
      </c>
      <c r="T106" s="59"/>
    </row>
    <row r="107" spans="1:20" x14ac:dyDescent="0.2">
      <c r="A107" s="59"/>
      <c r="B107" s="59"/>
      <c r="C107" s="59"/>
      <c r="D107" s="59"/>
      <c r="E107" s="59"/>
      <c r="F107" s="59">
        <f>IF((D107&lt;=11),VLOOKUP(E107,'11 лет'!$L$3:$N$75,3),IF((D107=12),VLOOKUP(E107,'12 лет'!$L$3:$N$75,3),IF((D107=13),VLOOKUP(E107,'13 лет'!$M$3:$P$75,4),IF((D107=14),VLOOKUP(E107,'14 лет'!$M$3:$P$75,4),IF((D107=15),VLOOKUP(E107,'15 лет'!$L$3:$N$75,3),IF((D107=16),VLOOKUP(E107,'16 лет'!$L$3:$N$75,3),VLOOKUP(E107,'17 лет'!$L$3:$N$75,3)))))))</f>
        <v>0</v>
      </c>
      <c r="G107" s="59"/>
      <c r="H107" s="59">
        <f>IF((D107&lt;=11),VLOOKUP(G107,'11 лет'!$K$3:$N$75,4),IF((D107=12),VLOOKUP(G107,'12 лет'!$K$3:$N$75,4),IF((D107=13),VLOOKUP(G107,'13 лет'!$L$3:$P$75,5),IF((D107=14),VLOOKUP(G107,'14 лет'!$L$3:$P$75,5),IF((D107=15),VLOOKUP(G107,'15 лет'!$K$3:$N$75,4),IF((D107=16),VLOOKUP(G107,'16 лет'!$K$3:$N$75,4),VLOOKUP(G107,'17 лет'!$K$3:$N$75,4)))))))</f>
        <v>0</v>
      </c>
      <c r="I107" s="59"/>
      <c r="J107" s="59">
        <f>IF((D107&lt;=11),VLOOKUP(I107,'11 лет'!$M$3:$N$75,2),IF((D107=12),VLOOKUP(I107,'12 лет'!$M$3:$N$75,2),IF((D107=13),VLOOKUP(I107,'13 лет'!$O$3:$P$75,2),IF((D107=14),VLOOKUP(I107,'14 лет'!$O$3:$P$75,2),IF((D107=15),VLOOKUP(I107,'15 лет'!$M$3:$N$75,2),IF((D107=16),VLOOKUP(I107,'16 лет'!$M$3:$N$75,2),VLOOKUP(I107,'17 лет'!$M$3:$N$75,2)))))))</f>
        <v>0</v>
      </c>
      <c r="K107" s="59"/>
      <c r="L107" s="59">
        <f>IF((D107&lt;=11),VLOOKUP(K107,'11 лет'!$Q$4:$S$74,3),IF((D107=12),VLOOKUP(K107,'12 лет'!$Q$4:$S$74,3),IF((D107=13),VLOOKUP(K107,'13 лет'!$S$4:$U$74,3),IF((D107=14),VLOOKUP(K107,'14 лет'!$S$4:$U$74,3),IF((D107=15),VLOOKUP(K107,'15 лет'!$Q$4:$S$74,3),IF((D107=16),VLOOKUP(K107,'16 лет'!$Q$4:$S$74,3),VLOOKUP(K107,'17 лет'!$Q$4:$S$74,3)))))))</f>
        <v>0</v>
      </c>
      <c r="M107" s="59"/>
      <c r="N107" s="59">
        <f>IF((D107&lt;=11),VLOOKUP(M107,'11 лет'!$P$4:$S$74,4),IF((D107=12),VLOOKUP(M107,'12 лет'!$P$4:$S$74,4),IF((D107=13),VLOOKUP(M107,'13 лет'!$R$4:$U$74,4),IF((D107=14),VLOOKUP(M107,'14 лет'!$R$4:$U$74,4),IF((D107=15),VLOOKUP(M107,'15 лет'!$P$4:$S$74,4),IF((D107=16),VLOOKUP(M107,'16 лет'!$P$4:$S$74,4),VLOOKUP(M107,'17 лет'!$P$4:$S$74,4)))))))</f>
        <v>0</v>
      </c>
      <c r="O107" s="59"/>
      <c r="P107" s="59">
        <f>IF((D107&lt;=11),VLOOKUP(O107,'11 лет'!$O$4:$S$74,5),IF((D107=12),VLOOKUP(O107,'12 лет'!$O$4:$S$74,5),IF((D107=13),VLOOKUP(O107,'13 лет'!$Q$4:$U$74,5),IF((D107=14),VLOOKUP(O107,'14 лет'!$Q$4:$U$74,5),IF((D107=15),VLOOKUP(O107,'15 лет'!$O$4:$S$74,5),IF((D107=16),VLOOKUP(O107,'16 лет'!$O$4:$S$74,5),VLOOKUP(O107,'17 лет'!$O$4:$S$74,5)))))))</f>
        <v>0</v>
      </c>
      <c r="Q107" s="59"/>
      <c r="R107" s="59">
        <f>IF((D107&lt;=11),VLOOKUP(Q107,'11 лет'!$R$4:$S$74,2),IF((D107=12),VLOOKUP(Q107,'12 лет'!$R$4:$S$74,2),IF((D107=13),VLOOKUP(Q107,'13 лет'!$T$4:$U$74,2),IF((D107=14),VLOOKUP(Q107,'14 лет'!$T$4:$U$74,2),IF((D107=15),VLOOKUP(Q107,'15 лет'!$R$4:$S$74,2),IF((D107=16),VLOOKUP(Q107,'16 лет'!$R$4:$S$74,2),VLOOKUP(Q107,'17 лет'!$R$4:$S$74,2)))))))</f>
        <v>3</v>
      </c>
      <c r="S107" s="59">
        <f t="shared" si="1"/>
        <v>3</v>
      </c>
      <c r="T107" s="59"/>
    </row>
    <row r="108" spans="1:20" x14ac:dyDescent="0.2">
      <c r="A108" s="59"/>
      <c r="B108" s="59"/>
      <c r="C108" s="59"/>
      <c r="D108" s="59"/>
      <c r="E108" s="59"/>
      <c r="F108" s="59">
        <f>IF((D108&lt;=11),VLOOKUP(E108,'11 лет'!$L$3:$N$75,3),IF((D108=12),VLOOKUP(E108,'12 лет'!$L$3:$N$75,3),IF((D108=13),VLOOKUP(E108,'13 лет'!$M$3:$P$75,4),IF((D108=14),VLOOKUP(E108,'14 лет'!$M$3:$P$75,4),IF((D108=15),VLOOKUP(E108,'15 лет'!$L$3:$N$75,3),IF((D108=16),VLOOKUP(E108,'16 лет'!$L$3:$N$75,3),VLOOKUP(E108,'17 лет'!$L$3:$N$75,3)))))))</f>
        <v>0</v>
      </c>
      <c r="G108" s="59"/>
      <c r="H108" s="59">
        <f>IF((D108&lt;=11),VLOOKUP(G108,'11 лет'!$K$3:$N$75,4),IF((D108=12),VLOOKUP(G108,'12 лет'!$K$3:$N$75,4),IF((D108=13),VLOOKUP(G108,'13 лет'!$L$3:$P$75,5),IF((D108=14),VLOOKUP(G108,'14 лет'!$L$3:$P$75,5),IF((D108=15),VLOOKUP(G108,'15 лет'!$K$3:$N$75,4),IF((D108=16),VLOOKUP(G108,'16 лет'!$K$3:$N$75,4),VLOOKUP(G108,'17 лет'!$K$3:$N$75,4)))))))</f>
        <v>0</v>
      </c>
      <c r="I108" s="59"/>
      <c r="J108" s="59">
        <f>IF((D108&lt;=11),VLOOKUP(I108,'11 лет'!$M$3:$N$75,2),IF((D108=12),VLOOKUP(I108,'12 лет'!$M$3:$N$75,2),IF((D108=13),VLOOKUP(I108,'13 лет'!$O$3:$P$75,2),IF((D108=14),VLOOKUP(I108,'14 лет'!$O$3:$P$75,2),IF((D108=15),VLOOKUP(I108,'15 лет'!$M$3:$N$75,2),IF((D108=16),VLOOKUP(I108,'16 лет'!$M$3:$N$75,2),VLOOKUP(I108,'17 лет'!$M$3:$N$75,2)))))))</f>
        <v>0</v>
      </c>
      <c r="K108" s="59"/>
      <c r="L108" s="59">
        <f>IF((D108&lt;=11),VLOOKUP(K108,'11 лет'!$Q$4:$S$74,3),IF((D108=12),VLOOKUP(K108,'12 лет'!$Q$4:$S$74,3),IF((D108=13),VLOOKUP(K108,'13 лет'!$S$4:$U$74,3),IF((D108=14),VLOOKUP(K108,'14 лет'!$S$4:$U$74,3),IF((D108=15),VLOOKUP(K108,'15 лет'!$Q$4:$S$74,3),IF((D108=16),VLOOKUP(K108,'16 лет'!$Q$4:$S$74,3),VLOOKUP(K108,'17 лет'!$Q$4:$S$74,3)))))))</f>
        <v>0</v>
      </c>
      <c r="M108" s="59"/>
      <c r="N108" s="59">
        <f>IF((D108&lt;=11),VLOOKUP(M108,'11 лет'!$P$4:$S$74,4),IF((D108=12),VLOOKUP(M108,'12 лет'!$P$4:$S$74,4),IF((D108=13),VLOOKUP(M108,'13 лет'!$R$4:$U$74,4),IF((D108=14),VLOOKUP(M108,'14 лет'!$R$4:$U$74,4),IF((D108=15),VLOOKUP(M108,'15 лет'!$P$4:$S$74,4),IF((D108=16),VLOOKUP(M108,'16 лет'!$P$4:$S$74,4),VLOOKUP(M108,'17 лет'!$P$4:$S$74,4)))))))</f>
        <v>0</v>
      </c>
      <c r="O108" s="59"/>
      <c r="P108" s="59">
        <f>IF((D108&lt;=11),VLOOKUP(O108,'11 лет'!$O$4:$S$74,5),IF((D108=12),VLOOKUP(O108,'12 лет'!$O$4:$S$74,5),IF((D108=13),VLOOKUP(O108,'13 лет'!$Q$4:$U$74,5),IF((D108=14),VLOOKUP(O108,'14 лет'!$Q$4:$U$74,5),IF((D108=15),VLOOKUP(O108,'15 лет'!$O$4:$S$74,5),IF((D108=16),VLOOKUP(O108,'16 лет'!$O$4:$S$74,5),VLOOKUP(O108,'17 лет'!$O$4:$S$74,5)))))))</f>
        <v>0</v>
      </c>
      <c r="Q108" s="59"/>
      <c r="R108" s="59">
        <f>IF((D108&lt;=11),VLOOKUP(Q108,'11 лет'!$R$4:$S$74,2),IF((D108=12),VLOOKUP(Q108,'12 лет'!$R$4:$S$74,2),IF((D108=13),VLOOKUP(Q108,'13 лет'!$T$4:$U$74,2),IF((D108=14),VLOOKUP(Q108,'14 лет'!$T$4:$U$74,2),IF((D108=15),VLOOKUP(Q108,'15 лет'!$R$4:$S$74,2),IF((D108=16),VLOOKUP(Q108,'16 лет'!$R$4:$S$74,2),VLOOKUP(Q108,'17 лет'!$R$4:$S$74,2)))))))</f>
        <v>3</v>
      </c>
      <c r="S108" s="59">
        <f t="shared" si="1"/>
        <v>3</v>
      </c>
      <c r="T108" s="59"/>
    </row>
    <row r="109" spans="1:20" x14ac:dyDescent="0.2">
      <c r="A109" s="59"/>
      <c r="B109" s="59"/>
      <c r="C109" s="59"/>
      <c r="D109" s="59"/>
      <c r="E109" s="59"/>
      <c r="F109" s="59">
        <f>IF((D109&lt;=11),VLOOKUP(E109,'11 лет'!$L$3:$N$75,3),IF((D109=12),VLOOKUP(E109,'12 лет'!$L$3:$N$75,3),IF((D109=13),VLOOKUP(E109,'13 лет'!$M$3:$P$75,4),IF((D109=14),VLOOKUP(E109,'14 лет'!$M$3:$P$75,4),IF((D109=15),VLOOKUP(E109,'15 лет'!$L$3:$N$75,3),IF((D109=16),VLOOKUP(E109,'16 лет'!$L$3:$N$75,3),VLOOKUP(E109,'17 лет'!$L$3:$N$75,3)))))))</f>
        <v>0</v>
      </c>
      <c r="G109" s="59"/>
      <c r="H109" s="59">
        <f>IF((D109&lt;=11),VLOOKUP(G109,'11 лет'!$K$3:$N$75,4),IF((D109=12),VLOOKUP(G109,'12 лет'!$K$3:$N$75,4),IF((D109=13),VLOOKUP(G109,'13 лет'!$L$3:$P$75,5),IF((D109=14),VLOOKUP(G109,'14 лет'!$L$3:$P$75,5),IF((D109=15),VLOOKUP(G109,'15 лет'!$K$3:$N$75,4),IF((D109=16),VLOOKUP(G109,'16 лет'!$K$3:$N$75,4),VLOOKUP(G109,'17 лет'!$K$3:$N$75,4)))))))</f>
        <v>0</v>
      </c>
      <c r="I109" s="59"/>
      <c r="J109" s="59">
        <f>IF((D109&lt;=11),VLOOKUP(I109,'11 лет'!$M$3:$N$75,2),IF((D109=12),VLOOKUP(I109,'12 лет'!$M$3:$N$75,2),IF((D109=13),VLOOKUP(I109,'13 лет'!$O$3:$P$75,2),IF((D109=14),VLOOKUP(I109,'14 лет'!$O$3:$P$75,2),IF((D109=15),VLOOKUP(I109,'15 лет'!$M$3:$N$75,2),IF((D109=16),VLOOKUP(I109,'16 лет'!$M$3:$N$75,2),VLOOKUP(I109,'17 лет'!$M$3:$N$75,2)))))))</f>
        <v>0</v>
      </c>
      <c r="K109" s="59"/>
      <c r="L109" s="59">
        <f>IF((D109&lt;=11),VLOOKUP(K109,'11 лет'!$Q$4:$S$74,3),IF((D109=12),VLOOKUP(K109,'12 лет'!$Q$4:$S$74,3),IF((D109=13),VLOOKUP(K109,'13 лет'!$S$4:$U$74,3),IF((D109=14),VLOOKUP(K109,'14 лет'!$S$4:$U$74,3),IF((D109=15),VLOOKUP(K109,'15 лет'!$Q$4:$S$74,3),IF((D109=16),VLOOKUP(K109,'16 лет'!$Q$4:$S$74,3),VLOOKUP(K109,'17 лет'!$Q$4:$S$74,3)))))))</f>
        <v>0</v>
      </c>
      <c r="M109" s="59"/>
      <c r="N109" s="59">
        <f>IF((D109&lt;=11),VLOOKUP(M109,'11 лет'!$P$4:$S$74,4),IF((D109=12),VLOOKUP(M109,'12 лет'!$P$4:$S$74,4),IF((D109=13),VLOOKUP(M109,'13 лет'!$R$4:$U$74,4),IF((D109=14),VLOOKUP(M109,'14 лет'!$R$4:$U$74,4),IF((D109=15),VLOOKUP(M109,'15 лет'!$P$4:$S$74,4),IF((D109=16),VLOOKUP(M109,'16 лет'!$P$4:$S$74,4),VLOOKUP(M109,'17 лет'!$P$4:$S$74,4)))))))</f>
        <v>0</v>
      </c>
      <c r="O109" s="59"/>
      <c r="P109" s="59">
        <f>IF((D109&lt;=11),VLOOKUP(O109,'11 лет'!$O$4:$S$74,5),IF((D109=12),VLOOKUP(O109,'12 лет'!$O$4:$S$74,5),IF((D109=13),VLOOKUP(O109,'13 лет'!$Q$4:$U$74,5),IF((D109=14),VLOOKUP(O109,'14 лет'!$Q$4:$U$74,5),IF((D109=15),VLOOKUP(O109,'15 лет'!$O$4:$S$74,5),IF((D109=16),VLOOKUP(O109,'16 лет'!$O$4:$S$74,5),VLOOKUP(O109,'17 лет'!$O$4:$S$74,5)))))))</f>
        <v>0</v>
      </c>
      <c r="Q109" s="59"/>
      <c r="R109" s="59">
        <f>IF((D109&lt;=11),VLOOKUP(Q109,'11 лет'!$R$4:$S$74,2),IF((D109=12),VLOOKUP(Q109,'12 лет'!$R$4:$S$74,2),IF((D109=13),VLOOKUP(Q109,'13 лет'!$T$4:$U$74,2),IF((D109=14),VLOOKUP(Q109,'14 лет'!$T$4:$U$74,2),IF((D109=15),VLOOKUP(Q109,'15 лет'!$R$4:$S$74,2),IF((D109=16),VLOOKUP(Q109,'16 лет'!$R$4:$S$74,2),VLOOKUP(Q109,'17 лет'!$R$4:$S$74,2)))))))</f>
        <v>3</v>
      </c>
      <c r="S109" s="59">
        <f t="shared" si="1"/>
        <v>3</v>
      </c>
      <c r="T109" s="59"/>
    </row>
    <row r="110" spans="1:20" x14ac:dyDescent="0.2">
      <c r="A110" s="59"/>
      <c r="B110" s="59"/>
      <c r="C110" s="59"/>
      <c r="D110" s="59"/>
      <c r="E110" s="59"/>
      <c r="F110" s="59">
        <f>IF((D110&lt;=11),VLOOKUP(E110,'11 лет'!$L$3:$N$75,3),IF((D110=12),VLOOKUP(E110,'12 лет'!$L$3:$N$75,3),IF((D110=13),VLOOKUP(E110,'13 лет'!$M$3:$P$75,4),IF((D110=14),VLOOKUP(E110,'14 лет'!$M$3:$P$75,4),IF((D110=15),VLOOKUP(E110,'15 лет'!$L$3:$N$75,3),IF((D110=16),VLOOKUP(E110,'16 лет'!$L$3:$N$75,3),VLOOKUP(E110,'17 лет'!$L$3:$N$75,3)))))))</f>
        <v>0</v>
      </c>
      <c r="G110" s="59"/>
      <c r="H110" s="59">
        <f>IF((D110&lt;=11),VLOOKUP(G110,'11 лет'!$K$3:$N$75,4),IF((D110=12),VLOOKUP(G110,'12 лет'!$K$3:$N$75,4),IF((D110=13),VLOOKUP(G110,'13 лет'!$L$3:$P$75,5),IF((D110=14),VLOOKUP(G110,'14 лет'!$L$3:$P$75,5),IF((D110=15),VLOOKUP(G110,'15 лет'!$K$3:$N$75,4),IF((D110=16),VLOOKUP(G110,'16 лет'!$K$3:$N$75,4),VLOOKUP(G110,'17 лет'!$K$3:$N$75,4)))))))</f>
        <v>0</v>
      </c>
      <c r="I110" s="59"/>
      <c r="J110" s="59">
        <f>IF((D110&lt;=11),VLOOKUP(I110,'11 лет'!$M$3:$N$75,2),IF((D110=12),VLOOKUP(I110,'12 лет'!$M$3:$N$75,2),IF((D110=13),VLOOKUP(I110,'13 лет'!$O$3:$P$75,2),IF((D110=14),VLOOKUP(I110,'14 лет'!$O$3:$P$75,2),IF((D110=15),VLOOKUP(I110,'15 лет'!$M$3:$N$75,2),IF((D110=16),VLOOKUP(I110,'16 лет'!$M$3:$N$75,2),VLOOKUP(I110,'17 лет'!$M$3:$N$75,2)))))))</f>
        <v>0</v>
      </c>
      <c r="K110" s="59"/>
      <c r="L110" s="59">
        <f>IF((D110&lt;=11),VLOOKUP(K110,'11 лет'!$Q$4:$S$74,3),IF((D110=12),VLOOKUP(K110,'12 лет'!$Q$4:$S$74,3),IF((D110=13),VLOOKUP(K110,'13 лет'!$S$4:$U$74,3),IF((D110=14),VLOOKUP(K110,'14 лет'!$S$4:$U$74,3),IF((D110=15),VLOOKUP(K110,'15 лет'!$Q$4:$S$74,3),IF((D110=16),VLOOKUP(K110,'16 лет'!$Q$4:$S$74,3),VLOOKUP(K110,'17 лет'!$Q$4:$S$74,3)))))))</f>
        <v>0</v>
      </c>
      <c r="M110" s="59"/>
      <c r="N110" s="59">
        <f>IF((D110&lt;=11),VLOOKUP(M110,'11 лет'!$P$4:$S$74,4),IF((D110=12),VLOOKUP(M110,'12 лет'!$P$4:$S$74,4),IF((D110=13),VLOOKUP(M110,'13 лет'!$R$4:$U$74,4),IF((D110=14),VLOOKUP(M110,'14 лет'!$R$4:$U$74,4),IF((D110=15),VLOOKUP(M110,'15 лет'!$P$4:$S$74,4),IF((D110=16),VLOOKUP(M110,'16 лет'!$P$4:$S$74,4),VLOOKUP(M110,'17 лет'!$P$4:$S$74,4)))))))</f>
        <v>0</v>
      </c>
      <c r="O110" s="59"/>
      <c r="P110" s="59">
        <f>IF((D110&lt;=11),VLOOKUP(O110,'11 лет'!$O$4:$S$74,5),IF((D110=12),VLOOKUP(O110,'12 лет'!$O$4:$S$74,5),IF((D110=13),VLOOKUP(O110,'13 лет'!$Q$4:$U$74,5),IF((D110=14),VLOOKUP(O110,'14 лет'!$Q$4:$U$74,5),IF((D110=15),VLOOKUP(O110,'15 лет'!$O$4:$S$74,5),IF((D110=16),VLOOKUP(O110,'16 лет'!$O$4:$S$74,5),VLOOKUP(O110,'17 лет'!$O$4:$S$74,5)))))))</f>
        <v>0</v>
      </c>
      <c r="Q110" s="59"/>
      <c r="R110" s="59">
        <f>IF((D110&lt;=11),VLOOKUP(Q110,'11 лет'!$R$4:$S$74,2),IF((D110=12),VLOOKUP(Q110,'12 лет'!$R$4:$S$74,2),IF((D110=13),VLOOKUP(Q110,'13 лет'!$T$4:$U$74,2),IF((D110=14),VLOOKUP(Q110,'14 лет'!$T$4:$U$74,2),IF((D110=15),VLOOKUP(Q110,'15 лет'!$R$4:$S$74,2),IF((D110=16),VLOOKUP(Q110,'16 лет'!$R$4:$S$74,2),VLOOKUP(Q110,'17 лет'!$R$4:$S$74,2)))))))</f>
        <v>3</v>
      </c>
      <c r="S110" s="59">
        <f t="shared" si="1"/>
        <v>3</v>
      </c>
      <c r="T110" s="59"/>
    </row>
    <row r="111" spans="1:20" x14ac:dyDescent="0.2">
      <c r="A111" s="59"/>
      <c r="B111" s="59"/>
      <c r="C111" s="59"/>
      <c r="D111" s="59"/>
      <c r="E111" s="59"/>
      <c r="F111" s="59">
        <f>IF((D111&lt;=11),VLOOKUP(E111,'11 лет'!$L$3:$N$75,3),IF((D111=12),VLOOKUP(E111,'12 лет'!$L$3:$N$75,3),IF((D111=13),VLOOKUP(E111,'13 лет'!$M$3:$P$75,4),IF((D111=14),VLOOKUP(E111,'14 лет'!$M$3:$P$75,4),IF((D111=15),VLOOKUP(E111,'15 лет'!$L$3:$N$75,3),IF((D111=16),VLOOKUP(E111,'16 лет'!$L$3:$N$75,3),VLOOKUP(E111,'17 лет'!$L$3:$N$75,3)))))))</f>
        <v>0</v>
      </c>
      <c r="G111" s="59"/>
      <c r="H111" s="59">
        <f>IF((D111&lt;=11),VLOOKUP(G111,'11 лет'!$K$3:$N$75,4),IF((D111=12),VLOOKUP(G111,'12 лет'!$K$3:$N$75,4),IF((D111=13),VLOOKUP(G111,'13 лет'!$L$3:$P$75,5),IF((D111=14),VLOOKUP(G111,'14 лет'!$L$3:$P$75,5),IF((D111=15),VLOOKUP(G111,'15 лет'!$K$3:$N$75,4),IF((D111=16),VLOOKUP(G111,'16 лет'!$K$3:$N$75,4),VLOOKUP(G111,'17 лет'!$K$3:$N$75,4)))))))</f>
        <v>0</v>
      </c>
      <c r="I111" s="59"/>
      <c r="J111" s="59">
        <f>IF((D111&lt;=11),VLOOKUP(I111,'11 лет'!$M$3:$N$75,2),IF((D111=12),VLOOKUP(I111,'12 лет'!$M$3:$N$75,2),IF((D111=13),VLOOKUP(I111,'13 лет'!$O$3:$P$75,2),IF((D111=14),VLOOKUP(I111,'14 лет'!$O$3:$P$75,2),IF((D111=15),VLOOKUP(I111,'15 лет'!$M$3:$N$75,2),IF((D111=16),VLOOKUP(I111,'16 лет'!$M$3:$N$75,2),VLOOKUP(I111,'17 лет'!$M$3:$N$75,2)))))))</f>
        <v>0</v>
      </c>
      <c r="K111" s="59"/>
      <c r="L111" s="59">
        <f>IF((D111&lt;=11),VLOOKUP(K111,'11 лет'!$Q$4:$S$74,3),IF((D111=12),VLOOKUP(K111,'12 лет'!$Q$4:$S$74,3),IF((D111=13),VLOOKUP(K111,'13 лет'!$S$4:$U$74,3),IF((D111=14),VLOOKUP(K111,'14 лет'!$S$4:$U$74,3),IF((D111=15),VLOOKUP(K111,'15 лет'!$Q$4:$S$74,3),IF((D111=16),VLOOKUP(K111,'16 лет'!$Q$4:$S$74,3),VLOOKUP(K111,'17 лет'!$Q$4:$S$74,3)))))))</f>
        <v>0</v>
      </c>
      <c r="M111" s="59"/>
      <c r="N111" s="59">
        <f>IF((D111&lt;=11),VLOOKUP(M111,'11 лет'!$P$4:$S$74,4),IF((D111=12),VLOOKUP(M111,'12 лет'!$P$4:$S$74,4),IF((D111=13),VLOOKUP(M111,'13 лет'!$R$4:$U$74,4),IF((D111=14),VLOOKUP(M111,'14 лет'!$R$4:$U$74,4),IF((D111=15),VLOOKUP(M111,'15 лет'!$P$4:$S$74,4),IF((D111=16),VLOOKUP(M111,'16 лет'!$P$4:$S$74,4),VLOOKUP(M111,'17 лет'!$P$4:$S$74,4)))))))</f>
        <v>0</v>
      </c>
      <c r="O111" s="59"/>
      <c r="P111" s="59">
        <f>IF((D111&lt;=11),VLOOKUP(O111,'11 лет'!$O$4:$S$74,5),IF((D111=12),VLOOKUP(O111,'12 лет'!$O$4:$S$74,5),IF((D111=13),VLOOKUP(O111,'13 лет'!$Q$4:$U$74,5),IF((D111=14),VLOOKUP(O111,'14 лет'!$Q$4:$U$74,5),IF((D111=15),VLOOKUP(O111,'15 лет'!$O$4:$S$74,5),IF((D111=16),VLOOKUP(O111,'16 лет'!$O$4:$S$74,5),VLOOKUP(O111,'17 лет'!$O$4:$S$74,5)))))))</f>
        <v>0</v>
      </c>
      <c r="Q111" s="59"/>
      <c r="R111" s="59">
        <f>IF((D111&lt;=11),VLOOKUP(Q111,'11 лет'!$R$4:$S$74,2),IF((D111=12),VLOOKUP(Q111,'12 лет'!$R$4:$S$74,2),IF((D111=13),VLOOKUP(Q111,'13 лет'!$T$4:$U$74,2),IF((D111=14),VLOOKUP(Q111,'14 лет'!$T$4:$U$74,2),IF((D111=15),VLOOKUP(Q111,'15 лет'!$R$4:$S$74,2),IF((D111=16),VLOOKUP(Q111,'16 лет'!$R$4:$S$74,2),VLOOKUP(Q111,'17 лет'!$R$4:$S$74,2)))))))</f>
        <v>3</v>
      </c>
      <c r="S111" s="59">
        <f t="shared" si="1"/>
        <v>3</v>
      </c>
      <c r="T111" s="59"/>
    </row>
    <row r="112" spans="1:20" x14ac:dyDescent="0.2">
      <c r="A112" s="59"/>
      <c r="B112" s="59"/>
      <c r="C112" s="59"/>
      <c r="D112" s="59"/>
      <c r="E112" s="59"/>
      <c r="F112" s="59">
        <f>IF((D112&lt;=11),VLOOKUP(E112,'11 лет'!$L$3:$N$75,3),IF((D112=12),VLOOKUP(E112,'12 лет'!$L$3:$N$75,3),IF((D112=13),VLOOKUP(E112,'13 лет'!$M$3:$P$75,4),IF((D112=14),VLOOKUP(E112,'14 лет'!$M$3:$P$75,4),IF((D112=15),VLOOKUP(E112,'15 лет'!$L$3:$N$75,3),IF((D112=16),VLOOKUP(E112,'16 лет'!$L$3:$N$75,3),VLOOKUP(E112,'17 лет'!$L$3:$N$75,3)))))))</f>
        <v>0</v>
      </c>
      <c r="G112" s="59"/>
      <c r="H112" s="59">
        <f>IF((D112&lt;=11),VLOOKUP(G112,'11 лет'!$K$3:$N$75,4),IF((D112=12),VLOOKUP(G112,'12 лет'!$K$3:$N$75,4),IF((D112=13),VLOOKUP(G112,'13 лет'!$L$3:$P$75,5),IF((D112=14),VLOOKUP(G112,'14 лет'!$L$3:$P$75,5),IF((D112=15),VLOOKUP(G112,'15 лет'!$K$3:$N$75,4),IF((D112=16),VLOOKUP(G112,'16 лет'!$K$3:$N$75,4),VLOOKUP(G112,'17 лет'!$K$3:$N$75,4)))))))</f>
        <v>0</v>
      </c>
      <c r="I112" s="59"/>
      <c r="J112" s="59">
        <f>IF((D112&lt;=11),VLOOKUP(I112,'11 лет'!$M$3:$N$75,2),IF((D112=12),VLOOKUP(I112,'12 лет'!$M$3:$N$75,2),IF((D112=13),VLOOKUP(I112,'13 лет'!$O$3:$P$75,2),IF((D112=14),VLOOKUP(I112,'14 лет'!$O$3:$P$75,2),IF((D112=15),VLOOKUP(I112,'15 лет'!$M$3:$N$75,2),IF((D112=16),VLOOKUP(I112,'16 лет'!$M$3:$N$75,2),VLOOKUP(I112,'17 лет'!$M$3:$N$75,2)))))))</f>
        <v>0</v>
      </c>
      <c r="K112" s="59"/>
      <c r="L112" s="59">
        <f>IF((D112&lt;=11),VLOOKUP(K112,'11 лет'!$Q$4:$S$74,3),IF((D112=12),VLOOKUP(K112,'12 лет'!$Q$4:$S$74,3),IF((D112=13),VLOOKUP(K112,'13 лет'!$S$4:$U$74,3),IF((D112=14),VLOOKUP(K112,'14 лет'!$S$4:$U$74,3),IF((D112=15),VLOOKUP(K112,'15 лет'!$Q$4:$S$74,3),IF((D112=16),VLOOKUP(K112,'16 лет'!$Q$4:$S$74,3),VLOOKUP(K112,'17 лет'!$Q$4:$S$74,3)))))))</f>
        <v>0</v>
      </c>
      <c r="M112" s="59"/>
      <c r="N112" s="59">
        <f>IF((D112&lt;=11),VLOOKUP(M112,'11 лет'!$P$4:$S$74,4),IF((D112=12),VLOOKUP(M112,'12 лет'!$P$4:$S$74,4),IF((D112=13),VLOOKUP(M112,'13 лет'!$R$4:$U$74,4),IF((D112=14),VLOOKUP(M112,'14 лет'!$R$4:$U$74,4),IF((D112=15),VLOOKUP(M112,'15 лет'!$P$4:$S$74,4),IF((D112=16),VLOOKUP(M112,'16 лет'!$P$4:$S$74,4),VLOOKUP(M112,'17 лет'!$P$4:$S$74,4)))))))</f>
        <v>0</v>
      </c>
      <c r="O112" s="59"/>
      <c r="P112" s="59">
        <f>IF((D112&lt;=11),VLOOKUP(O112,'11 лет'!$O$4:$S$74,5),IF((D112=12),VLOOKUP(O112,'12 лет'!$O$4:$S$74,5),IF((D112=13),VLOOKUP(O112,'13 лет'!$Q$4:$U$74,5),IF((D112=14),VLOOKUP(O112,'14 лет'!$Q$4:$U$74,5),IF((D112=15),VLOOKUP(O112,'15 лет'!$O$4:$S$74,5),IF((D112=16),VLOOKUP(O112,'16 лет'!$O$4:$S$74,5),VLOOKUP(O112,'17 лет'!$O$4:$S$74,5)))))))</f>
        <v>0</v>
      </c>
      <c r="Q112" s="59"/>
      <c r="R112" s="59">
        <f>IF((D112&lt;=11),VLOOKUP(Q112,'11 лет'!$R$4:$S$74,2),IF((D112=12),VLOOKUP(Q112,'12 лет'!$R$4:$S$74,2),IF((D112=13),VLOOKUP(Q112,'13 лет'!$T$4:$U$74,2),IF((D112=14),VLOOKUP(Q112,'14 лет'!$T$4:$U$74,2),IF((D112=15),VLOOKUP(Q112,'15 лет'!$R$4:$S$74,2),IF((D112=16),VLOOKUP(Q112,'16 лет'!$R$4:$S$74,2),VLOOKUP(Q112,'17 лет'!$R$4:$S$74,2)))))))</f>
        <v>3</v>
      </c>
      <c r="S112" s="59">
        <f t="shared" si="1"/>
        <v>3</v>
      </c>
      <c r="T112" s="59"/>
    </row>
    <row r="113" spans="1:20" x14ac:dyDescent="0.2">
      <c r="A113" s="59"/>
      <c r="B113" s="59"/>
      <c r="C113" s="59"/>
      <c r="D113" s="59"/>
      <c r="E113" s="59"/>
      <c r="F113" s="59">
        <f>IF((D113&lt;=11),VLOOKUP(E113,'11 лет'!$L$3:$N$75,3),IF((D113=12),VLOOKUP(E113,'12 лет'!$L$3:$N$75,3),IF((D113=13),VLOOKUP(E113,'13 лет'!$M$3:$P$75,4),IF((D113=14),VLOOKUP(E113,'14 лет'!$M$3:$P$75,4),IF((D113=15),VLOOKUP(E113,'15 лет'!$L$3:$N$75,3),IF((D113=16),VLOOKUP(E113,'16 лет'!$L$3:$N$75,3),VLOOKUP(E113,'17 лет'!$L$3:$N$75,3)))))))</f>
        <v>0</v>
      </c>
      <c r="G113" s="59"/>
      <c r="H113" s="59">
        <f>IF((D113&lt;=11),VLOOKUP(G113,'11 лет'!$K$3:$N$75,4),IF((D113=12),VLOOKUP(G113,'12 лет'!$K$3:$N$75,4),IF((D113=13),VLOOKUP(G113,'13 лет'!$L$3:$P$75,5),IF((D113=14),VLOOKUP(G113,'14 лет'!$L$3:$P$75,5),IF((D113=15),VLOOKUP(G113,'15 лет'!$K$3:$N$75,4),IF((D113=16),VLOOKUP(G113,'16 лет'!$K$3:$N$75,4),VLOOKUP(G113,'17 лет'!$K$3:$N$75,4)))))))</f>
        <v>0</v>
      </c>
      <c r="I113" s="59"/>
      <c r="J113" s="59">
        <f>IF((D113&lt;=11),VLOOKUP(I113,'11 лет'!$M$3:$N$75,2),IF((D113=12),VLOOKUP(I113,'12 лет'!$M$3:$N$75,2),IF((D113=13),VLOOKUP(I113,'13 лет'!$O$3:$P$75,2),IF((D113=14),VLOOKUP(I113,'14 лет'!$O$3:$P$75,2),IF((D113=15),VLOOKUP(I113,'15 лет'!$M$3:$N$75,2),IF((D113=16),VLOOKUP(I113,'16 лет'!$M$3:$N$75,2),VLOOKUP(I113,'17 лет'!$M$3:$N$75,2)))))))</f>
        <v>0</v>
      </c>
      <c r="K113" s="59"/>
      <c r="L113" s="59">
        <f>IF((D113&lt;=11),VLOOKUP(K113,'11 лет'!$Q$4:$S$74,3),IF((D113=12),VLOOKUP(K113,'12 лет'!$Q$4:$S$74,3),IF((D113=13),VLOOKUP(K113,'13 лет'!$S$4:$U$74,3),IF((D113=14),VLOOKUP(K113,'14 лет'!$S$4:$U$74,3),IF((D113=15),VLOOKUP(K113,'15 лет'!$Q$4:$S$74,3),IF((D113=16),VLOOKUP(K113,'16 лет'!$Q$4:$S$74,3),VLOOKUP(K113,'17 лет'!$Q$4:$S$74,3)))))))</f>
        <v>0</v>
      </c>
      <c r="M113" s="59"/>
      <c r="N113" s="59">
        <f>IF((D113&lt;=11),VLOOKUP(M113,'11 лет'!$P$4:$S$74,4),IF((D113=12),VLOOKUP(M113,'12 лет'!$P$4:$S$74,4),IF((D113=13),VLOOKUP(M113,'13 лет'!$R$4:$U$74,4),IF((D113=14),VLOOKUP(M113,'14 лет'!$R$4:$U$74,4),IF((D113=15),VLOOKUP(M113,'15 лет'!$P$4:$S$74,4),IF((D113=16),VLOOKUP(M113,'16 лет'!$P$4:$S$74,4),VLOOKUP(M113,'17 лет'!$P$4:$S$74,4)))))))</f>
        <v>0</v>
      </c>
      <c r="O113" s="59"/>
      <c r="P113" s="59">
        <f>IF((D113&lt;=11),VLOOKUP(O113,'11 лет'!$O$4:$S$74,5),IF((D113=12),VLOOKUP(O113,'12 лет'!$O$4:$S$74,5),IF((D113=13),VLOOKUP(O113,'13 лет'!$Q$4:$U$74,5),IF((D113=14),VLOOKUP(O113,'14 лет'!$Q$4:$U$74,5),IF((D113=15),VLOOKUP(O113,'15 лет'!$O$4:$S$74,5),IF((D113=16),VLOOKUP(O113,'16 лет'!$O$4:$S$74,5),VLOOKUP(O113,'17 лет'!$O$4:$S$74,5)))))))</f>
        <v>0</v>
      </c>
      <c r="Q113" s="59"/>
      <c r="R113" s="59">
        <f>IF((D113&lt;=11),VLOOKUP(Q113,'11 лет'!$R$4:$S$74,2),IF((D113=12),VLOOKUP(Q113,'12 лет'!$R$4:$S$74,2),IF((D113=13),VLOOKUP(Q113,'13 лет'!$T$4:$U$74,2),IF((D113=14),VLOOKUP(Q113,'14 лет'!$T$4:$U$74,2),IF((D113=15),VLOOKUP(Q113,'15 лет'!$R$4:$S$74,2),IF((D113=16),VLOOKUP(Q113,'16 лет'!$R$4:$S$74,2),VLOOKUP(Q113,'17 лет'!$R$4:$S$74,2)))))))</f>
        <v>3</v>
      </c>
      <c r="S113" s="59">
        <f t="shared" si="1"/>
        <v>3</v>
      </c>
      <c r="T113" s="59"/>
    </row>
    <row r="114" spans="1:20" x14ac:dyDescent="0.2">
      <c r="A114" s="59"/>
      <c r="B114" s="59"/>
      <c r="C114" s="59"/>
      <c r="D114" s="59"/>
      <c r="E114" s="59"/>
      <c r="F114" s="59">
        <f>IF((D114&lt;=11),VLOOKUP(E114,'11 лет'!$L$3:$N$75,3),IF((D114=12),VLOOKUP(E114,'12 лет'!$L$3:$N$75,3),IF((D114=13),VLOOKUP(E114,'13 лет'!$M$3:$P$75,4),IF((D114=14),VLOOKUP(E114,'14 лет'!$M$3:$P$75,4),IF((D114=15),VLOOKUP(E114,'15 лет'!$L$3:$N$75,3),IF((D114=16),VLOOKUP(E114,'16 лет'!$L$3:$N$75,3),VLOOKUP(E114,'17 лет'!$L$3:$N$75,3)))))))</f>
        <v>0</v>
      </c>
      <c r="G114" s="59"/>
      <c r="H114" s="59">
        <f>IF((D114&lt;=11),VLOOKUP(G114,'11 лет'!$K$3:$N$75,4),IF((D114=12),VLOOKUP(G114,'12 лет'!$K$3:$N$75,4),IF((D114=13),VLOOKUP(G114,'13 лет'!$L$3:$P$75,5),IF((D114=14),VLOOKUP(G114,'14 лет'!$L$3:$P$75,5),IF((D114=15),VLOOKUP(G114,'15 лет'!$K$3:$N$75,4),IF((D114=16),VLOOKUP(G114,'16 лет'!$K$3:$N$75,4),VLOOKUP(G114,'17 лет'!$K$3:$N$75,4)))))))</f>
        <v>0</v>
      </c>
      <c r="I114" s="59"/>
      <c r="J114" s="59">
        <f>IF((D114&lt;=11),VLOOKUP(I114,'11 лет'!$M$3:$N$75,2),IF((D114=12),VLOOKUP(I114,'12 лет'!$M$3:$N$75,2),IF((D114=13),VLOOKUP(I114,'13 лет'!$O$3:$P$75,2),IF((D114=14),VLOOKUP(I114,'14 лет'!$O$3:$P$75,2),IF((D114=15),VLOOKUP(I114,'15 лет'!$M$3:$N$75,2),IF((D114=16),VLOOKUP(I114,'16 лет'!$M$3:$N$75,2),VLOOKUP(I114,'17 лет'!$M$3:$N$75,2)))))))</f>
        <v>0</v>
      </c>
      <c r="K114" s="59"/>
      <c r="L114" s="59">
        <f>IF((D114&lt;=11),VLOOKUP(K114,'11 лет'!$Q$4:$S$74,3),IF((D114=12),VLOOKUP(K114,'12 лет'!$Q$4:$S$74,3),IF((D114=13),VLOOKUP(K114,'13 лет'!$S$4:$U$74,3),IF((D114=14),VLOOKUP(K114,'14 лет'!$S$4:$U$74,3),IF((D114=15),VLOOKUP(K114,'15 лет'!$Q$4:$S$74,3),IF((D114=16),VLOOKUP(K114,'16 лет'!$Q$4:$S$74,3),VLOOKUP(K114,'17 лет'!$Q$4:$S$74,3)))))))</f>
        <v>0</v>
      </c>
      <c r="M114" s="59"/>
      <c r="N114" s="59">
        <f>IF((D114&lt;=11),VLOOKUP(M114,'11 лет'!$P$4:$S$74,4),IF((D114=12),VLOOKUP(M114,'12 лет'!$P$4:$S$74,4),IF((D114=13),VLOOKUP(M114,'13 лет'!$R$4:$U$74,4),IF((D114=14),VLOOKUP(M114,'14 лет'!$R$4:$U$74,4),IF((D114=15),VLOOKUP(M114,'15 лет'!$P$4:$S$74,4),IF((D114=16),VLOOKUP(M114,'16 лет'!$P$4:$S$74,4),VLOOKUP(M114,'17 лет'!$P$4:$S$74,4)))))))</f>
        <v>0</v>
      </c>
      <c r="O114" s="59"/>
      <c r="P114" s="59">
        <f>IF((D114&lt;=11),VLOOKUP(O114,'11 лет'!$O$4:$S$74,5),IF((D114=12),VLOOKUP(O114,'12 лет'!$O$4:$S$74,5),IF((D114=13),VLOOKUP(O114,'13 лет'!$Q$4:$U$74,5),IF((D114=14),VLOOKUP(O114,'14 лет'!$Q$4:$U$74,5),IF((D114=15),VLOOKUP(O114,'15 лет'!$O$4:$S$74,5),IF((D114=16),VLOOKUP(O114,'16 лет'!$O$4:$S$74,5),VLOOKUP(O114,'17 лет'!$O$4:$S$74,5)))))))</f>
        <v>0</v>
      </c>
      <c r="Q114" s="59"/>
      <c r="R114" s="59">
        <f>IF((D114&lt;=11),VLOOKUP(Q114,'11 лет'!$R$4:$S$74,2),IF((D114=12),VLOOKUP(Q114,'12 лет'!$R$4:$S$74,2),IF((D114=13),VLOOKUP(Q114,'13 лет'!$T$4:$U$74,2),IF((D114=14),VLOOKUP(Q114,'14 лет'!$T$4:$U$74,2),IF((D114=15),VLOOKUP(Q114,'15 лет'!$R$4:$S$74,2),IF((D114=16),VLOOKUP(Q114,'16 лет'!$R$4:$S$74,2),VLOOKUP(Q114,'17 лет'!$R$4:$S$74,2)))))))</f>
        <v>3</v>
      </c>
      <c r="S114" s="59">
        <f t="shared" si="1"/>
        <v>3</v>
      </c>
      <c r="T114" s="59"/>
    </row>
    <row r="115" spans="1:20" x14ac:dyDescent="0.2">
      <c r="A115" s="59"/>
      <c r="B115" s="59"/>
      <c r="C115" s="59"/>
      <c r="D115" s="59"/>
      <c r="E115" s="59"/>
      <c r="F115" s="59">
        <f>IF((D115&lt;=11),VLOOKUP(E115,'11 лет'!$L$3:$N$75,3),IF((D115=12),VLOOKUP(E115,'12 лет'!$L$3:$N$75,3),IF((D115=13),VLOOKUP(E115,'13 лет'!$M$3:$P$75,4),IF((D115=14),VLOOKUP(E115,'14 лет'!$M$3:$P$75,4),IF((D115=15),VLOOKUP(E115,'15 лет'!$L$3:$N$75,3),IF((D115=16),VLOOKUP(E115,'16 лет'!$L$3:$N$75,3),VLOOKUP(E115,'17 лет'!$L$3:$N$75,3)))))))</f>
        <v>0</v>
      </c>
      <c r="G115" s="59"/>
      <c r="H115" s="59">
        <f>IF((D115&lt;=11),VLOOKUP(G115,'11 лет'!$K$3:$N$75,4),IF((D115=12),VLOOKUP(G115,'12 лет'!$K$3:$N$75,4),IF((D115=13),VLOOKUP(G115,'13 лет'!$L$3:$P$75,5),IF((D115=14),VLOOKUP(G115,'14 лет'!$L$3:$P$75,5),IF((D115=15),VLOOKUP(G115,'15 лет'!$K$3:$N$75,4),IF((D115=16),VLOOKUP(G115,'16 лет'!$K$3:$N$75,4),VLOOKUP(G115,'17 лет'!$K$3:$N$75,4)))))))</f>
        <v>0</v>
      </c>
      <c r="I115" s="59"/>
      <c r="J115" s="59">
        <f>IF((D115&lt;=11),VLOOKUP(I115,'11 лет'!$M$3:$N$75,2),IF((D115=12),VLOOKUP(I115,'12 лет'!$M$3:$N$75,2),IF((D115=13),VLOOKUP(I115,'13 лет'!$O$3:$P$75,2),IF((D115=14),VLOOKUP(I115,'14 лет'!$O$3:$P$75,2),IF((D115=15),VLOOKUP(I115,'15 лет'!$M$3:$N$75,2),IF((D115=16),VLOOKUP(I115,'16 лет'!$M$3:$N$75,2),VLOOKUP(I115,'17 лет'!$M$3:$N$75,2)))))))</f>
        <v>0</v>
      </c>
      <c r="K115" s="59"/>
      <c r="L115" s="59">
        <f>IF((D115&lt;=11),VLOOKUP(K115,'11 лет'!$Q$4:$S$74,3),IF((D115=12),VLOOKUP(K115,'12 лет'!$Q$4:$S$74,3),IF((D115=13),VLOOKUP(K115,'13 лет'!$S$4:$U$74,3),IF((D115=14),VLOOKUP(K115,'14 лет'!$S$4:$U$74,3),IF((D115=15),VLOOKUP(K115,'15 лет'!$Q$4:$S$74,3),IF((D115=16),VLOOKUP(K115,'16 лет'!$Q$4:$S$74,3),VLOOKUP(K115,'17 лет'!$Q$4:$S$74,3)))))))</f>
        <v>0</v>
      </c>
      <c r="M115" s="59"/>
      <c r="N115" s="59">
        <f>IF((D115&lt;=11),VLOOKUP(M115,'11 лет'!$P$4:$S$74,4),IF((D115=12),VLOOKUP(M115,'12 лет'!$P$4:$S$74,4),IF((D115=13),VLOOKUP(M115,'13 лет'!$R$4:$U$74,4),IF((D115=14),VLOOKUP(M115,'14 лет'!$R$4:$U$74,4),IF((D115=15),VLOOKUP(M115,'15 лет'!$P$4:$S$74,4),IF((D115=16),VLOOKUP(M115,'16 лет'!$P$4:$S$74,4),VLOOKUP(M115,'17 лет'!$P$4:$S$74,4)))))))</f>
        <v>0</v>
      </c>
      <c r="O115" s="59"/>
      <c r="P115" s="59">
        <f>IF((D115&lt;=11),VLOOKUP(O115,'11 лет'!$O$4:$S$74,5),IF((D115=12),VLOOKUP(O115,'12 лет'!$O$4:$S$74,5),IF((D115=13),VLOOKUP(O115,'13 лет'!$Q$4:$U$74,5),IF((D115=14),VLOOKUP(O115,'14 лет'!$Q$4:$U$74,5),IF((D115=15),VLOOKUP(O115,'15 лет'!$O$4:$S$74,5),IF((D115=16),VLOOKUP(O115,'16 лет'!$O$4:$S$74,5),VLOOKUP(O115,'17 лет'!$O$4:$S$74,5)))))))</f>
        <v>0</v>
      </c>
      <c r="Q115" s="59"/>
      <c r="R115" s="59">
        <f>IF((D115&lt;=11),VLOOKUP(Q115,'11 лет'!$R$4:$S$74,2),IF((D115=12),VLOOKUP(Q115,'12 лет'!$R$4:$S$74,2),IF((D115=13),VLOOKUP(Q115,'13 лет'!$T$4:$U$74,2),IF((D115=14),VLOOKUP(Q115,'14 лет'!$T$4:$U$74,2),IF((D115=15),VLOOKUP(Q115,'15 лет'!$R$4:$S$74,2),IF((D115=16),VLOOKUP(Q115,'16 лет'!$R$4:$S$74,2),VLOOKUP(Q115,'17 лет'!$R$4:$S$74,2)))))))</f>
        <v>3</v>
      </c>
      <c r="S115" s="59">
        <f t="shared" si="1"/>
        <v>3</v>
      </c>
      <c r="T115" s="59"/>
    </row>
    <row r="116" spans="1:20" x14ac:dyDescent="0.2">
      <c r="A116" s="59"/>
      <c r="B116" s="59"/>
      <c r="C116" s="59"/>
      <c r="D116" s="59"/>
      <c r="E116" s="59"/>
      <c r="F116" s="59">
        <f>IF((D116&lt;=11),VLOOKUP(E116,'11 лет'!$L$3:$N$75,3),IF((D116=12),VLOOKUP(E116,'12 лет'!$L$3:$N$75,3),IF((D116=13),VLOOKUP(E116,'13 лет'!$M$3:$P$75,4),IF((D116=14),VLOOKUP(E116,'14 лет'!$M$3:$P$75,4),IF((D116=15),VLOOKUP(E116,'15 лет'!$L$3:$N$75,3),IF((D116=16),VLOOKUP(E116,'16 лет'!$L$3:$N$75,3),VLOOKUP(E116,'17 лет'!$L$3:$N$75,3)))))))</f>
        <v>0</v>
      </c>
      <c r="G116" s="59"/>
      <c r="H116" s="59">
        <f>IF((D116&lt;=11),VLOOKUP(G116,'11 лет'!$K$3:$N$75,4),IF((D116=12),VLOOKUP(G116,'12 лет'!$K$3:$N$75,4),IF((D116=13),VLOOKUP(G116,'13 лет'!$L$3:$P$75,5),IF((D116=14),VLOOKUP(G116,'14 лет'!$L$3:$P$75,5),IF((D116=15),VLOOKUP(G116,'15 лет'!$K$3:$N$75,4),IF((D116=16),VLOOKUP(G116,'16 лет'!$K$3:$N$75,4),VLOOKUP(G116,'17 лет'!$K$3:$N$75,4)))))))</f>
        <v>0</v>
      </c>
      <c r="I116" s="59"/>
      <c r="J116" s="59">
        <f>IF((D116&lt;=11),VLOOKUP(I116,'11 лет'!$M$3:$N$75,2),IF((D116=12),VLOOKUP(I116,'12 лет'!$M$3:$N$75,2),IF((D116=13),VLOOKUP(I116,'13 лет'!$O$3:$P$75,2),IF((D116=14),VLOOKUP(I116,'14 лет'!$O$3:$P$75,2),IF((D116=15),VLOOKUP(I116,'15 лет'!$M$3:$N$75,2),IF((D116=16),VLOOKUP(I116,'16 лет'!$M$3:$N$75,2),VLOOKUP(I116,'17 лет'!$M$3:$N$75,2)))))))</f>
        <v>0</v>
      </c>
      <c r="K116" s="59"/>
      <c r="L116" s="59">
        <f>IF((D116&lt;=11),VLOOKUP(K116,'11 лет'!$Q$4:$S$74,3),IF((D116=12),VLOOKUP(K116,'12 лет'!$Q$4:$S$74,3),IF((D116=13),VLOOKUP(K116,'13 лет'!$S$4:$U$74,3),IF((D116=14),VLOOKUP(K116,'14 лет'!$S$4:$U$74,3),IF((D116=15),VLOOKUP(K116,'15 лет'!$Q$4:$S$74,3),IF((D116=16),VLOOKUP(K116,'16 лет'!$Q$4:$S$74,3),VLOOKUP(K116,'17 лет'!$Q$4:$S$74,3)))))))</f>
        <v>0</v>
      </c>
      <c r="M116" s="59"/>
      <c r="N116" s="59">
        <f>IF((D116&lt;=11),VLOOKUP(M116,'11 лет'!$P$4:$S$74,4),IF((D116=12),VLOOKUP(M116,'12 лет'!$P$4:$S$74,4),IF((D116=13),VLOOKUP(M116,'13 лет'!$R$4:$U$74,4),IF((D116=14),VLOOKUP(M116,'14 лет'!$R$4:$U$74,4),IF((D116=15),VLOOKUP(M116,'15 лет'!$P$4:$S$74,4),IF((D116=16),VLOOKUP(M116,'16 лет'!$P$4:$S$74,4),VLOOKUP(M116,'17 лет'!$P$4:$S$74,4)))))))</f>
        <v>0</v>
      </c>
      <c r="O116" s="59"/>
      <c r="P116" s="59">
        <f>IF((D116&lt;=11),VLOOKUP(O116,'11 лет'!$O$4:$S$74,5),IF((D116=12),VLOOKUP(O116,'12 лет'!$O$4:$S$74,5),IF((D116=13),VLOOKUP(O116,'13 лет'!$Q$4:$U$74,5),IF((D116=14),VLOOKUP(O116,'14 лет'!$Q$4:$U$74,5),IF((D116=15),VLOOKUP(O116,'15 лет'!$O$4:$S$74,5),IF((D116=16),VLOOKUP(O116,'16 лет'!$O$4:$S$74,5),VLOOKUP(O116,'17 лет'!$O$4:$S$74,5)))))))</f>
        <v>0</v>
      </c>
      <c r="Q116" s="59"/>
      <c r="R116" s="59">
        <f>IF((D116&lt;=11),VLOOKUP(Q116,'11 лет'!$R$4:$S$74,2),IF((D116=12),VLOOKUP(Q116,'12 лет'!$R$4:$S$74,2),IF((D116=13),VLOOKUP(Q116,'13 лет'!$T$4:$U$74,2),IF((D116=14),VLOOKUP(Q116,'14 лет'!$T$4:$U$74,2),IF((D116=15),VLOOKUP(Q116,'15 лет'!$R$4:$S$74,2),IF((D116=16),VLOOKUP(Q116,'16 лет'!$R$4:$S$74,2),VLOOKUP(Q116,'17 лет'!$R$4:$S$74,2)))))))</f>
        <v>3</v>
      </c>
      <c r="S116" s="59">
        <f t="shared" si="1"/>
        <v>3</v>
      </c>
      <c r="T116" s="59"/>
    </row>
    <row r="117" spans="1:20" x14ac:dyDescent="0.2">
      <c r="A117" s="59"/>
      <c r="B117" s="59"/>
      <c r="C117" s="59"/>
      <c r="D117" s="59"/>
      <c r="E117" s="59"/>
      <c r="F117" s="59">
        <f>IF((D117&lt;=11),VLOOKUP(E117,'11 лет'!$L$3:$N$75,3),IF((D117=12),VLOOKUP(E117,'12 лет'!$L$3:$N$75,3),IF((D117=13),VLOOKUP(E117,'13 лет'!$M$3:$P$75,4),IF((D117=14),VLOOKUP(E117,'14 лет'!$M$3:$P$75,4),IF((D117=15),VLOOKUP(E117,'15 лет'!$L$3:$N$75,3),IF((D117=16),VLOOKUP(E117,'16 лет'!$L$3:$N$75,3),VLOOKUP(E117,'17 лет'!$L$3:$N$75,3)))))))</f>
        <v>0</v>
      </c>
      <c r="G117" s="59"/>
      <c r="H117" s="59">
        <f>IF((D117&lt;=11),VLOOKUP(G117,'11 лет'!$K$3:$N$75,4),IF((D117=12),VLOOKUP(G117,'12 лет'!$K$3:$N$75,4),IF((D117=13),VLOOKUP(G117,'13 лет'!$L$3:$P$75,5),IF((D117=14),VLOOKUP(G117,'14 лет'!$L$3:$P$75,5),IF((D117=15),VLOOKUP(G117,'15 лет'!$K$3:$N$75,4),IF((D117=16),VLOOKUP(G117,'16 лет'!$K$3:$N$75,4),VLOOKUP(G117,'17 лет'!$K$3:$N$75,4)))))))</f>
        <v>0</v>
      </c>
      <c r="I117" s="59"/>
      <c r="J117" s="59">
        <f>IF((D117&lt;=11),VLOOKUP(I117,'11 лет'!$M$3:$N$75,2),IF((D117=12),VLOOKUP(I117,'12 лет'!$M$3:$N$75,2),IF((D117=13),VLOOKUP(I117,'13 лет'!$O$3:$P$75,2),IF((D117=14),VLOOKUP(I117,'14 лет'!$O$3:$P$75,2),IF((D117=15),VLOOKUP(I117,'15 лет'!$M$3:$N$75,2),IF((D117=16),VLOOKUP(I117,'16 лет'!$M$3:$N$75,2),VLOOKUP(I117,'17 лет'!$M$3:$N$75,2)))))))</f>
        <v>0</v>
      </c>
      <c r="K117" s="59"/>
      <c r="L117" s="59">
        <f>IF((D117&lt;=11),VLOOKUP(K117,'11 лет'!$Q$4:$S$74,3),IF((D117=12),VLOOKUP(K117,'12 лет'!$Q$4:$S$74,3),IF((D117=13),VLOOKUP(K117,'13 лет'!$S$4:$U$74,3),IF((D117=14),VLOOKUP(K117,'14 лет'!$S$4:$U$74,3),IF((D117=15),VLOOKUP(K117,'15 лет'!$Q$4:$S$74,3),IF((D117=16),VLOOKUP(K117,'16 лет'!$Q$4:$S$74,3),VLOOKUP(K117,'17 лет'!$Q$4:$S$74,3)))))))</f>
        <v>0</v>
      </c>
      <c r="M117" s="59"/>
      <c r="N117" s="59">
        <f>IF((D117&lt;=11),VLOOKUP(M117,'11 лет'!$P$4:$S$74,4),IF((D117=12),VLOOKUP(M117,'12 лет'!$P$4:$S$74,4),IF((D117=13),VLOOKUP(M117,'13 лет'!$R$4:$U$74,4),IF((D117=14),VLOOKUP(M117,'14 лет'!$R$4:$U$74,4),IF((D117=15),VLOOKUP(M117,'15 лет'!$P$4:$S$74,4),IF((D117=16),VLOOKUP(M117,'16 лет'!$P$4:$S$74,4),VLOOKUP(M117,'17 лет'!$P$4:$S$74,4)))))))</f>
        <v>0</v>
      </c>
      <c r="O117" s="59"/>
      <c r="P117" s="59">
        <f>IF((D117&lt;=11),VLOOKUP(O117,'11 лет'!$O$4:$S$74,5),IF((D117=12),VLOOKUP(O117,'12 лет'!$O$4:$S$74,5),IF((D117=13),VLOOKUP(O117,'13 лет'!$Q$4:$U$74,5),IF((D117=14),VLOOKUP(O117,'14 лет'!$Q$4:$U$74,5),IF((D117=15),VLOOKUP(O117,'15 лет'!$O$4:$S$74,5),IF((D117=16),VLOOKUP(O117,'16 лет'!$O$4:$S$74,5),VLOOKUP(O117,'17 лет'!$O$4:$S$74,5)))))))</f>
        <v>0</v>
      </c>
      <c r="Q117" s="59"/>
      <c r="R117" s="59">
        <f>IF((D117&lt;=11),VLOOKUP(Q117,'11 лет'!$R$4:$S$74,2),IF((D117=12),VLOOKUP(Q117,'12 лет'!$R$4:$S$74,2),IF((D117=13),VLOOKUP(Q117,'13 лет'!$T$4:$U$74,2),IF((D117=14),VLOOKUP(Q117,'14 лет'!$T$4:$U$74,2),IF((D117=15),VLOOKUP(Q117,'15 лет'!$R$4:$S$74,2),IF((D117=16),VLOOKUP(Q117,'16 лет'!$R$4:$S$74,2),VLOOKUP(Q117,'17 лет'!$R$4:$S$74,2)))))))</f>
        <v>3</v>
      </c>
      <c r="S117" s="59">
        <f t="shared" si="1"/>
        <v>3</v>
      </c>
      <c r="T117" s="59"/>
    </row>
    <row r="118" spans="1:20" x14ac:dyDescent="0.2">
      <c r="A118" s="59"/>
      <c r="B118" s="59"/>
      <c r="C118" s="59"/>
      <c r="D118" s="59"/>
      <c r="E118" s="59"/>
      <c r="F118" s="59">
        <f>IF((D118&lt;=11),VLOOKUP(E118,'11 лет'!$L$3:$N$75,3),IF((D118=12),VLOOKUP(E118,'12 лет'!$L$3:$N$75,3),IF((D118=13),VLOOKUP(E118,'13 лет'!$M$3:$P$75,4),IF((D118=14),VLOOKUP(E118,'14 лет'!$M$3:$P$75,4),IF((D118=15),VLOOKUP(E118,'15 лет'!$L$3:$N$75,3),IF((D118=16),VLOOKUP(E118,'16 лет'!$L$3:$N$75,3),VLOOKUP(E118,'17 лет'!$L$3:$N$75,3)))))))</f>
        <v>0</v>
      </c>
      <c r="G118" s="59"/>
      <c r="H118" s="59">
        <f>IF((D118&lt;=11),VLOOKUP(G118,'11 лет'!$K$3:$N$75,4),IF((D118=12),VLOOKUP(G118,'12 лет'!$K$3:$N$75,4),IF((D118=13),VLOOKUP(G118,'13 лет'!$L$3:$P$75,5),IF((D118=14),VLOOKUP(G118,'14 лет'!$L$3:$P$75,5),IF((D118=15),VLOOKUP(G118,'15 лет'!$K$3:$N$75,4),IF((D118=16),VLOOKUP(G118,'16 лет'!$K$3:$N$75,4),VLOOKUP(G118,'17 лет'!$K$3:$N$75,4)))))))</f>
        <v>0</v>
      </c>
      <c r="I118" s="59"/>
      <c r="J118" s="59">
        <f>IF((D118&lt;=11),VLOOKUP(I118,'11 лет'!$M$3:$N$75,2),IF((D118=12),VLOOKUP(I118,'12 лет'!$M$3:$N$75,2),IF((D118=13),VLOOKUP(I118,'13 лет'!$O$3:$P$75,2),IF((D118=14),VLOOKUP(I118,'14 лет'!$O$3:$P$75,2),IF((D118=15),VLOOKUP(I118,'15 лет'!$M$3:$N$75,2),IF((D118=16),VLOOKUP(I118,'16 лет'!$M$3:$N$75,2),VLOOKUP(I118,'17 лет'!$M$3:$N$75,2)))))))</f>
        <v>0</v>
      </c>
      <c r="K118" s="59"/>
      <c r="L118" s="59">
        <f>IF((D118&lt;=11),VLOOKUP(K118,'11 лет'!$Q$4:$S$74,3),IF((D118=12),VLOOKUP(K118,'12 лет'!$Q$4:$S$74,3),IF((D118=13),VLOOKUP(K118,'13 лет'!$S$4:$U$74,3),IF((D118=14),VLOOKUP(K118,'14 лет'!$S$4:$U$74,3),IF((D118=15),VLOOKUP(K118,'15 лет'!$Q$4:$S$74,3),IF((D118=16),VLOOKUP(K118,'16 лет'!$Q$4:$S$74,3),VLOOKUP(K118,'17 лет'!$Q$4:$S$74,3)))))))</f>
        <v>0</v>
      </c>
      <c r="M118" s="59"/>
      <c r="N118" s="59">
        <f>IF((D118&lt;=11),VLOOKUP(M118,'11 лет'!$P$4:$S$74,4),IF((D118=12),VLOOKUP(M118,'12 лет'!$P$4:$S$74,4),IF((D118=13),VLOOKUP(M118,'13 лет'!$R$4:$U$74,4),IF((D118=14),VLOOKUP(M118,'14 лет'!$R$4:$U$74,4),IF((D118=15),VLOOKUP(M118,'15 лет'!$P$4:$S$74,4),IF((D118=16),VLOOKUP(M118,'16 лет'!$P$4:$S$74,4),VLOOKUP(M118,'17 лет'!$P$4:$S$74,4)))))))</f>
        <v>0</v>
      </c>
      <c r="O118" s="59"/>
      <c r="P118" s="59">
        <f>IF((D118&lt;=11),VLOOKUP(O118,'11 лет'!$O$4:$S$74,5),IF((D118=12),VLOOKUP(O118,'12 лет'!$O$4:$S$74,5),IF((D118=13),VLOOKUP(O118,'13 лет'!$Q$4:$U$74,5),IF((D118=14),VLOOKUP(O118,'14 лет'!$Q$4:$U$74,5),IF((D118=15),VLOOKUP(O118,'15 лет'!$O$4:$S$74,5),IF((D118=16),VLOOKUP(O118,'16 лет'!$O$4:$S$74,5),VLOOKUP(O118,'17 лет'!$O$4:$S$74,5)))))))</f>
        <v>0</v>
      </c>
      <c r="Q118" s="59"/>
      <c r="R118" s="59">
        <f>IF((D118&lt;=11),VLOOKUP(Q118,'11 лет'!$R$4:$S$74,2),IF((D118=12),VLOOKUP(Q118,'12 лет'!$R$4:$S$74,2),IF((D118=13),VLOOKUP(Q118,'13 лет'!$T$4:$U$74,2),IF((D118=14),VLOOKUP(Q118,'14 лет'!$T$4:$U$74,2),IF((D118=15),VLOOKUP(Q118,'15 лет'!$R$4:$S$74,2),IF((D118=16),VLOOKUP(Q118,'16 лет'!$R$4:$S$74,2),VLOOKUP(Q118,'17 лет'!$R$4:$S$74,2)))))))</f>
        <v>3</v>
      </c>
      <c r="S118" s="59">
        <f t="shared" si="1"/>
        <v>3</v>
      </c>
      <c r="T118" s="59"/>
    </row>
    <row r="119" spans="1:20" x14ac:dyDescent="0.2">
      <c r="A119" s="59"/>
      <c r="B119" s="59"/>
      <c r="C119" s="59"/>
      <c r="D119" s="59"/>
      <c r="E119" s="59"/>
      <c r="F119" s="59">
        <f>IF((D119&lt;=11),VLOOKUP(E119,'11 лет'!$L$3:$N$75,3),IF((D119=12),VLOOKUP(E119,'12 лет'!$L$3:$N$75,3),IF((D119=13),VLOOKUP(E119,'13 лет'!$M$3:$P$75,4),IF((D119=14),VLOOKUP(E119,'14 лет'!$M$3:$P$75,4),IF((D119=15),VLOOKUP(E119,'15 лет'!$L$3:$N$75,3),IF((D119=16),VLOOKUP(E119,'16 лет'!$L$3:$N$75,3),VLOOKUP(E119,'17 лет'!$L$3:$N$75,3)))))))</f>
        <v>0</v>
      </c>
      <c r="G119" s="59"/>
      <c r="H119" s="59">
        <f>IF((D119&lt;=11),VLOOKUP(G119,'11 лет'!$K$3:$N$75,4),IF((D119=12),VLOOKUP(G119,'12 лет'!$K$3:$N$75,4),IF((D119=13),VLOOKUP(G119,'13 лет'!$L$3:$P$75,5),IF((D119=14),VLOOKUP(G119,'14 лет'!$L$3:$P$75,5),IF((D119=15),VLOOKUP(G119,'15 лет'!$K$3:$N$75,4),IF((D119=16),VLOOKUP(G119,'16 лет'!$K$3:$N$75,4),VLOOKUP(G119,'17 лет'!$K$3:$N$75,4)))))))</f>
        <v>0</v>
      </c>
      <c r="I119" s="59"/>
      <c r="J119" s="59">
        <f>IF((D119&lt;=11),VLOOKUP(I119,'11 лет'!$M$3:$N$75,2),IF((D119=12),VLOOKUP(I119,'12 лет'!$M$3:$N$75,2),IF((D119=13),VLOOKUP(I119,'13 лет'!$O$3:$P$75,2),IF((D119=14),VLOOKUP(I119,'14 лет'!$O$3:$P$75,2),IF((D119=15),VLOOKUP(I119,'15 лет'!$M$3:$N$75,2),IF((D119=16),VLOOKUP(I119,'16 лет'!$M$3:$N$75,2),VLOOKUP(I119,'17 лет'!$M$3:$N$75,2)))))))</f>
        <v>0</v>
      </c>
      <c r="K119" s="59"/>
      <c r="L119" s="59">
        <f>IF((D119&lt;=11),VLOOKUP(K119,'11 лет'!$Q$4:$S$74,3),IF((D119=12),VLOOKUP(K119,'12 лет'!$Q$4:$S$74,3),IF((D119=13),VLOOKUP(K119,'13 лет'!$S$4:$U$74,3),IF((D119=14),VLOOKUP(K119,'14 лет'!$S$4:$U$74,3),IF((D119=15),VLOOKUP(K119,'15 лет'!$Q$4:$S$74,3),IF((D119=16),VLOOKUP(K119,'16 лет'!$Q$4:$S$74,3),VLOOKUP(K119,'17 лет'!$Q$4:$S$74,3)))))))</f>
        <v>0</v>
      </c>
      <c r="M119" s="59"/>
      <c r="N119" s="59">
        <f>IF((D119&lt;=11),VLOOKUP(M119,'11 лет'!$P$4:$S$74,4),IF((D119=12),VLOOKUP(M119,'12 лет'!$P$4:$S$74,4),IF((D119=13),VLOOKUP(M119,'13 лет'!$R$4:$U$74,4),IF((D119=14),VLOOKUP(M119,'14 лет'!$R$4:$U$74,4),IF((D119=15),VLOOKUP(M119,'15 лет'!$P$4:$S$74,4),IF((D119=16),VLOOKUP(M119,'16 лет'!$P$4:$S$74,4),VLOOKUP(M119,'17 лет'!$P$4:$S$74,4)))))))</f>
        <v>0</v>
      </c>
      <c r="O119" s="59"/>
      <c r="P119" s="59">
        <f>IF((D119&lt;=11),VLOOKUP(O119,'11 лет'!$O$4:$S$74,5),IF((D119=12),VLOOKUP(O119,'12 лет'!$O$4:$S$74,5),IF((D119=13),VLOOKUP(O119,'13 лет'!$Q$4:$U$74,5),IF((D119=14),VLOOKUP(O119,'14 лет'!$Q$4:$U$74,5),IF((D119=15),VLOOKUP(O119,'15 лет'!$O$4:$S$74,5),IF((D119=16),VLOOKUP(O119,'16 лет'!$O$4:$S$74,5),VLOOKUP(O119,'17 лет'!$O$4:$S$74,5)))))))</f>
        <v>0</v>
      </c>
      <c r="Q119" s="59"/>
      <c r="R119" s="59">
        <f>IF((D119&lt;=11),VLOOKUP(Q119,'11 лет'!$R$4:$S$74,2),IF((D119=12),VLOOKUP(Q119,'12 лет'!$R$4:$S$74,2),IF((D119=13),VLOOKUP(Q119,'13 лет'!$T$4:$U$74,2),IF((D119=14),VLOOKUP(Q119,'14 лет'!$T$4:$U$74,2),IF((D119=15),VLOOKUP(Q119,'15 лет'!$R$4:$S$74,2),IF((D119=16),VLOOKUP(Q119,'16 лет'!$R$4:$S$74,2),VLOOKUP(Q119,'17 лет'!$R$4:$S$74,2)))))))</f>
        <v>3</v>
      </c>
      <c r="S119" s="59">
        <f t="shared" si="1"/>
        <v>3</v>
      </c>
      <c r="T119" s="59"/>
    </row>
    <row r="120" spans="1:20" x14ac:dyDescent="0.2">
      <c r="A120" s="59"/>
      <c r="B120" s="59"/>
      <c r="C120" s="59"/>
      <c r="D120" s="59"/>
      <c r="E120" s="59"/>
      <c r="F120" s="59">
        <f>IF((D120&lt;=11),VLOOKUP(E120,'11 лет'!$L$3:$N$75,3),IF((D120=12),VLOOKUP(E120,'12 лет'!$L$3:$N$75,3),IF((D120=13),VLOOKUP(E120,'13 лет'!$M$3:$P$75,4),IF((D120=14),VLOOKUP(E120,'14 лет'!$M$3:$P$75,4),IF((D120=15),VLOOKUP(E120,'15 лет'!$L$3:$N$75,3),IF((D120=16),VLOOKUP(E120,'16 лет'!$L$3:$N$75,3),VLOOKUP(E120,'17 лет'!$L$3:$N$75,3)))))))</f>
        <v>0</v>
      </c>
      <c r="G120" s="59"/>
      <c r="H120" s="59">
        <f>IF((D120&lt;=11),VLOOKUP(G120,'11 лет'!$K$3:$N$75,4),IF((D120=12),VLOOKUP(G120,'12 лет'!$K$3:$N$75,4),IF((D120=13),VLOOKUP(G120,'13 лет'!$L$3:$P$75,5),IF((D120=14),VLOOKUP(G120,'14 лет'!$L$3:$P$75,5),IF((D120=15),VLOOKUP(G120,'15 лет'!$K$3:$N$75,4),IF((D120=16),VLOOKUP(G120,'16 лет'!$K$3:$N$75,4),VLOOKUP(G120,'17 лет'!$K$3:$N$75,4)))))))</f>
        <v>0</v>
      </c>
      <c r="I120" s="59"/>
      <c r="J120" s="59">
        <f>IF((D120&lt;=11),VLOOKUP(I120,'11 лет'!$M$3:$N$75,2),IF((D120=12),VLOOKUP(I120,'12 лет'!$M$3:$N$75,2),IF((D120=13),VLOOKUP(I120,'13 лет'!$O$3:$P$75,2),IF((D120=14),VLOOKUP(I120,'14 лет'!$O$3:$P$75,2),IF((D120=15),VLOOKUP(I120,'15 лет'!$M$3:$N$75,2),IF((D120=16),VLOOKUP(I120,'16 лет'!$M$3:$N$75,2),VLOOKUP(I120,'17 лет'!$M$3:$N$75,2)))))))</f>
        <v>0</v>
      </c>
      <c r="K120" s="59"/>
      <c r="L120" s="59">
        <f>IF((D120&lt;=11),VLOOKUP(K120,'11 лет'!$Q$4:$S$74,3),IF((D120=12),VLOOKUP(K120,'12 лет'!$Q$4:$S$74,3),IF((D120=13),VLOOKUP(K120,'13 лет'!$S$4:$U$74,3),IF((D120=14),VLOOKUP(K120,'14 лет'!$S$4:$U$74,3),IF((D120=15),VLOOKUP(K120,'15 лет'!$Q$4:$S$74,3),IF((D120=16),VLOOKUP(K120,'16 лет'!$Q$4:$S$74,3),VLOOKUP(K120,'17 лет'!$Q$4:$S$74,3)))))))</f>
        <v>0</v>
      </c>
      <c r="M120" s="59"/>
      <c r="N120" s="59">
        <f>IF((D120&lt;=11),VLOOKUP(M120,'11 лет'!$P$4:$S$74,4),IF((D120=12),VLOOKUP(M120,'12 лет'!$P$4:$S$74,4),IF((D120=13),VLOOKUP(M120,'13 лет'!$R$4:$U$74,4),IF((D120=14),VLOOKUP(M120,'14 лет'!$R$4:$U$74,4),IF((D120=15),VLOOKUP(M120,'15 лет'!$P$4:$S$74,4),IF((D120=16),VLOOKUP(M120,'16 лет'!$P$4:$S$74,4),VLOOKUP(M120,'17 лет'!$P$4:$S$74,4)))))))</f>
        <v>0</v>
      </c>
      <c r="O120" s="59"/>
      <c r="P120" s="59">
        <f>IF((D120&lt;=11),VLOOKUP(O120,'11 лет'!$O$4:$S$74,5),IF((D120=12),VLOOKUP(O120,'12 лет'!$O$4:$S$74,5),IF((D120=13),VLOOKUP(O120,'13 лет'!$Q$4:$U$74,5),IF((D120=14),VLOOKUP(O120,'14 лет'!$Q$4:$U$74,5),IF((D120=15),VLOOKUP(O120,'15 лет'!$O$4:$S$74,5),IF((D120=16),VLOOKUP(O120,'16 лет'!$O$4:$S$74,5),VLOOKUP(O120,'17 лет'!$O$4:$S$74,5)))))))</f>
        <v>0</v>
      </c>
      <c r="Q120" s="59"/>
      <c r="R120" s="59">
        <f>IF((D120&lt;=11),VLOOKUP(Q120,'11 лет'!$R$4:$S$74,2),IF((D120=12),VLOOKUP(Q120,'12 лет'!$R$4:$S$74,2),IF((D120=13),VLOOKUP(Q120,'13 лет'!$T$4:$U$74,2),IF((D120=14),VLOOKUP(Q120,'14 лет'!$T$4:$U$74,2),IF((D120=15),VLOOKUP(Q120,'15 лет'!$R$4:$S$74,2),IF((D120=16),VLOOKUP(Q120,'16 лет'!$R$4:$S$74,2),VLOOKUP(Q120,'17 лет'!$R$4:$S$74,2)))))))</f>
        <v>3</v>
      </c>
      <c r="S120" s="59">
        <f t="shared" si="1"/>
        <v>3</v>
      </c>
      <c r="T120" s="59"/>
    </row>
    <row r="121" spans="1:20" x14ac:dyDescent="0.2">
      <c r="A121" s="59"/>
      <c r="B121" s="59"/>
      <c r="C121" s="59"/>
      <c r="D121" s="59"/>
      <c r="E121" s="59"/>
      <c r="F121" s="59">
        <f>IF((D121&lt;=11),VLOOKUP(E121,'11 лет'!$L$3:$N$75,3),IF((D121=12),VLOOKUP(E121,'12 лет'!$L$3:$N$75,3),IF((D121=13),VLOOKUP(E121,'13 лет'!$M$3:$P$75,4),IF((D121=14),VLOOKUP(E121,'14 лет'!$M$3:$P$75,4),IF((D121=15),VLOOKUP(E121,'15 лет'!$L$3:$N$75,3),IF((D121=16),VLOOKUP(E121,'16 лет'!$L$3:$N$75,3),VLOOKUP(E121,'17 лет'!$L$3:$N$75,3)))))))</f>
        <v>0</v>
      </c>
      <c r="G121" s="59"/>
      <c r="H121" s="59">
        <f>IF((D121&lt;=11),VLOOKUP(G121,'11 лет'!$K$3:$N$75,4),IF((D121=12),VLOOKUP(G121,'12 лет'!$K$3:$N$75,4),IF((D121=13),VLOOKUP(G121,'13 лет'!$L$3:$P$75,5),IF((D121=14),VLOOKUP(G121,'14 лет'!$L$3:$P$75,5),IF((D121=15),VLOOKUP(G121,'15 лет'!$K$3:$N$75,4),IF((D121=16),VLOOKUP(G121,'16 лет'!$K$3:$N$75,4),VLOOKUP(G121,'17 лет'!$K$3:$N$75,4)))))))</f>
        <v>0</v>
      </c>
      <c r="I121" s="59"/>
      <c r="J121" s="59">
        <f>IF((D121&lt;=11),VLOOKUP(I121,'11 лет'!$M$3:$N$75,2),IF((D121=12),VLOOKUP(I121,'12 лет'!$M$3:$N$75,2),IF((D121=13),VLOOKUP(I121,'13 лет'!$O$3:$P$75,2),IF((D121=14),VLOOKUP(I121,'14 лет'!$O$3:$P$75,2),IF((D121=15),VLOOKUP(I121,'15 лет'!$M$3:$N$75,2),IF((D121=16),VLOOKUP(I121,'16 лет'!$M$3:$N$75,2),VLOOKUP(I121,'17 лет'!$M$3:$N$75,2)))))))</f>
        <v>0</v>
      </c>
      <c r="K121" s="59"/>
      <c r="L121" s="59">
        <f>IF((D121&lt;=11),VLOOKUP(K121,'11 лет'!$Q$4:$S$74,3),IF((D121=12),VLOOKUP(K121,'12 лет'!$Q$4:$S$74,3),IF((D121=13),VLOOKUP(K121,'13 лет'!$S$4:$U$74,3),IF((D121=14),VLOOKUP(K121,'14 лет'!$S$4:$U$74,3),IF((D121=15),VLOOKUP(K121,'15 лет'!$Q$4:$S$74,3),IF((D121=16),VLOOKUP(K121,'16 лет'!$Q$4:$S$74,3),VLOOKUP(K121,'17 лет'!$Q$4:$S$74,3)))))))</f>
        <v>0</v>
      </c>
      <c r="M121" s="59"/>
      <c r="N121" s="59">
        <f>IF((D121&lt;=11),VLOOKUP(M121,'11 лет'!$P$4:$S$74,4),IF((D121=12),VLOOKUP(M121,'12 лет'!$P$4:$S$74,4),IF((D121=13),VLOOKUP(M121,'13 лет'!$R$4:$U$74,4),IF((D121=14),VLOOKUP(M121,'14 лет'!$R$4:$U$74,4),IF((D121=15),VLOOKUP(M121,'15 лет'!$P$4:$S$74,4),IF((D121=16),VLOOKUP(M121,'16 лет'!$P$4:$S$74,4),VLOOKUP(M121,'17 лет'!$P$4:$S$74,4)))))))</f>
        <v>0</v>
      </c>
      <c r="O121" s="59"/>
      <c r="P121" s="59">
        <f>IF((D121&lt;=11),VLOOKUP(O121,'11 лет'!$O$4:$S$74,5),IF((D121=12),VLOOKUP(O121,'12 лет'!$O$4:$S$74,5),IF((D121=13),VLOOKUP(O121,'13 лет'!$Q$4:$U$74,5),IF((D121=14),VLOOKUP(O121,'14 лет'!$Q$4:$U$74,5),IF((D121=15),VLOOKUP(O121,'15 лет'!$O$4:$S$74,5),IF((D121=16),VLOOKUP(O121,'16 лет'!$O$4:$S$74,5),VLOOKUP(O121,'17 лет'!$O$4:$S$74,5)))))))</f>
        <v>0</v>
      </c>
      <c r="Q121" s="59"/>
      <c r="R121" s="59">
        <f>IF((D121&lt;=11),VLOOKUP(Q121,'11 лет'!$R$4:$S$74,2),IF((D121=12),VLOOKUP(Q121,'12 лет'!$R$4:$S$74,2),IF((D121=13),VLOOKUP(Q121,'13 лет'!$T$4:$U$74,2),IF((D121=14),VLOOKUP(Q121,'14 лет'!$T$4:$U$74,2),IF((D121=15),VLOOKUP(Q121,'15 лет'!$R$4:$S$74,2),IF((D121=16),VLOOKUP(Q121,'16 лет'!$R$4:$S$74,2),VLOOKUP(Q121,'17 лет'!$R$4:$S$74,2)))))))</f>
        <v>3</v>
      </c>
      <c r="S121" s="59">
        <f t="shared" si="1"/>
        <v>3</v>
      </c>
      <c r="T121" s="59"/>
    </row>
    <row r="122" spans="1:20" x14ac:dyDescent="0.2">
      <c r="A122" s="59"/>
      <c r="B122" s="59"/>
      <c r="C122" s="59"/>
      <c r="D122" s="59"/>
      <c r="E122" s="59"/>
      <c r="F122" s="59">
        <f>IF((D122&lt;=11),VLOOKUP(E122,'11 лет'!$L$3:$N$75,3),IF((D122=12),VLOOKUP(E122,'12 лет'!$L$3:$N$75,3),IF((D122=13),VLOOKUP(E122,'13 лет'!$M$3:$P$75,4),IF((D122=14),VLOOKUP(E122,'14 лет'!$M$3:$P$75,4),IF((D122=15),VLOOKUP(E122,'15 лет'!$L$3:$N$75,3),IF((D122=16),VLOOKUP(E122,'16 лет'!$L$3:$N$75,3),VLOOKUP(E122,'17 лет'!$L$3:$N$75,3)))))))</f>
        <v>0</v>
      </c>
      <c r="G122" s="59"/>
      <c r="H122" s="59">
        <f>IF((D122&lt;=11),VLOOKUP(G122,'11 лет'!$K$3:$N$75,4),IF((D122=12),VLOOKUP(G122,'12 лет'!$K$3:$N$75,4),IF((D122=13),VLOOKUP(G122,'13 лет'!$L$3:$P$75,5),IF((D122=14),VLOOKUP(G122,'14 лет'!$L$3:$P$75,5),IF((D122=15),VLOOKUP(G122,'15 лет'!$K$3:$N$75,4),IF((D122=16),VLOOKUP(G122,'16 лет'!$K$3:$N$75,4),VLOOKUP(G122,'17 лет'!$K$3:$N$75,4)))))))</f>
        <v>0</v>
      </c>
      <c r="I122" s="59"/>
      <c r="J122" s="59">
        <f>IF((D122&lt;=11),VLOOKUP(I122,'11 лет'!$M$3:$N$75,2),IF((D122=12),VLOOKUP(I122,'12 лет'!$M$3:$N$75,2),IF((D122=13),VLOOKUP(I122,'13 лет'!$O$3:$P$75,2),IF((D122=14),VLOOKUP(I122,'14 лет'!$O$3:$P$75,2),IF((D122=15),VLOOKUP(I122,'15 лет'!$M$3:$N$75,2),IF((D122=16),VLOOKUP(I122,'16 лет'!$M$3:$N$75,2),VLOOKUP(I122,'17 лет'!$M$3:$N$75,2)))))))</f>
        <v>0</v>
      </c>
      <c r="K122" s="59"/>
      <c r="L122" s="59">
        <f>IF((D122&lt;=11),VLOOKUP(K122,'11 лет'!$Q$4:$S$74,3),IF((D122=12),VLOOKUP(K122,'12 лет'!$Q$4:$S$74,3),IF((D122=13),VLOOKUP(K122,'13 лет'!$S$4:$U$74,3),IF((D122=14),VLOOKUP(K122,'14 лет'!$S$4:$U$74,3),IF((D122=15),VLOOKUP(K122,'15 лет'!$Q$4:$S$74,3),IF((D122=16),VLOOKUP(K122,'16 лет'!$Q$4:$S$74,3),VLOOKUP(K122,'17 лет'!$Q$4:$S$74,3)))))))</f>
        <v>0</v>
      </c>
      <c r="M122" s="59"/>
      <c r="N122" s="59">
        <f>IF((D122&lt;=11),VLOOKUP(M122,'11 лет'!$P$4:$S$74,4),IF((D122=12),VLOOKUP(M122,'12 лет'!$P$4:$S$74,4),IF((D122=13),VLOOKUP(M122,'13 лет'!$R$4:$U$74,4),IF((D122=14),VLOOKUP(M122,'14 лет'!$R$4:$U$74,4),IF((D122=15),VLOOKUP(M122,'15 лет'!$P$4:$S$74,4),IF((D122=16),VLOOKUP(M122,'16 лет'!$P$4:$S$74,4),VLOOKUP(M122,'17 лет'!$P$4:$S$74,4)))))))</f>
        <v>0</v>
      </c>
      <c r="O122" s="59"/>
      <c r="P122" s="59">
        <f>IF((D122&lt;=11),VLOOKUP(O122,'11 лет'!$O$4:$S$74,5),IF((D122=12),VLOOKUP(O122,'12 лет'!$O$4:$S$74,5),IF((D122=13),VLOOKUP(O122,'13 лет'!$Q$4:$U$74,5),IF((D122=14),VLOOKUP(O122,'14 лет'!$Q$4:$U$74,5),IF((D122=15),VLOOKUP(O122,'15 лет'!$O$4:$S$74,5),IF((D122=16),VLOOKUP(O122,'16 лет'!$O$4:$S$74,5),VLOOKUP(O122,'17 лет'!$O$4:$S$74,5)))))))</f>
        <v>0</v>
      </c>
      <c r="Q122" s="59"/>
      <c r="R122" s="59">
        <f>IF((D122&lt;=11),VLOOKUP(Q122,'11 лет'!$R$4:$S$74,2),IF((D122=12),VLOOKUP(Q122,'12 лет'!$R$4:$S$74,2),IF((D122=13),VLOOKUP(Q122,'13 лет'!$T$4:$U$74,2),IF((D122=14),VLOOKUP(Q122,'14 лет'!$T$4:$U$74,2),IF((D122=15),VLOOKUP(Q122,'15 лет'!$R$4:$S$74,2),IF((D122=16),VLOOKUP(Q122,'16 лет'!$R$4:$S$74,2),VLOOKUP(Q122,'17 лет'!$R$4:$S$74,2)))))))</f>
        <v>3</v>
      </c>
      <c r="S122" s="59">
        <f t="shared" si="1"/>
        <v>3</v>
      </c>
      <c r="T122" s="59"/>
    </row>
    <row r="123" spans="1:20" x14ac:dyDescent="0.2">
      <c r="A123" s="59"/>
      <c r="B123" s="59"/>
      <c r="C123" s="59"/>
      <c r="D123" s="59"/>
      <c r="E123" s="59"/>
      <c r="F123" s="59">
        <f>IF((D123&lt;=11),VLOOKUP(E123,'11 лет'!$L$3:$N$75,3),IF((D123=12),VLOOKUP(E123,'12 лет'!$L$3:$N$75,3),IF((D123=13),VLOOKUP(E123,'13 лет'!$M$3:$P$75,4),IF((D123=14),VLOOKUP(E123,'14 лет'!$M$3:$P$75,4),IF((D123=15),VLOOKUP(E123,'15 лет'!$L$3:$N$75,3),IF((D123=16),VLOOKUP(E123,'16 лет'!$L$3:$N$75,3),VLOOKUP(E123,'17 лет'!$L$3:$N$75,3)))))))</f>
        <v>0</v>
      </c>
      <c r="G123" s="59"/>
      <c r="H123" s="59">
        <f>IF((D123&lt;=11),VLOOKUP(G123,'11 лет'!$K$3:$N$75,4),IF((D123=12),VLOOKUP(G123,'12 лет'!$K$3:$N$75,4),IF((D123=13),VLOOKUP(G123,'13 лет'!$L$3:$P$75,5),IF((D123=14),VLOOKUP(G123,'14 лет'!$L$3:$P$75,5),IF((D123=15),VLOOKUP(G123,'15 лет'!$K$3:$N$75,4),IF((D123=16),VLOOKUP(G123,'16 лет'!$K$3:$N$75,4),VLOOKUP(G123,'17 лет'!$K$3:$N$75,4)))))))</f>
        <v>0</v>
      </c>
      <c r="I123" s="59"/>
      <c r="J123" s="59">
        <f>IF((D123&lt;=11),VLOOKUP(I123,'11 лет'!$M$3:$N$75,2),IF((D123=12),VLOOKUP(I123,'12 лет'!$M$3:$N$75,2),IF((D123=13),VLOOKUP(I123,'13 лет'!$O$3:$P$75,2),IF((D123=14),VLOOKUP(I123,'14 лет'!$O$3:$P$75,2),IF((D123=15),VLOOKUP(I123,'15 лет'!$M$3:$N$75,2),IF((D123=16),VLOOKUP(I123,'16 лет'!$M$3:$N$75,2),VLOOKUP(I123,'17 лет'!$M$3:$N$75,2)))))))</f>
        <v>0</v>
      </c>
      <c r="K123" s="59"/>
      <c r="L123" s="59">
        <f>IF((D123&lt;=11),VLOOKUP(K123,'11 лет'!$Q$4:$S$74,3),IF((D123=12),VLOOKUP(K123,'12 лет'!$Q$4:$S$74,3),IF((D123=13),VLOOKUP(K123,'13 лет'!$S$4:$U$74,3),IF((D123=14),VLOOKUP(K123,'14 лет'!$S$4:$U$74,3),IF((D123=15),VLOOKUP(K123,'15 лет'!$Q$4:$S$74,3),IF((D123=16),VLOOKUP(K123,'16 лет'!$Q$4:$S$74,3),VLOOKUP(K123,'17 лет'!$Q$4:$S$74,3)))))))</f>
        <v>0</v>
      </c>
      <c r="M123" s="59"/>
      <c r="N123" s="59">
        <f>IF((D123&lt;=11),VLOOKUP(M123,'11 лет'!$P$4:$S$74,4),IF((D123=12),VLOOKUP(M123,'12 лет'!$P$4:$S$74,4),IF((D123=13),VLOOKUP(M123,'13 лет'!$R$4:$U$74,4),IF((D123=14),VLOOKUP(M123,'14 лет'!$R$4:$U$74,4),IF((D123=15),VLOOKUP(M123,'15 лет'!$P$4:$S$74,4),IF((D123=16),VLOOKUP(M123,'16 лет'!$P$4:$S$74,4),VLOOKUP(M123,'17 лет'!$P$4:$S$74,4)))))))</f>
        <v>0</v>
      </c>
      <c r="O123" s="59"/>
      <c r="P123" s="59">
        <f>IF((D123&lt;=11),VLOOKUP(O123,'11 лет'!$O$4:$S$74,5),IF((D123=12),VLOOKUP(O123,'12 лет'!$O$4:$S$74,5),IF((D123=13),VLOOKUP(O123,'13 лет'!$Q$4:$U$74,5),IF((D123=14),VLOOKUP(O123,'14 лет'!$Q$4:$U$74,5),IF((D123=15),VLOOKUP(O123,'15 лет'!$O$4:$S$74,5),IF((D123=16),VLOOKUP(O123,'16 лет'!$O$4:$S$74,5),VLOOKUP(O123,'17 лет'!$O$4:$S$74,5)))))))</f>
        <v>0</v>
      </c>
      <c r="Q123" s="59"/>
      <c r="R123" s="59">
        <f>IF((D123&lt;=11),VLOOKUP(Q123,'11 лет'!$R$4:$S$74,2),IF((D123=12),VLOOKUP(Q123,'12 лет'!$R$4:$S$74,2),IF((D123=13),VLOOKUP(Q123,'13 лет'!$T$4:$U$74,2),IF((D123=14),VLOOKUP(Q123,'14 лет'!$T$4:$U$74,2),IF((D123=15),VLOOKUP(Q123,'15 лет'!$R$4:$S$74,2),IF((D123=16),VLOOKUP(Q123,'16 лет'!$R$4:$S$74,2),VLOOKUP(Q123,'17 лет'!$R$4:$S$74,2)))))))</f>
        <v>3</v>
      </c>
      <c r="S123" s="59">
        <f t="shared" si="1"/>
        <v>3</v>
      </c>
      <c r="T123" s="59"/>
    </row>
    <row r="124" spans="1:20" x14ac:dyDescent="0.2">
      <c r="A124" s="59"/>
      <c r="B124" s="59"/>
      <c r="C124" s="59"/>
      <c r="D124" s="59"/>
      <c r="E124" s="59"/>
      <c r="F124" s="59">
        <f>IF((D124&lt;=11),VLOOKUP(E124,'11 лет'!$L$3:$N$75,3),IF((D124=12),VLOOKUP(E124,'12 лет'!$L$3:$N$75,3),IF((D124=13),VLOOKUP(E124,'13 лет'!$M$3:$P$75,4),IF((D124=14),VLOOKUP(E124,'14 лет'!$M$3:$P$75,4),IF((D124=15),VLOOKUP(E124,'15 лет'!$L$3:$N$75,3),IF((D124=16),VLOOKUP(E124,'16 лет'!$L$3:$N$75,3),VLOOKUP(E124,'17 лет'!$L$3:$N$75,3)))))))</f>
        <v>0</v>
      </c>
      <c r="G124" s="59"/>
      <c r="H124" s="59">
        <f>IF((D124&lt;=11),VLOOKUP(G124,'11 лет'!$K$3:$N$75,4),IF((D124=12),VLOOKUP(G124,'12 лет'!$K$3:$N$75,4),IF((D124=13),VLOOKUP(G124,'13 лет'!$L$3:$P$75,5),IF((D124=14),VLOOKUP(G124,'14 лет'!$L$3:$P$75,5),IF((D124=15),VLOOKUP(G124,'15 лет'!$K$3:$N$75,4),IF((D124=16),VLOOKUP(G124,'16 лет'!$K$3:$N$75,4),VLOOKUP(G124,'17 лет'!$K$3:$N$75,4)))))))</f>
        <v>0</v>
      </c>
      <c r="I124" s="59"/>
      <c r="J124" s="59">
        <f>IF((D124&lt;=11),VLOOKUP(I124,'11 лет'!$M$3:$N$75,2),IF((D124=12),VLOOKUP(I124,'12 лет'!$M$3:$N$75,2),IF((D124=13),VLOOKUP(I124,'13 лет'!$O$3:$P$75,2),IF((D124=14),VLOOKUP(I124,'14 лет'!$O$3:$P$75,2),IF((D124=15),VLOOKUP(I124,'15 лет'!$M$3:$N$75,2),IF((D124=16),VLOOKUP(I124,'16 лет'!$M$3:$N$75,2),VLOOKUP(I124,'17 лет'!$M$3:$N$75,2)))))))</f>
        <v>0</v>
      </c>
      <c r="K124" s="59"/>
      <c r="L124" s="59">
        <f>IF((D124&lt;=11),VLOOKUP(K124,'11 лет'!$Q$4:$S$74,3),IF((D124=12),VLOOKUP(K124,'12 лет'!$Q$4:$S$74,3),IF((D124=13),VLOOKUP(K124,'13 лет'!$S$4:$U$74,3),IF((D124=14),VLOOKUP(K124,'14 лет'!$S$4:$U$74,3),IF((D124=15),VLOOKUP(K124,'15 лет'!$Q$4:$S$74,3),IF((D124=16),VLOOKUP(K124,'16 лет'!$Q$4:$S$74,3),VLOOKUP(K124,'17 лет'!$Q$4:$S$74,3)))))))</f>
        <v>0</v>
      </c>
      <c r="M124" s="59"/>
      <c r="N124" s="59">
        <f>IF((D124&lt;=11),VLOOKUP(M124,'11 лет'!$P$4:$S$74,4),IF((D124=12),VLOOKUP(M124,'12 лет'!$P$4:$S$74,4),IF((D124=13),VLOOKUP(M124,'13 лет'!$R$4:$U$74,4),IF((D124=14),VLOOKUP(M124,'14 лет'!$R$4:$U$74,4),IF((D124=15),VLOOKUP(M124,'15 лет'!$P$4:$S$74,4),IF((D124=16),VLOOKUP(M124,'16 лет'!$P$4:$S$74,4),VLOOKUP(M124,'17 лет'!$P$4:$S$74,4)))))))</f>
        <v>0</v>
      </c>
      <c r="O124" s="59"/>
      <c r="P124" s="59">
        <f>IF((D124&lt;=11),VLOOKUP(O124,'11 лет'!$O$4:$S$74,5),IF((D124=12),VLOOKUP(O124,'12 лет'!$O$4:$S$74,5),IF((D124=13),VLOOKUP(O124,'13 лет'!$Q$4:$U$74,5),IF((D124=14),VLOOKUP(O124,'14 лет'!$Q$4:$U$74,5),IF((D124=15),VLOOKUP(O124,'15 лет'!$O$4:$S$74,5),IF((D124=16),VLOOKUP(O124,'16 лет'!$O$4:$S$74,5),VLOOKUP(O124,'17 лет'!$O$4:$S$74,5)))))))</f>
        <v>0</v>
      </c>
      <c r="Q124" s="59"/>
      <c r="R124" s="59">
        <f>IF((D124&lt;=11),VLOOKUP(Q124,'11 лет'!$R$4:$S$74,2),IF((D124=12),VLOOKUP(Q124,'12 лет'!$R$4:$S$74,2),IF((D124=13),VLOOKUP(Q124,'13 лет'!$T$4:$U$74,2),IF((D124=14),VLOOKUP(Q124,'14 лет'!$T$4:$U$74,2),IF((D124=15),VLOOKUP(Q124,'15 лет'!$R$4:$S$74,2),IF((D124=16),VLOOKUP(Q124,'16 лет'!$R$4:$S$74,2),VLOOKUP(Q124,'17 лет'!$R$4:$S$74,2)))))))</f>
        <v>3</v>
      </c>
      <c r="S124" s="59">
        <f t="shared" si="1"/>
        <v>3</v>
      </c>
      <c r="T124" s="59"/>
    </row>
    <row r="125" spans="1:20" x14ac:dyDescent="0.2">
      <c r="A125" s="59"/>
      <c r="B125" s="59"/>
      <c r="C125" s="59"/>
      <c r="D125" s="59"/>
      <c r="E125" s="59"/>
      <c r="F125" s="59">
        <f>IF((D125&lt;=11),VLOOKUP(E125,'11 лет'!$L$3:$N$75,3),IF((D125=12),VLOOKUP(E125,'12 лет'!$L$3:$N$75,3),IF((D125=13),VLOOKUP(E125,'13 лет'!$M$3:$P$75,4),IF((D125=14),VLOOKUP(E125,'14 лет'!$M$3:$P$75,4),IF((D125=15),VLOOKUP(E125,'15 лет'!$L$3:$N$75,3),IF((D125=16),VLOOKUP(E125,'16 лет'!$L$3:$N$75,3),VLOOKUP(E125,'17 лет'!$L$3:$N$75,3)))))))</f>
        <v>0</v>
      </c>
      <c r="G125" s="59"/>
      <c r="H125" s="59">
        <f>IF((D125&lt;=11),VLOOKUP(G125,'11 лет'!$K$3:$N$75,4),IF((D125=12),VLOOKUP(G125,'12 лет'!$K$3:$N$75,4),IF((D125=13),VLOOKUP(G125,'13 лет'!$L$3:$P$75,5),IF((D125=14),VLOOKUP(G125,'14 лет'!$L$3:$P$75,5),IF((D125=15),VLOOKUP(G125,'15 лет'!$K$3:$N$75,4),IF((D125=16),VLOOKUP(G125,'16 лет'!$K$3:$N$75,4),VLOOKUP(G125,'17 лет'!$K$3:$N$75,4)))))))</f>
        <v>0</v>
      </c>
      <c r="I125" s="59"/>
      <c r="J125" s="59">
        <f>IF((D125&lt;=11),VLOOKUP(I125,'11 лет'!$M$3:$N$75,2),IF((D125=12),VLOOKUP(I125,'12 лет'!$M$3:$N$75,2),IF((D125=13),VLOOKUP(I125,'13 лет'!$O$3:$P$75,2),IF((D125=14),VLOOKUP(I125,'14 лет'!$O$3:$P$75,2),IF((D125=15),VLOOKUP(I125,'15 лет'!$M$3:$N$75,2),IF((D125=16),VLOOKUP(I125,'16 лет'!$M$3:$N$75,2),VLOOKUP(I125,'17 лет'!$M$3:$N$75,2)))))))</f>
        <v>0</v>
      </c>
      <c r="K125" s="59"/>
      <c r="L125" s="59">
        <f>IF((D125&lt;=11),VLOOKUP(K125,'11 лет'!$Q$4:$S$74,3),IF((D125=12),VLOOKUP(K125,'12 лет'!$Q$4:$S$74,3),IF((D125=13),VLOOKUP(K125,'13 лет'!$S$4:$U$74,3),IF((D125=14),VLOOKUP(K125,'14 лет'!$S$4:$U$74,3),IF((D125=15),VLOOKUP(K125,'15 лет'!$Q$4:$S$74,3),IF((D125=16),VLOOKUP(K125,'16 лет'!$Q$4:$S$74,3),VLOOKUP(K125,'17 лет'!$Q$4:$S$74,3)))))))</f>
        <v>0</v>
      </c>
      <c r="M125" s="59"/>
      <c r="N125" s="59">
        <f>IF((D125&lt;=11),VLOOKUP(M125,'11 лет'!$P$4:$S$74,4),IF((D125=12),VLOOKUP(M125,'12 лет'!$P$4:$S$74,4),IF((D125=13),VLOOKUP(M125,'13 лет'!$R$4:$U$74,4),IF((D125=14),VLOOKUP(M125,'14 лет'!$R$4:$U$74,4),IF((D125=15),VLOOKUP(M125,'15 лет'!$P$4:$S$74,4),IF((D125=16),VLOOKUP(M125,'16 лет'!$P$4:$S$74,4),VLOOKUP(M125,'17 лет'!$P$4:$S$74,4)))))))</f>
        <v>0</v>
      </c>
      <c r="O125" s="59"/>
      <c r="P125" s="59">
        <f>IF((D125&lt;=11),VLOOKUP(O125,'11 лет'!$O$4:$S$74,5),IF((D125=12),VLOOKUP(O125,'12 лет'!$O$4:$S$74,5),IF((D125=13),VLOOKUP(O125,'13 лет'!$Q$4:$U$74,5),IF((D125=14),VLOOKUP(O125,'14 лет'!$Q$4:$U$74,5),IF((D125=15),VLOOKUP(O125,'15 лет'!$O$4:$S$74,5),IF((D125=16),VLOOKUP(O125,'16 лет'!$O$4:$S$74,5),VLOOKUP(O125,'17 лет'!$O$4:$S$74,5)))))))</f>
        <v>0</v>
      </c>
      <c r="Q125" s="59"/>
      <c r="R125" s="59">
        <f>IF((D125&lt;=11),VLOOKUP(Q125,'11 лет'!$R$4:$S$74,2),IF((D125=12),VLOOKUP(Q125,'12 лет'!$R$4:$S$74,2),IF((D125=13),VLOOKUP(Q125,'13 лет'!$T$4:$U$74,2),IF((D125=14),VLOOKUP(Q125,'14 лет'!$T$4:$U$74,2),IF((D125=15),VLOOKUP(Q125,'15 лет'!$R$4:$S$74,2),IF((D125=16),VLOOKUP(Q125,'16 лет'!$R$4:$S$74,2),VLOOKUP(Q125,'17 лет'!$R$4:$S$74,2)))))))</f>
        <v>3</v>
      </c>
      <c r="S125" s="59">
        <f t="shared" si="1"/>
        <v>3</v>
      </c>
      <c r="T125" s="59"/>
    </row>
    <row r="126" spans="1:20" x14ac:dyDescent="0.2">
      <c r="A126" s="59"/>
      <c r="B126" s="59"/>
      <c r="C126" s="59"/>
      <c r="D126" s="59"/>
      <c r="E126" s="59"/>
      <c r="F126" s="59">
        <f>IF((D126&lt;=11),VLOOKUP(E126,'11 лет'!$L$3:$N$75,3),IF((D126=12),VLOOKUP(E126,'12 лет'!$L$3:$N$75,3),IF((D126=13),VLOOKUP(E126,'13 лет'!$M$3:$P$75,4),IF((D126=14),VLOOKUP(E126,'14 лет'!$M$3:$P$75,4),IF((D126=15),VLOOKUP(E126,'15 лет'!$L$3:$N$75,3),IF((D126=16),VLOOKUP(E126,'16 лет'!$L$3:$N$75,3),VLOOKUP(E126,'17 лет'!$L$3:$N$75,3)))))))</f>
        <v>0</v>
      </c>
      <c r="G126" s="59"/>
      <c r="H126" s="59">
        <f>IF((D126&lt;=11),VLOOKUP(G126,'11 лет'!$K$3:$N$75,4),IF((D126=12),VLOOKUP(G126,'12 лет'!$K$3:$N$75,4),IF((D126=13),VLOOKUP(G126,'13 лет'!$L$3:$P$75,5),IF((D126=14),VLOOKUP(G126,'14 лет'!$L$3:$P$75,5),IF((D126=15),VLOOKUP(G126,'15 лет'!$K$3:$N$75,4),IF((D126=16),VLOOKUP(G126,'16 лет'!$K$3:$N$75,4),VLOOKUP(G126,'17 лет'!$K$3:$N$75,4)))))))</f>
        <v>0</v>
      </c>
      <c r="I126" s="59"/>
      <c r="J126" s="59">
        <f>IF((D126&lt;=11),VLOOKUP(I126,'11 лет'!$M$3:$N$75,2),IF((D126=12),VLOOKUP(I126,'12 лет'!$M$3:$N$75,2),IF((D126=13),VLOOKUP(I126,'13 лет'!$O$3:$P$75,2),IF((D126=14),VLOOKUP(I126,'14 лет'!$O$3:$P$75,2),IF((D126=15),VLOOKUP(I126,'15 лет'!$M$3:$N$75,2),IF((D126=16),VLOOKUP(I126,'16 лет'!$M$3:$N$75,2),VLOOKUP(I126,'17 лет'!$M$3:$N$75,2)))))))</f>
        <v>0</v>
      </c>
      <c r="K126" s="59"/>
      <c r="L126" s="59">
        <f>IF((D126&lt;=11),VLOOKUP(K126,'11 лет'!$Q$4:$S$74,3),IF((D126=12),VLOOKUP(K126,'12 лет'!$Q$4:$S$74,3),IF((D126=13),VLOOKUP(K126,'13 лет'!$S$4:$U$74,3),IF((D126=14),VLOOKUP(K126,'14 лет'!$S$4:$U$74,3),IF((D126=15),VLOOKUP(K126,'15 лет'!$Q$4:$S$74,3),IF((D126=16),VLOOKUP(K126,'16 лет'!$Q$4:$S$74,3),VLOOKUP(K126,'17 лет'!$Q$4:$S$74,3)))))))</f>
        <v>0</v>
      </c>
      <c r="M126" s="59"/>
      <c r="N126" s="59">
        <f>IF((D126&lt;=11),VLOOKUP(M126,'11 лет'!$P$4:$S$74,4),IF((D126=12),VLOOKUP(M126,'12 лет'!$P$4:$S$74,4),IF((D126=13),VLOOKUP(M126,'13 лет'!$R$4:$U$74,4),IF((D126=14),VLOOKUP(M126,'14 лет'!$R$4:$U$74,4),IF((D126=15),VLOOKUP(M126,'15 лет'!$P$4:$S$74,4),IF((D126=16),VLOOKUP(M126,'16 лет'!$P$4:$S$74,4),VLOOKUP(M126,'17 лет'!$P$4:$S$74,4)))))))</f>
        <v>0</v>
      </c>
      <c r="O126" s="59"/>
      <c r="P126" s="59">
        <f>IF((D126&lt;=11),VLOOKUP(O126,'11 лет'!$O$4:$S$74,5),IF((D126=12),VLOOKUP(O126,'12 лет'!$O$4:$S$74,5),IF((D126=13),VLOOKUP(O126,'13 лет'!$Q$4:$U$74,5),IF((D126=14),VLOOKUP(O126,'14 лет'!$Q$4:$U$74,5),IF((D126=15),VLOOKUP(O126,'15 лет'!$O$4:$S$74,5),IF((D126=16),VLOOKUP(O126,'16 лет'!$O$4:$S$74,5),VLOOKUP(O126,'17 лет'!$O$4:$S$74,5)))))))</f>
        <v>0</v>
      </c>
      <c r="Q126" s="59"/>
      <c r="R126" s="59">
        <f>IF((D126&lt;=11),VLOOKUP(Q126,'11 лет'!$R$4:$S$74,2),IF((D126=12),VLOOKUP(Q126,'12 лет'!$R$4:$S$74,2),IF((D126=13),VLOOKUP(Q126,'13 лет'!$T$4:$U$74,2),IF((D126=14),VLOOKUP(Q126,'14 лет'!$T$4:$U$74,2),IF((D126=15),VLOOKUP(Q126,'15 лет'!$R$4:$S$74,2),IF((D126=16),VLOOKUP(Q126,'16 лет'!$R$4:$S$74,2),VLOOKUP(Q126,'17 лет'!$R$4:$S$74,2)))))))</f>
        <v>3</v>
      </c>
      <c r="S126" s="59">
        <f t="shared" si="1"/>
        <v>3</v>
      </c>
      <c r="T126" s="59"/>
    </row>
    <row r="127" spans="1:20" x14ac:dyDescent="0.2">
      <c r="A127" s="59"/>
      <c r="B127" s="59"/>
      <c r="C127" s="59"/>
      <c r="D127" s="59"/>
      <c r="E127" s="59"/>
      <c r="F127" s="59">
        <f>IF((D127&lt;=11),VLOOKUP(E127,'11 лет'!$L$3:$N$75,3),IF((D127=12),VLOOKUP(E127,'12 лет'!$L$3:$N$75,3),IF((D127=13),VLOOKUP(E127,'13 лет'!$M$3:$P$75,4),IF((D127=14),VLOOKUP(E127,'14 лет'!$M$3:$P$75,4),IF((D127=15),VLOOKUP(E127,'15 лет'!$L$3:$N$75,3),IF((D127=16),VLOOKUP(E127,'16 лет'!$L$3:$N$75,3),VLOOKUP(E127,'17 лет'!$L$3:$N$75,3)))))))</f>
        <v>0</v>
      </c>
      <c r="G127" s="59"/>
      <c r="H127" s="59">
        <f>IF((D127&lt;=11),VLOOKUP(G127,'11 лет'!$K$3:$N$75,4),IF((D127=12),VLOOKUP(G127,'12 лет'!$K$3:$N$75,4),IF((D127=13),VLOOKUP(G127,'13 лет'!$L$3:$P$75,5),IF((D127=14),VLOOKUP(G127,'14 лет'!$L$3:$P$75,5),IF((D127=15),VLOOKUP(G127,'15 лет'!$K$3:$N$75,4),IF((D127=16),VLOOKUP(G127,'16 лет'!$K$3:$N$75,4),VLOOKUP(G127,'17 лет'!$K$3:$N$75,4)))))))</f>
        <v>0</v>
      </c>
      <c r="I127" s="59"/>
      <c r="J127" s="59">
        <f>IF((D127&lt;=11),VLOOKUP(I127,'11 лет'!$M$3:$N$75,2),IF((D127=12),VLOOKUP(I127,'12 лет'!$M$3:$N$75,2),IF((D127=13),VLOOKUP(I127,'13 лет'!$O$3:$P$75,2),IF((D127=14),VLOOKUP(I127,'14 лет'!$O$3:$P$75,2),IF((D127=15),VLOOKUP(I127,'15 лет'!$M$3:$N$75,2),IF((D127=16),VLOOKUP(I127,'16 лет'!$M$3:$N$75,2),VLOOKUP(I127,'17 лет'!$M$3:$N$75,2)))))))</f>
        <v>0</v>
      </c>
      <c r="K127" s="59"/>
      <c r="L127" s="59">
        <f>IF((D127&lt;=11),VLOOKUP(K127,'11 лет'!$Q$4:$S$74,3),IF((D127=12),VLOOKUP(K127,'12 лет'!$Q$4:$S$74,3),IF((D127=13),VLOOKUP(K127,'13 лет'!$S$4:$U$74,3),IF((D127=14),VLOOKUP(K127,'14 лет'!$S$4:$U$74,3),IF((D127=15),VLOOKUP(K127,'15 лет'!$Q$4:$S$74,3),IF((D127=16),VLOOKUP(K127,'16 лет'!$Q$4:$S$74,3),VLOOKUP(K127,'17 лет'!$Q$4:$S$74,3)))))))</f>
        <v>0</v>
      </c>
      <c r="M127" s="59"/>
      <c r="N127" s="59">
        <f>IF((D127&lt;=11),VLOOKUP(M127,'11 лет'!$P$4:$S$74,4),IF((D127=12),VLOOKUP(M127,'12 лет'!$P$4:$S$74,4),IF((D127=13),VLOOKUP(M127,'13 лет'!$R$4:$U$74,4),IF((D127=14),VLOOKUP(M127,'14 лет'!$R$4:$U$74,4),IF((D127=15),VLOOKUP(M127,'15 лет'!$P$4:$S$74,4),IF((D127=16),VLOOKUP(M127,'16 лет'!$P$4:$S$74,4),VLOOKUP(M127,'17 лет'!$P$4:$S$74,4)))))))</f>
        <v>0</v>
      </c>
      <c r="O127" s="59"/>
      <c r="P127" s="59">
        <f>IF((D127&lt;=11),VLOOKUP(O127,'11 лет'!$O$4:$S$74,5),IF((D127=12),VLOOKUP(O127,'12 лет'!$O$4:$S$74,5),IF((D127=13),VLOOKUP(O127,'13 лет'!$Q$4:$U$74,5),IF((D127=14),VLOOKUP(O127,'14 лет'!$Q$4:$U$74,5),IF((D127=15),VLOOKUP(O127,'15 лет'!$O$4:$S$74,5),IF((D127=16),VLOOKUP(O127,'16 лет'!$O$4:$S$74,5),VLOOKUP(O127,'17 лет'!$O$4:$S$74,5)))))))</f>
        <v>0</v>
      </c>
      <c r="Q127" s="59"/>
      <c r="R127" s="59">
        <f>IF((D127&lt;=11),VLOOKUP(Q127,'11 лет'!$R$4:$S$74,2),IF((D127=12),VLOOKUP(Q127,'12 лет'!$R$4:$S$74,2),IF((D127=13),VLOOKUP(Q127,'13 лет'!$T$4:$U$74,2),IF((D127=14),VLOOKUP(Q127,'14 лет'!$T$4:$U$74,2),IF((D127=15),VLOOKUP(Q127,'15 лет'!$R$4:$S$74,2),IF((D127=16),VLOOKUP(Q127,'16 лет'!$R$4:$S$74,2),VLOOKUP(Q127,'17 лет'!$R$4:$S$74,2)))))))</f>
        <v>3</v>
      </c>
      <c r="S127" s="59">
        <f t="shared" si="1"/>
        <v>3</v>
      </c>
      <c r="T127" s="59"/>
    </row>
    <row r="128" spans="1:20" x14ac:dyDescent="0.2">
      <c r="A128" s="59"/>
      <c r="B128" s="59"/>
      <c r="C128" s="59"/>
      <c r="D128" s="59"/>
      <c r="E128" s="59"/>
      <c r="F128" s="59">
        <f>IF((D128&lt;=11),VLOOKUP(E128,'11 лет'!$L$3:$N$75,3),IF((D128=12),VLOOKUP(E128,'12 лет'!$L$3:$N$75,3),IF((D128=13),VLOOKUP(E128,'13 лет'!$M$3:$P$75,4),IF((D128=14),VLOOKUP(E128,'14 лет'!$M$3:$P$75,4),IF((D128=15),VLOOKUP(E128,'15 лет'!$L$3:$N$75,3),IF((D128=16),VLOOKUP(E128,'16 лет'!$L$3:$N$75,3),VLOOKUP(E128,'17 лет'!$L$3:$N$75,3)))))))</f>
        <v>0</v>
      </c>
      <c r="G128" s="59"/>
      <c r="H128" s="59">
        <f>IF((D128&lt;=11),VLOOKUP(G128,'11 лет'!$K$3:$N$75,4),IF((D128=12),VLOOKUP(G128,'12 лет'!$K$3:$N$75,4),IF((D128=13),VLOOKUP(G128,'13 лет'!$L$3:$P$75,5),IF((D128=14),VLOOKUP(G128,'14 лет'!$L$3:$P$75,5),IF((D128=15),VLOOKUP(G128,'15 лет'!$K$3:$N$75,4),IF((D128=16),VLOOKUP(G128,'16 лет'!$K$3:$N$75,4),VLOOKUP(G128,'17 лет'!$K$3:$N$75,4)))))))</f>
        <v>0</v>
      </c>
      <c r="I128" s="59"/>
      <c r="J128" s="59">
        <f>IF((D128&lt;=11),VLOOKUP(I128,'11 лет'!$M$3:$N$75,2),IF((D128=12),VLOOKUP(I128,'12 лет'!$M$3:$N$75,2),IF((D128=13),VLOOKUP(I128,'13 лет'!$O$3:$P$75,2),IF((D128=14),VLOOKUP(I128,'14 лет'!$O$3:$P$75,2),IF((D128=15),VLOOKUP(I128,'15 лет'!$M$3:$N$75,2),IF((D128=16),VLOOKUP(I128,'16 лет'!$M$3:$N$75,2),VLOOKUP(I128,'17 лет'!$M$3:$N$75,2)))))))</f>
        <v>0</v>
      </c>
      <c r="K128" s="59"/>
      <c r="L128" s="59">
        <f>IF((D128&lt;=11),VLOOKUP(K128,'11 лет'!$Q$4:$S$74,3),IF((D128=12),VLOOKUP(K128,'12 лет'!$Q$4:$S$74,3),IF((D128=13),VLOOKUP(K128,'13 лет'!$S$4:$U$74,3),IF((D128=14),VLOOKUP(K128,'14 лет'!$S$4:$U$74,3),IF((D128=15),VLOOKUP(K128,'15 лет'!$Q$4:$S$74,3),IF((D128=16),VLOOKUP(K128,'16 лет'!$Q$4:$S$74,3),VLOOKUP(K128,'17 лет'!$Q$4:$S$74,3)))))))</f>
        <v>0</v>
      </c>
      <c r="M128" s="59"/>
      <c r="N128" s="59">
        <f>IF((D128&lt;=11),VLOOKUP(M128,'11 лет'!$P$4:$S$74,4),IF((D128=12),VLOOKUP(M128,'12 лет'!$P$4:$S$74,4),IF((D128=13),VLOOKUP(M128,'13 лет'!$R$4:$U$74,4),IF((D128=14),VLOOKUP(M128,'14 лет'!$R$4:$U$74,4),IF((D128=15),VLOOKUP(M128,'15 лет'!$P$4:$S$74,4),IF((D128=16),VLOOKUP(M128,'16 лет'!$P$4:$S$74,4),VLOOKUP(M128,'17 лет'!$P$4:$S$74,4)))))))</f>
        <v>0</v>
      </c>
      <c r="O128" s="59"/>
      <c r="P128" s="59">
        <f>IF((D128&lt;=11),VLOOKUP(O128,'11 лет'!$O$4:$S$74,5),IF((D128=12),VLOOKUP(O128,'12 лет'!$O$4:$S$74,5),IF((D128=13),VLOOKUP(O128,'13 лет'!$Q$4:$U$74,5),IF((D128=14),VLOOKUP(O128,'14 лет'!$Q$4:$U$74,5),IF((D128=15),VLOOKUP(O128,'15 лет'!$O$4:$S$74,5),IF((D128=16),VLOOKUP(O128,'16 лет'!$O$4:$S$74,5),VLOOKUP(O128,'17 лет'!$O$4:$S$74,5)))))))</f>
        <v>0</v>
      </c>
      <c r="Q128" s="59"/>
      <c r="R128" s="59">
        <f>IF((D128&lt;=11),VLOOKUP(Q128,'11 лет'!$R$4:$S$74,2),IF((D128=12),VLOOKUP(Q128,'12 лет'!$R$4:$S$74,2),IF((D128=13),VLOOKUP(Q128,'13 лет'!$T$4:$U$74,2),IF((D128=14),VLOOKUP(Q128,'14 лет'!$T$4:$U$74,2),IF((D128=15),VLOOKUP(Q128,'15 лет'!$R$4:$S$74,2),IF((D128=16),VLOOKUP(Q128,'16 лет'!$R$4:$S$74,2),VLOOKUP(Q128,'17 лет'!$R$4:$S$74,2)))))))</f>
        <v>3</v>
      </c>
      <c r="S128" s="59">
        <f t="shared" si="1"/>
        <v>3</v>
      </c>
      <c r="T128" s="59"/>
    </row>
    <row r="129" spans="1:20" x14ac:dyDescent="0.2">
      <c r="A129" s="59"/>
      <c r="B129" s="59"/>
      <c r="C129" s="59"/>
      <c r="D129" s="59"/>
      <c r="E129" s="59"/>
      <c r="F129" s="59">
        <f>IF((D129&lt;=11),VLOOKUP(E129,'11 лет'!$L$3:$N$75,3),IF((D129=12),VLOOKUP(E129,'12 лет'!$L$3:$N$75,3),IF((D129=13),VLOOKUP(E129,'13 лет'!$M$3:$P$75,4),IF((D129=14),VLOOKUP(E129,'14 лет'!$M$3:$P$75,4),IF((D129=15),VLOOKUP(E129,'15 лет'!$L$3:$N$75,3),IF((D129=16),VLOOKUP(E129,'16 лет'!$L$3:$N$75,3),VLOOKUP(E129,'17 лет'!$L$3:$N$75,3)))))))</f>
        <v>0</v>
      </c>
      <c r="G129" s="59"/>
      <c r="H129" s="59">
        <f>IF((D129&lt;=11),VLOOKUP(G129,'11 лет'!$K$3:$N$75,4),IF((D129=12),VLOOKUP(G129,'12 лет'!$K$3:$N$75,4),IF((D129=13),VLOOKUP(G129,'13 лет'!$L$3:$P$75,5),IF((D129=14),VLOOKUP(G129,'14 лет'!$L$3:$P$75,5),IF((D129=15),VLOOKUP(G129,'15 лет'!$K$3:$N$75,4),IF((D129=16),VLOOKUP(G129,'16 лет'!$K$3:$N$75,4),VLOOKUP(G129,'17 лет'!$K$3:$N$75,4)))))))</f>
        <v>0</v>
      </c>
      <c r="I129" s="59"/>
      <c r="J129" s="59">
        <f>IF((D129&lt;=11),VLOOKUP(I129,'11 лет'!$M$3:$N$75,2),IF((D129=12),VLOOKUP(I129,'12 лет'!$M$3:$N$75,2),IF((D129=13),VLOOKUP(I129,'13 лет'!$O$3:$P$75,2),IF((D129=14),VLOOKUP(I129,'14 лет'!$O$3:$P$75,2),IF((D129=15),VLOOKUP(I129,'15 лет'!$M$3:$N$75,2),IF((D129=16),VLOOKUP(I129,'16 лет'!$M$3:$N$75,2),VLOOKUP(I129,'17 лет'!$M$3:$N$75,2)))))))</f>
        <v>0</v>
      </c>
      <c r="K129" s="59"/>
      <c r="L129" s="59">
        <f>IF((D129&lt;=11),VLOOKUP(K129,'11 лет'!$Q$4:$S$74,3),IF((D129=12),VLOOKUP(K129,'12 лет'!$Q$4:$S$74,3),IF((D129=13),VLOOKUP(K129,'13 лет'!$S$4:$U$74,3),IF((D129=14),VLOOKUP(K129,'14 лет'!$S$4:$U$74,3),IF((D129=15),VLOOKUP(K129,'15 лет'!$Q$4:$S$74,3),IF((D129=16),VLOOKUP(K129,'16 лет'!$Q$4:$S$74,3),VLOOKUP(K129,'17 лет'!$Q$4:$S$74,3)))))))</f>
        <v>0</v>
      </c>
      <c r="M129" s="59"/>
      <c r="N129" s="59">
        <f>IF((D129&lt;=11),VLOOKUP(M129,'11 лет'!$P$4:$S$74,4),IF((D129=12),VLOOKUP(M129,'12 лет'!$P$4:$S$74,4),IF((D129=13),VLOOKUP(M129,'13 лет'!$R$4:$U$74,4),IF((D129=14),VLOOKUP(M129,'14 лет'!$R$4:$U$74,4),IF((D129=15),VLOOKUP(M129,'15 лет'!$P$4:$S$74,4),IF((D129=16),VLOOKUP(M129,'16 лет'!$P$4:$S$74,4),VLOOKUP(M129,'17 лет'!$P$4:$S$74,4)))))))</f>
        <v>0</v>
      </c>
      <c r="O129" s="59"/>
      <c r="P129" s="59">
        <f>IF((D129&lt;=11),VLOOKUP(O129,'11 лет'!$O$4:$S$74,5),IF((D129=12),VLOOKUP(O129,'12 лет'!$O$4:$S$74,5),IF((D129=13),VLOOKUP(O129,'13 лет'!$Q$4:$U$74,5),IF((D129=14),VLOOKUP(O129,'14 лет'!$Q$4:$U$74,5),IF((D129=15),VLOOKUP(O129,'15 лет'!$O$4:$S$74,5),IF((D129=16),VLOOKUP(O129,'16 лет'!$O$4:$S$74,5),VLOOKUP(O129,'17 лет'!$O$4:$S$74,5)))))))</f>
        <v>0</v>
      </c>
      <c r="Q129" s="59"/>
      <c r="R129" s="59">
        <f>IF((D129&lt;=11),VLOOKUP(Q129,'11 лет'!$R$4:$S$74,2),IF((D129=12),VLOOKUP(Q129,'12 лет'!$R$4:$S$74,2),IF((D129=13),VLOOKUP(Q129,'13 лет'!$T$4:$U$74,2),IF((D129=14),VLOOKUP(Q129,'14 лет'!$T$4:$U$74,2),IF((D129=15),VLOOKUP(Q129,'15 лет'!$R$4:$S$74,2),IF((D129=16),VLOOKUP(Q129,'16 лет'!$R$4:$S$74,2),VLOOKUP(Q129,'17 лет'!$R$4:$S$74,2)))))))</f>
        <v>3</v>
      </c>
      <c r="S129" s="59">
        <f t="shared" si="1"/>
        <v>3</v>
      </c>
      <c r="T129" s="59"/>
    </row>
    <row r="130" spans="1:20" x14ac:dyDescent="0.2">
      <c r="A130" s="59"/>
      <c r="B130" s="59"/>
      <c r="C130" s="59"/>
      <c r="D130" s="59"/>
      <c r="E130" s="59"/>
      <c r="F130" s="59">
        <f>IF((D130&lt;=11),VLOOKUP(E130,'11 лет'!$L$3:$N$75,3),IF((D130=12),VLOOKUP(E130,'12 лет'!$L$3:$N$75,3),IF((D130=13),VLOOKUP(E130,'13 лет'!$M$3:$P$75,4),IF((D130=14),VLOOKUP(E130,'14 лет'!$M$3:$P$75,4),IF((D130=15),VLOOKUP(E130,'15 лет'!$L$3:$N$75,3),IF((D130=16),VLOOKUP(E130,'16 лет'!$L$3:$N$75,3),VLOOKUP(E130,'17 лет'!$L$3:$N$75,3)))))))</f>
        <v>0</v>
      </c>
      <c r="G130" s="59"/>
      <c r="H130" s="59">
        <f>IF((D130&lt;=11),VLOOKUP(G130,'11 лет'!$K$3:$N$75,4),IF((D130=12),VLOOKUP(G130,'12 лет'!$K$3:$N$75,4),IF((D130=13),VLOOKUP(G130,'13 лет'!$L$3:$P$75,5),IF((D130=14),VLOOKUP(G130,'14 лет'!$L$3:$P$75,5),IF((D130=15),VLOOKUP(G130,'15 лет'!$K$3:$N$75,4),IF((D130=16),VLOOKUP(G130,'16 лет'!$K$3:$N$75,4),VLOOKUP(G130,'17 лет'!$K$3:$N$75,4)))))))</f>
        <v>0</v>
      </c>
      <c r="I130" s="59"/>
      <c r="J130" s="59">
        <f>IF((D130&lt;=11),VLOOKUP(I130,'11 лет'!$M$3:$N$75,2),IF((D130=12),VLOOKUP(I130,'12 лет'!$M$3:$N$75,2),IF((D130=13),VLOOKUP(I130,'13 лет'!$O$3:$P$75,2),IF((D130=14),VLOOKUP(I130,'14 лет'!$O$3:$P$75,2),IF((D130=15),VLOOKUP(I130,'15 лет'!$M$3:$N$75,2),IF((D130=16),VLOOKUP(I130,'16 лет'!$M$3:$N$75,2),VLOOKUP(I130,'17 лет'!$M$3:$N$75,2)))))))</f>
        <v>0</v>
      </c>
      <c r="K130" s="59"/>
      <c r="L130" s="59">
        <f>IF((D130&lt;=11),VLOOKUP(K130,'11 лет'!$Q$4:$S$74,3),IF((D130=12),VLOOKUP(K130,'12 лет'!$Q$4:$S$74,3),IF((D130=13),VLOOKUP(K130,'13 лет'!$S$4:$U$74,3),IF((D130=14),VLOOKUP(K130,'14 лет'!$S$4:$U$74,3),IF((D130=15),VLOOKUP(K130,'15 лет'!$Q$4:$S$74,3),IF((D130=16),VLOOKUP(K130,'16 лет'!$Q$4:$S$74,3),VLOOKUP(K130,'17 лет'!$Q$4:$S$74,3)))))))</f>
        <v>0</v>
      </c>
      <c r="M130" s="59"/>
      <c r="N130" s="59">
        <f>IF((D130&lt;=11),VLOOKUP(M130,'11 лет'!$P$4:$S$74,4),IF((D130=12),VLOOKUP(M130,'12 лет'!$P$4:$S$74,4),IF((D130=13),VLOOKUP(M130,'13 лет'!$R$4:$U$74,4),IF((D130=14),VLOOKUP(M130,'14 лет'!$R$4:$U$74,4),IF((D130=15),VLOOKUP(M130,'15 лет'!$P$4:$S$74,4),IF((D130=16),VLOOKUP(M130,'16 лет'!$P$4:$S$74,4),VLOOKUP(M130,'17 лет'!$P$4:$S$74,4)))))))</f>
        <v>0</v>
      </c>
      <c r="O130" s="59"/>
      <c r="P130" s="59">
        <f>IF((D130&lt;=11),VLOOKUP(O130,'11 лет'!$O$4:$S$74,5),IF((D130=12),VLOOKUP(O130,'12 лет'!$O$4:$S$74,5),IF((D130=13),VLOOKUP(O130,'13 лет'!$Q$4:$U$74,5),IF((D130=14),VLOOKUP(O130,'14 лет'!$Q$4:$U$74,5),IF((D130=15),VLOOKUP(O130,'15 лет'!$O$4:$S$74,5),IF((D130=16),VLOOKUP(O130,'16 лет'!$O$4:$S$74,5),VLOOKUP(O130,'17 лет'!$O$4:$S$74,5)))))))</f>
        <v>0</v>
      </c>
      <c r="Q130" s="59"/>
      <c r="R130" s="59">
        <f>IF((D130&lt;=11),VLOOKUP(Q130,'11 лет'!$R$4:$S$74,2),IF((D130=12),VLOOKUP(Q130,'12 лет'!$R$4:$S$74,2),IF((D130=13),VLOOKUP(Q130,'13 лет'!$T$4:$U$74,2),IF((D130=14),VLOOKUP(Q130,'14 лет'!$T$4:$U$74,2),IF((D130=15),VLOOKUP(Q130,'15 лет'!$R$4:$S$74,2),IF((D130=16),VLOOKUP(Q130,'16 лет'!$R$4:$S$74,2),VLOOKUP(Q130,'17 лет'!$R$4:$S$74,2)))))))</f>
        <v>3</v>
      </c>
      <c r="S130" s="59">
        <f t="shared" si="1"/>
        <v>3</v>
      </c>
      <c r="T130" s="59"/>
    </row>
    <row r="131" spans="1:20" x14ac:dyDescent="0.2">
      <c r="A131" s="59"/>
      <c r="B131" s="59"/>
      <c r="C131" s="59"/>
      <c r="D131" s="59"/>
      <c r="E131" s="59"/>
      <c r="F131" s="59">
        <f>IF((D131&lt;=11),VLOOKUP(E131,'11 лет'!$L$3:$N$75,3),IF((D131=12),VLOOKUP(E131,'12 лет'!$L$3:$N$75,3),IF((D131=13),VLOOKUP(E131,'13 лет'!$M$3:$P$75,4),IF((D131=14),VLOOKUP(E131,'14 лет'!$M$3:$P$75,4),IF((D131=15),VLOOKUP(E131,'15 лет'!$L$3:$N$75,3),IF((D131=16),VLOOKUP(E131,'16 лет'!$L$3:$N$75,3),VLOOKUP(E131,'17 лет'!$L$3:$N$75,3)))))))</f>
        <v>0</v>
      </c>
      <c r="G131" s="59"/>
      <c r="H131" s="59">
        <f>IF((D131&lt;=11),VLOOKUP(G131,'11 лет'!$K$3:$N$75,4),IF((D131=12),VLOOKUP(G131,'12 лет'!$K$3:$N$75,4),IF((D131=13),VLOOKUP(G131,'13 лет'!$L$3:$P$75,5),IF((D131=14),VLOOKUP(G131,'14 лет'!$L$3:$P$75,5),IF((D131=15),VLOOKUP(G131,'15 лет'!$K$3:$N$75,4),IF((D131=16),VLOOKUP(G131,'16 лет'!$K$3:$N$75,4),VLOOKUP(G131,'17 лет'!$K$3:$N$75,4)))))))</f>
        <v>0</v>
      </c>
      <c r="I131" s="59"/>
      <c r="J131" s="59">
        <f>IF((D131&lt;=11),VLOOKUP(I131,'11 лет'!$M$3:$N$75,2),IF((D131=12),VLOOKUP(I131,'12 лет'!$M$3:$N$75,2),IF((D131=13),VLOOKUP(I131,'13 лет'!$O$3:$P$75,2),IF((D131=14),VLOOKUP(I131,'14 лет'!$O$3:$P$75,2),IF((D131=15),VLOOKUP(I131,'15 лет'!$M$3:$N$75,2),IF((D131=16),VLOOKUP(I131,'16 лет'!$M$3:$N$75,2),VLOOKUP(I131,'17 лет'!$M$3:$N$75,2)))))))</f>
        <v>0</v>
      </c>
      <c r="K131" s="59"/>
      <c r="L131" s="59">
        <f>IF((D131&lt;=11),VLOOKUP(K131,'11 лет'!$Q$4:$S$74,3),IF((D131=12),VLOOKUP(K131,'12 лет'!$Q$4:$S$74,3),IF((D131=13),VLOOKUP(K131,'13 лет'!$S$4:$U$74,3),IF((D131=14),VLOOKUP(K131,'14 лет'!$S$4:$U$74,3),IF((D131=15),VLOOKUP(K131,'15 лет'!$Q$4:$S$74,3),IF((D131=16),VLOOKUP(K131,'16 лет'!$Q$4:$S$74,3),VLOOKUP(K131,'17 лет'!$Q$4:$S$74,3)))))))</f>
        <v>0</v>
      </c>
      <c r="M131" s="59"/>
      <c r="N131" s="59">
        <f>IF((D131&lt;=11),VLOOKUP(M131,'11 лет'!$P$4:$S$74,4),IF((D131=12),VLOOKUP(M131,'12 лет'!$P$4:$S$74,4),IF((D131=13),VLOOKUP(M131,'13 лет'!$R$4:$U$74,4),IF((D131=14),VLOOKUP(M131,'14 лет'!$R$4:$U$74,4),IF((D131=15),VLOOKUP(M131,'15 лет'!$P$4:$S$74,4),IF((D131=16),VLOOKUP(M131,'16 лет'!$P$4:$S$74,4),VLOOKUP(M131,'17 лет'!$P$4:$S$74,4)))))))</f>
        <v>0</v>
      </c>
      <c r="O131" s="59"/>
      <c r="P131" s="59">
        <f>IF((D131&lt;=11),VLOOKUP(O131,'11 лет'!$O$4:$S$74,5),IF((D131=12),VLOOKUP(O131,'12 лет'!$O$4:$S$74,5),IF((D131=13),VLOOKUP(O131,'13 лет'!$Q$4:$U$74,5),IF((D131=14),VLOOKUP(O131,'14 лет'!$Q$4:$U$74,5),IF((D131=15),VLOOKUP(O131,'15 лет'!$O$4:$S$74,5),IF((D131=16),VLOOKUP(O131,'16 лет'!$O$4:$S$74,5),VLOOKUP(O131,'17 лет'!$O$4:$S$74,5)))))))</f>
        <v>0</v>
      </c>
      <c r="Q131" s="59"/>
      <c r="R131" s="59">
        <f>IF((D131&lt;=11),VLOOKUP(Q131,'11 лет'!$R$4:$S$74,2),IF((D131=12),VLOOKUP(Q131,'12 лет'!$R$4:$S$74,2),IF((D131=13),VLOOKUP(Q131,'13 лет'!$T$4:$U$74,2),IF((D131=14),VLOOKUP(Q131,'14 лет'!$T$4:$U$74,2),IF((D131=15),VLOOKUP(Q131,'15 лет'!$R$4:$S$74,2),IF((D131=16),VLOOKUP(Q131,'16 лет'!$R$4:$S$74,2),VLOOKUP(Q131,'17 лет'!$R$4:$S$74,2)))))))</f>
        <v>3</v>
      </c>
      <c r="S131" s="59">
        <f t="shared" si="1"/>
        <v>3</v>
      </c>
      <c r="T131" s="59"/>
    </row>
    <row r="132" spans="1:20" x14ac:dyDescent="0.2">
      <c r="A132" s="59"/>
      <c r="B132" s="59"/>
      <c r="C132" s="59"/>
      <c r="D132" s="59"/>
      <c r="E132" s="59"/>
      <c r="F132" s="59">
        <f>IF((D132&lt;=11),VLOOKUP(E132,'11 лет'!$L$3:$N$75,3),IF((D132=12),VLOOKUP(E132,'12 лет'!$L$3:$N$75,3),IF((D132=13),VLOOKUP(E132,'13 лет'!$M$3:$P$75,4),IF((D132=14),VLOOKUP(E132,'14 лет'!$M$3:$P$75,4),IF((D132=15),VLOOKUP(E132,'15 лет'!$L$3:$N$75,3),IF((D132=16),VLOOKUP(E132,'16 лет'!$L$3:$N$75,3),VLOOKUP(E132,'17 лет'!$L$3:$N$75,3)))))))</f>
        <v>0</v>
      </c>
      <c r="G132" s="59"/>
      <c r="H132" s="59">
        <f>IF((D132&lt;=11),VLOOKUP(G132,'11 лет'!$K$3:$N$75,4),IF((D132=12),VLOOKUP(G132,'12 лет'!$K$3:$N$75,4),IF((D132=13),VLOOKUP(G132,'13 лет'!$L$3:$P$75,5),IF((D132=14),VLOOKUP(G132,'14 лет'!$L$3:$P$75,5),IF((D132=15),VLOOKUP(G132,'15 лет'!$K$3:$N$75,4),IF((D132=16),VLOOKUP(G132,'16 лет'!$K$3:$N$75,4),VLOOKUP(G132,'17 лет'!$K$3:$N$75,4)))))))</f>
        <v>0</v>
      </c>
      <c r="I132" s="59"/>
      <c r="J132" s="59">
        <f>IF((D132&lt;=11),VLOOKUP(I132,'11 лет'!$M$3:$N$75,2),IF((D132=12),VLOOKUP(I132,'12 лет'!$M$3:$N$75,2),IF((D132=13),VLOOKUP(I132,'13 лет'!$O$3:$P$75,2),IF((D132=14),VLOOKUP(I132,'14 лет'!$O$3:$P$75,2),IF((D132=15),VLOOKUP(I132,'15 лет'!$M$3:$N$75,2),IF((D132=16),VLOOKUP(I132,'16 лет'!$M$3:$N$75,2),VLOOKUP(I132,'17 лет'!$M$3:$N$75,2)))))))</f>
        <v>0</v>
      </c>
      <c r="K132" s="59"/>
      <c r="L132" s="59">
        <f>IF((D132&lt;=11),VLOOKUP(K132,'11 лет'!$Q$4:$S$74,3),IF((D132=12),VLOOKUP(K132,'12 лет'!$Q$4:$S$74,3),IF((D132=13),VLOOKUP(K132,'13 лет'!$S$4:$U$74,3),IF((D132=14),VLOOKUP(K132,'14 лет'!$S$4:$U$74,3),IF((D132=15),VLOOKUP(K132,'15 лет'!$Q$4:$S$74,3),IF((D132=16),VLOOKUP(K132,'16 лет'!$Q$4:$S$74,3),VLOOKUP(K132,'17 лет'!$Q$4:$S$74,3)))))))</f>
        <v>0</v>
      </c>
      <c r="M132" s="59"/>
      <c r="N132" s="59">
        <f>IF((D132&lt;=11),VLOOKUP(M132,'11 лет'!$P$4:$S$74,4),IF((D132=12),VLOOKUP(M132,'12 лет'!$P$4:$S$74,4),IF((D132=13),VLOOKUP(M132,'13 лет'!$R$4:$U$74,4),IF((D132=14),VLOOKUP(M132,'14 лет'!$R$4:$U$74,4),IF((D132=15),VLOOKUP(M132,'15 лет'!$P$4:$S$74,4),IF((D132=16),VLOOKUP(M132,'16 лет'!$P$4:$S$74,4),VLOOKUP(M132,'17 лет'!$P$4:$S$74,4)))))))</f>
        <v>0</v>
      </c>
      <c r="O132" s="59"/>
      <c r="P132" s="59">
        <f>IF((D132&lt;=11),VLOOKUP(O132,'11 лет'!$O$4:$S$74,5),IF((D132=12),VLOOKUP(O132,'12 лет'!$O$4:$S$74,5),IF((D132=13),VLOOKUP(O132,'13 лет'!$Q$4:$U$74,5),IF((D132=14),VLOOKUP(O132,'14 лет'!$Q$4:$U$74,5),IF((D132=15),VLOOKUP(O132,'15 лет'!$O$4:$S$74,5),IF((D132=16),VLOOKUP(O132,'16 лет'!$O$4:$S$74,5),VLOOKUP(O132,'17 лет'!$O$4:$S$74,5)))))))</f>
        <v>0</v>
      </c>
      <c r="Q132" s="59"/>
      <c r="R132" s="59">
        <f>IF((D132&lt;=11),VLOOKUP(Q132,'11 лет'!$R$4:$S$74,2),IF((D132=12),VLOOKUP(Q132,'12 лет'!$R$4:$S$74,2),IF((D132=13),VLOOKUP(Q132,'13 лет'!$T$4:$U$74,2),IF((D132=14),VLOOKUP(Q132,'14 лет'!$T$4:$U$74,2),IF((D132=15),VLOOKUP(Q132,'15 лет'!$R$4:$S$74,2),IF((D132=16),VLOOKUP(Q132,'16 лет'!$R$4:$S$74,2),VLOOKUP(Q132,'17 лет'!$R$4:$S$74,2)))))))</f>
        <v>3</v>
      </c>
      <c r="S132" s="59">
        <f t="shared" si="1"/>
        <v>3</v>
      </c>
      <c r="T132" s="59"/>
    </row>
    <row r="133" spans="1:20" x14ac:dyDescent="0.2">
      <c r="A133" s="59"/>
      <c r="B133" s="59"/>
      <c r="C133" s="59"/>
      <c r="D133" s="59"/>
      <c r="E133" s="59"/>
      <c r="F133" s="59">
        <f>IF((D133&lt;=11),VLOOKUP(E133,'11 лет'!$L$3:$N$75,3),IF((D133=12),VLOOKUP(E133,'12 лет'!$L$3:$N$75,3),IF((D133=13),VLOOKUP(E133,'13 лет'!$M$3:$P$75,4),IF((D133=14),VLOOKUP(E133,'14 лет'!$M$3:$P$75,4),IF((D133=15),VLOOKUP(E133,'15 лет'!$L$3:$N$75,3),IF((D133=16),VLOOKUP(E133,'16 лет'!$L$3:$N$75,3),VLOOKUP(E133,'17 лет'!$L$3:$N$75,3)))))))</f>
        <v>0</v>
      </c>
      <c r="G133" s="59"/>
      <c r="H133" s="59">
        <f>IF((D133&lt;=11),VLOOKUP(G133,'11 лет'!$K$3:$N$75,4),IF((D133=12),VLOOKUP(G133,'12 лет'!$K$3:$N$75,4),IF((D133=13),VLOOKUP(G133,'13 лет'!$L$3:$P$75,5),IF((D133=14),VLOOKUP(G133,'14 лет'!$L$3:$P$75,5),IF((D133=15),VLOOKUP(G133,'15 лет'!$K$3:$N$75,4),IF((D133=16),VLOOKUP(G133,'16 лет'!$K$3:$N$75,4),VLOOKUP(G133,'17 лет'!$K$3:$N$75,4)))))))</f>
        <v>0</v>
      </c>
      <c r="I133" s="59"/>
      <c r="J133" s="59">
        <f>IF((D133&lt;=11),VLOOKUP(I133,'11 лет'!$M$3:$N$75,2),IF((D133=12),VLOOKUP(I133,'12 лет'!$M$3:$N$75,2),IF((D133=13),VLOOKUP(I133,'13 лет'!$O$3:$P$75,2),IF((D133=14),VLOOKUP(I133,'14 лет'!$O$3:$P$75,2),IF((D133=15),VLOOKUP(I133,'15 лет'!$M$3:$N$75,2),IF((D133=16),VLOOKUP(I133,'16 лет'!$M$3:$N$75,2),VLOOKUP(I133,'17 лет'!$M$3:$N$75,2)))))))</f>
        <v>0</v>
      </c>
      <c r="K133" s="59"/>
      <c r="L133" s="59">
        <f>IF((D133&lt;=11),VLOOKUP(K133,'11 лет'!$Q$4:$S$74,3),IF((D133=12),VLOOKUP(K133,'12 лет'!$Q$4:$S$74,3),IF((D133=13),VLOOKUP(K133,'13 лет'!$S$4:$U$74,3),IF((D133=14),VLOOKUP(K133,'14 лет'!$S$4:$U$74,3),IF((D133=15),VLOOKUP(K133,'15 лет'!$Q$4:$S$74,3),IF((D133=16),VLOOKUP(K133,'16 лет'!$Q$4:$S$74,3),VLOOKUP(K133,'17 лет'!$Q$4:$S$74,3)))))))</f>
        <v>0</v>
      </c>
      <c r="M133" s="59"/>
      <c r="N133" s="59">
        <f>IF((D133&lt;=11),VLOOKUP(M133,'11 лет'!$P$4:$S$74,4),IF((D133=12),VLOOKUP(M133,'12 лет'!$P$4:$S$74,4),IF((D133=13),VLOOKUP(M133,'13 лет'!$R$4:$U$74,4),IF((D133=14),VLOOKUP(M133,'14 лет'!$R$4:$U$74,4),IF((D133=15),VLOOKUP(M133,'15 лет'!$P$4:$S$74,4),IF((D133=16),VLOOKUP(M133,'16 лет'!$P$4:$S$74,4),VLOOKUP(M133,'17 лет'!$P$4:$S$74,4)))))))</f>
        <v>0</v>
      </c>
      <c r="O133" s="59"/>
      <c r="P133" s="59">
        <f>IF((D133&lt;=11),VLOOKUP(O133,'11 лет'!$O$4:$S$74,5),IF((D133=12),VLOOKUP(O133,'12 лет'!$O$4:$S$74,5),IF((D133=13),VLOOKUP(O133,'13 лет'!$Q$4:$U$74,5),IF((D133=14),VLOOKUP(O133,'14 лет'!$Q$4:$U$74,5),IF((D133=15),VLOOKUP(O133,'15 лет'!$O$4:$S$74,5),IF((D133=16),VLOOKUP(O133,'16 лет'!$O$4:$S$74,5),VLOOKUP(O133,'17 лет'!$O$4:$S$74,5)))))))</f>
        <v>0</v>
      </c>
      <c r="Q133" s="59"/>
      <c r="R133" s="59">
        <f>IF((D133&lt;=11),VLOOKUP(Q133,'11 лет'!$R$4:$S$74,2),IF((D133=12),VLOOKUP(Q133,'12 лет'!$R$4:$S$74,2),IF((D133=13),VLOOKUP(Q133,'13 лет'!$T$4:$U$74,2),IF((D133=14),VLOOKUP(Q133,'14 лет'!$T$4:$U$74,2),IF((D133=15),VLOOKUP(Q133,'15 лет'!$R$4:$S$74,2),IF((D133=16),VLOOKUP(Q133,'16 лет'!$R$4:$S$74,2),VLOOKUP(Q133,'17 лет'!$R$4:$S$74,2)))))))</f>
        <v>3</v>
      </c>
      <c r="S133" s="59">
        <f t="shared" si="1"/>
        <v>3</v>
      </c>
      <c r="T133" s="59"/>
    </row>
    <row r="134" spans="1:20" x14ac:dyDescent="0.2">
      <c r="A134" s="59"/>
      <c r="B134" s="59"/>
      <c r="C134" s="59"/>
      <c r="D134" s="59"/>
      <c r="E134" s="59"/>
      <c r="F134" s="59">
        <f>IF((D134&lt;=11),VLOOKUP(E134,'11 лет'!$L$3:$N$75,3),IF((D134=12),VLOOKUP(E134,'12 лет'!$L$3:$N$75,3),IF((D134=13),VLOOKUP(E134,'13 лет'!$M$3:$P$75,4),IF((D134=14),VLOOKUP(E134,'14 лет'!$M$3:$P$75,4),IF((D134=15),VLOOKUP(E134,'15 лет'!$L$3:$N$75,3),IF((D134=16),VLOOKUP(E134,'16 лет'!$L$3:$N$75,3),VLOOKUP(E134,'17 лет'!$L$3:$N$75,3)))))))</f>
        <v>0</v>
      </c>
      <c r="G134" s="59"/>
      <c r="H134" s="59">
        <f>IF((D134&lt;=11),VLOOKUP(G134,'11 лет'!$K$3:$N$75,4),IF((D134=12),VLOOKUP(G134,'12 лет'!$K$3:$N$75,4),IF((D134=13),VLOOKUP(G134,'13 лет'!$L$3:$P$75,5),IF((D134=14),VLOOKUP(G134,'14 лет'!$L$3:$P$75,5),IF((D134=15),VLOOKUP(G134,'15 лет'!$K$3:$N$75,4),IF((D134=16),VLOOKUP(G134,'16 лет'!$K$3:$N$75,4),VLOOKUP(G134,'17 лет'!$K$3:$N$75,4)))))))</f>
        <v>0</v>
      </c>
      <c r="I134" s="59"/>
      <c r="J134" s="59">
        <f>IF((D134&lt;=11),VLOOKUP(I134,'11 лет'!$M$3:$N$75,2),IF((D134=12),VLOOKUP(I134,'12 лет'!$M$3:$N$75,2),IF((D134=13),VLOOKUP(I134,'13 лет'!$O$3:$P$75,2),IF((D134=14),VLOOKUP(I134,'14 лет'!$O$3:$P$75,2),IF((D134=15),VLOOKUP(I134,'15 лет'!$M$3:$N$75,2),IF((D134=16),VLOOKUP(I134,'16 лет'!$M$3:$N$75,2),VLOOKUP(I134,'17 лет'!$M$3:$N$75,2)))))))</f>
        <v>0</v>
      </c>
      <c r="K134" s="59"/>
      <c r="L134" s="59">
        <f>IF((D134&lt;=11),VLOOKUP(K134,'11 лет'!$Q$4:$S$74,3),IF((D134=12),VLOOKUP(K134,'12 лет'!$Q$4:$S$74,3),IF((D134=13),VLOOKUP(K134,'13 лет'!$S$4:$U$74,3),IF((D134=14),VLOOKUP(K134,'14 лет'!$S$4:$U$74,3),IF((D134=15),VLOOKUP(K134,'15 лет'!$Q$4:$S$74,3),IF((D134=16),VLOOKUP(K134,'16 лет'!$Q$4:$S$74,3),VLOOKUP(K134,'17 лет'!$Q$4:$S$74,3)))))))</f>
        <v>0</v>
      </c>
      <c r="M134" s="59"/>
      <c r="N134" s="59">
        <f>IF((D134&lt;=11),VLOOKUP(M134,'11 лет'!$P$4:$S$74,4),IF((D134=12),VLOOKUP(M134,'12 лет'!$P$4:$S$74,4),IF((D134=13),VLOOKUP(M134,'13 лет'!$R$4:$U$74,4),IF((D134=14),VLOOKUP(M134,'14 лет'!$R$4:$U$74,4),IF((D134=15),VLOOKUP(M134,'15 лет'!$P$4:$S$74,4),IF((D134=16),VLOOKUP(M134,'16 лет'!$P$4:$S$74,4),VLOOKUP(M134,'17 лет'!$P$4:$S$74,4)))))))</f>
        <v>0</v>
      </c>
      <c r="O134" s="59"/>
      <c r="P134" s="59">
        <f>IF((D134&lt;=11),VLOOKUP(O134,'11 лет'!$O$4:$S$74,5),IF((D134=12),VLOOKUP(O134,'12 лет'!$O$4:$S$74,5),IF((D134=13),VLOOKUP(O134,'13 лет'!$Q$4:$U$74,5),IF((D134=14),VLOOKUP(O134,'14 лет'!$Q$4:$U$74,5),IF((D134=15),VLOOKUP(O134,'15 лет'!$O$4:$S$74,5),IF((D134=16),VLOOKUP(O134,'16 лет'!$O$4:$S$74,5),VLOOKUP(O134,'17 лет'!$O$4:$S$74,5)))))))</f>
        <v>0</v>
      </c>
      <c r="Q134" s="59"/>
      <c r="R134" s="59">
        <f>IF((D134&lt;=11),VLOOKUP(Q134,'11 лет'!$R$4:$S$74,2),IF((D134=12),VLOOKUP(Q134,'12 лет'!$R$4:$S$74,2),IF((D134=13),VLOOKUP(Q134,'13 лет'!$T$4:$U$74,2),IF((D134=14),VLOOKUP(Q134,'14 лет'!$T$4:$U$74,2),IF((D134=15),VLOOKUP(Q134,'15 лет'!$R$4:$S$74,2),IF((D134=16),VLOOKUP(Q134,'16 лет'!$R$4:$S$74,2),VLOOKUP(Q134,'17 лет'!$R$4:$S$74,2)))))))</f>
        <v>3</v>
      </c>
      <c r="S134" s="59">
        <f t="shared" si="1"/>
        <v>3</v>
      </c>
      <c r="T134" s="59"/>
    </row>
    <row r="135" spans="1:20" x14ac:dyDescent="0.2">
      <c r="A135" s="59"/>
      <c r="B135" s="59"/>
      <c r="C135" s="59"/>
      <c r="D135" s="59"/>
      <c r="E135" s="59"/>
      <c r="F135" s="59">
        <f>IF((D135&lt;=11),VLOOKUP(E135,'11 лет'!$L$3:$N$75,3),IF((D135=12),VLOOKUP(E135,'12 лет'!$L$3:$N$75,3),IF((D135=13),VLOOKUP(E135,'13 лет'!$M$3:$P$75,4),IF((D135=14),VLOOKUP(E135,'14 лет'!$M$3:$P$75,4),IF((D135=15),VLOOKUP(E135,'15 лет'!$L$3:$N$75,3),IF((D135=16),VLOOKUP(E135,'16 лет'!$L$3:$N$75,3),VLOOKUP(E135,'17 лет'!$L$3:$N$75,3)))))))</f>
        <v>0</v>
      </c>
      <c r="G135" s="59"/>
      <c r="H135" s="59">
        <f>IF((D135&lt;=11),VLOOKUP(G135,'11 лет'!$K$3:$N$75,4),IF((D135=12),VLOOKUP(G135,'12 лет'!$K$3:$N$75,4),IF((D135=13),VLOOKUP(G135,'13 лет'!$L$3:$P$75,5),IF((D135=14),VLOOKUP(G135,'14 лет'!$L$3:$P$75,5),IF((D135=15),VLOOKUP(G135,'15 лет'!$K$3:$N$75,4),IF((D135=16),VLOOKUP(G135,'16 лет'!$K$3:$N$75,4),VLOOKUP(G135,'17 лет'!$K$3:$N$75,4)))))))</f>
        <v>0</v>
      </c>
      <c r="I135" s="59"/>
      <c r="J135" s="59">
        <f>IF((D135&lt;=11),VLOOKUP(I135,'11 лет'!$M$3:$N$75,2),IF((D135=12),VLOOKUP(I135,'12 лет'!$M$3:$N$75,2),IF((D135=13),VLOOKUP(I135,'13 лет'!$O$3:$P$75,2),IF((D135=14),VLOOKUP(I135,'14 лет'!$O$3:$P$75,2),IF((D135=15),VLOOKUP(I135,'15 лет'!$M$3:$N$75,2),IF((D135=16),VLOOKUP(I135,'16 лет'!$M$3:$N$75,2),VLOOKUP(I135,'17 лет'!$M$3:$N$75,2)))))))</f>
        <v>0</v>
      </c>
      <c r="K135" s="59"/>
      <c r="L135" s="59">
        <f>IF((D135&lt;=11),VLOOKUP(K135,'11 лет'!$Q$4:$S$74,3),IF((D135=12),VLOOKUP(K135,'12 лет'!$Q$4:$S$74,3),IF((D135=13),VLOOKUP(K135,'13 лет'!$S$4:$U$74,3),IF((D135=14),VLOOKUP(K135,'14 лет'!$S$4:$U$74,3),IF((D135=15),VLOOKUP(K135,'15 лет'!$Q$4:$S$74,3),IF((D135=16),VLOOKUP(K135,'16 лет'!$Q$4:$S$74,3),VLOOKUP(K135,'17 лет'!$Q$4:$S$74,3)))))))</f>
        <v>0</v>
      </c>
      <c r="M135" s="59"/>
      <c r="N135" s="59">
        <f>IF((D135&lt;=11),VLOOKUP(M135,'11 лет'!$P$4:$S$74,4),IF((D135=12),VLOOKUP(M135,'12 лет'!$P$4:$S$74,4),IF((D135=13),VLOOKUP(M135,'13 лет'!$R$4:$U$74,4),IF((D135=14),VLOOKUP(M135,'14 лет'!$R$4:$U$74,4),IF((D135=15),VLOOKUP(M135,'15 лет'!$P$4:$S$74,4),IF((D135=16),VLOOKUP(M135,'16 лет'!$P$4:$S$74,4),VLOOKUP(M135,'17 лет'!$P$4:$S$74,4)))))))</f>
        <v>0</v>
      </c>
      <c r="O135" s="59"/>
      <c r="P135" s="59">
        <f>IF((D135&lt;=11),VLOOKUP(O135,'11 лет'!$O$4:$S$74,5),IF((D135=12),VLOOKUP(O135,'12 лет'!$O$4:$S$74,5),IF((D135=13),VLOOKUP(O135,'13 лет'!$Q$4:$U$74,5),IF((D135=14),VLOOKUP(O135,'14 лет'!$Q$4:$U$74,5),IF((D135=15),VLOOKUP(O135,'15 лет'!$O$4:$S$74,5),IF((D135=16),VLOOKUP(O135,'16 лет'!$O$4:$S$74,5),VLOOKUP(O135,'17 лет'!$O$4:$S$74,5)))))))</f>
        <v>0</v>
      </c>
      <c r="Q135" s="59"/>
      <c r="R135" s="59">
        <f>IF((D135&lt;=11),VLOOKUP(Q135,'11 лет'!$R$4:$S$74,2),IF((D135=12),VLOOKUP(Q135,'12 лет'!$R$4:$S$74,2),IF((D135=13),VLOOKUP(Q135,'13 лет'!$T$4:$U$74,2),IF((D135=14),VLOOKUP(Q135,'14 лет'!$T$4:$U$74,2),IF((D135=15),VLOOKUP(Q135,'15 лет'!$R$4:$S$74,2),IF((D135=16),VLOOKUP(Q135,'16 лет'!$R$4:$S$74,2),VLOOKUP(Q135,'17 лет'!$R$4:$S$74,2)))))))</f>
        <v>3</v>
      </c>
      <c r="S135" s="59">
        <f t="shared" si="1"/>
        <v>3</v>
      </c>
      <c r="T135" s="59"/>
    </row>
    <row r="136" spans="1:20" x14ac:dyDescent="0.2">
      <c r="A136" s="59"/>
      <c r="B136" s="59"/>
      <c r="C136" s="59"/>
      <c r="D136" s="59"/>
      <c r="E136" s="59"/>
      <c r="F136" s="59">
        <f>IF((D136&lt;=11),VLOOKUP(E136,'11 лет'!$L$3:$N$75,3),IF((D136=12),VLOOKUP(E136,'12 лет'!$L$3:$N$75,3),IF((D136=13),VLOOKUP(E136,'13 лет'!$M$3:$P$75,4),IF((D136=14),VLOOKUP(E136,'14 лет'!$M$3:$P$75,4),IF((D136=15),VLOOKUP(E136,'15 лет'!$L$3:$N$75,3),IF((D136=16),VLOOKUP(E136,'16 лет'!$L$3:$N$75,3),VLOOKUP(E136,'17 лет'!$L$3:$N$75,3)))))))</f>
        <v>0</v>
      </c>
      <c r="G136" s="59"/>
      <c r="H136" s="59">
        <f>IF((D136&lt;=11),VLOOKUP(G136,'11 лет'!$K$3:$N$75,4),IF((D136=12),VLOOKUP(G136,'12 лет'!$K$3:$N$75,4),IF((D136=13),VLOOKUP(G136,'13 лет'!$L$3:$P$75,5),IF((D136=14),VLOOKUP(G136,'14 лет'!$L$3:$P$75,5),IF((D136=15),VLOOKUP(G136,'15 лет'!$K$3:$N$75,4),IF((D136=16),VLOOKUP(G136,'16 лет'!$K$3:$N$75,4),VLOOKUP(G136,'17 лет'!$K$3:$N$75,4)))))))</f>
        <v>0</v>
      </c>
      <c r="I136" s="59"/>
      <c r="J136" s="59">
        <f>IF((D136&lt;=11),VLOOKUP(I136,'11 лет'!$M$3:$N$75,2),IF((D136=12),VLOOKUP(I136,'12 лет'!$M$3:$N$75,2),IF((D136=13),VLOOKUP(I136,'13 лет'!$O$3:$P$75,2),IF((D136=14),VLOOKUP(I136,'14 лет'!$O$3:$P$75,2),IF((D136=15),VLOOKUP(I136,'15 лет'!$M$3:$N$75,2),IF((D136=16),VLOOKUP(I136,'16 лет'!$M$3:$N$75,2),VLOOKUP(I136,'17 лет'!$M$3:$N$75,2)))))))</f>
        <v>0</v>
      </c>
      <c r="K136" s="59"/>
      <c r="L136" s="59">
        <f>IF((D136&lt;=11),VLOOKUP(K136,'11 лет'!$Q$4:$S$74,3),IF((D136=12),VLOOKUP(K136,'12 лет'!$Q$4:$S$74,3),IF((D136=13),VLOOKUP(K136,'13 лет'!$S$4:$U$74,3),IF((D136=14),VLOOKUP(K136,'14 лет'!$S$4:$U$74,3),IF((D136=15),VLOOKUP(K136,'15 лет'!$Q$4:$S$74,3),IF((D136=16),VLOOKUP(K136,'16 лет'!$Q$4:$S$74,3),VLOOKUP(K136,'17 лет'!$Q$4:$S$74,3)))))))</f>
        <v>0</v>
      </c>
      <c r="M136" s="59"/>
      <c r="N136" s="59">
        <f>IF((D136&lt;=11),VLOOKUP(M136,'11 лет'!$P$4:$S$74,4),IF((D136=12),VLOOKUP(M136,'12 лет'!$P$4:$S$74,4),IF((D136=13),VLOOKUP(M136,'13 лет'!$R$4:$U$74,4),IF((D136=14),VLOOKUP(M136,'14 лет'!$R$4:$U$74,4),IF((D136=15),VLOOKUP(M136,'15 лет'!$P$4:$S$74,4),IF((D136=16),VLOOKUP(M136,'16 лет'!$P$4:$S$74,4),VLOOKUP(M136,'17 лет'!$P$4:$S$74,4)))))))</f>
        <v>0</v>
      </c>
      <c r="O136" s="59"/>
      <c r="P136" s="59">
        <f>IF((D136&lt;=11),VLOOKUP(O136,'11 лет'!$O$4:$S$74,5),IF((D136=12),VLOOKUP(O136,'12 лет'!$O$4:$S$74,5),IF((D136=13),VLOOKUP(O136,'13 лет'!$Q$4:$U$74,5),IF((D136=14),VLOOKUP(O136,'14 лет'!$Q$4:$U$74,5),IF((D136=15),VLOOKUP(O136,'15 лет'!$O$4:$S$74,5),IF((D136=16),VLOOKUP(O136,'16 лет'!$O$4:$S$74,5),VLOOKUP(O136,'17 лет'!$O$4:$S$74,5)))))))</f>
        <v>0</v>
      </c>
      <c r="Q136" s="59"/>
      <c r="R136" s="59">
        <f>IF((D136&lt;=11),VLOOKUP(Q136,'11 лет'!$R$4:$S$74,2),IF((D136=12),VLOOKUP(Q136,'12 лет'!$R$4:$S$74,2),IF((D136=13),VLOOKUP(Q136,'13 лет'!$T$4:$U$74,2),IF((D136=14),VLOOKUP(Q136,'14 лет'!$T$4:$U$74,2),IF((D136=15),VLOOKUP(Q136,'15 лет'!$R$4:$S$74,2),IF((D136=16),VLOOKUP(Q136,'16 лет'!$R$4:$S$74,2),VLOOKUP(Q136,'17 лет'!$R$4:$S$74,2)))))))</f>
        <v>3</v>
      </c>
      <c r="S136" s="59">
        <f t="shared" si="1"/>
        <v>3</v>
      </c>
      <c r="T136" s="59"/>
    </row>
    <row r="137" spans="1:20" x14ac:dyDescent="0.2">
      <c r="A137" s="59"/>
      <c r="B137" s="59"/>
      <c r="C137" s="59"/>
      <c r="D137" s="59"/>
      <c r="E137" s="59"/>
      <c r="F137" s="59">
        <f>IF((D137&lt;=11),VLOOKUP(E137,'11 лет'!$L$3:$N$75,3),IF((D137=12),VLOOKUP(E137,'12 лет'!$L$3:$N$75,3),IF((D137=13),VLOOKUP(E137,'13 лет'!$M$3:$P$75,4),IF((D137=14),VLOOKUP(E137,'14 лет'!$M$3:$P$75,4),IF((D137=15),VLOOKUP(E137,'15 лет'!$L$3:$N$75,3),IF((D137=16),VLOOKUP(E137,'16 лет'!$L$3:$N$75,3),VLOOKUP(E137,'17 лет'!$L$3:$N$75,3)))))))</f>
        <v>0</v>
      </c>
      <c r="G137" s="59"/>
      <c r="H137" s="59">
        <f>IF((D137&lt;=11),VLOOKUP(G137,'11 лет'!$K$3:$N$75,4),IF((D137=12),VLOOKUP(G137,'12 лет'!$K$3:$N$75,4),IF((D137=13),VLOOKUP(G137,'13 лет'!$L$3:$P$75,5),IF((D137=14),VLOOKUP(G137,'14 лет'!$L$3:$P$75,5),IF((D137=15),VLOOKUP(G137,'15 лет'!$K$3:$N$75,4),IF((D137=16),VLOOKUP(G137,'16 лет'!$K$3:$N$75,4),VLOOKUP(G137,'17 лет'!$K$3:$N$75,4)))))))</f>
        <v>0</v>
      </c>
      <c r="I137" s="59"/>
      <c r="J137" s="59">
        <f>IF((D137&lt;=11),VLOOKUP(I137,'11 лет'!$M$3:$N$75,2),IF((D137=12),VLOOKUP(I137,'12 лет'!$M$3:$N$75,2),IF((D137=13),VLOOKUP(I137,'13 лет'!$O$3:$P$75,2),IF((D137=14),VLOOKUP(I137,'14 лет'!$O$3:$P$75,2),IF((D137=15),VLOOKUP(I137,'15 лет'!$M$3:$N$75,2),IF((D137=16),VLOOKUP(I137,'16 лет'!$M$3:$N$75,2),VLOOKUP(I137,'17 лет'!$M$3:$N$75,2)))))))</f>
        <v>0</v>
      </c>
      <c r="K137" s="59"/>
      <c r="L137" s="59">
        <f>IF((D137&lt;=11),VLOOKUP(K137,'11 лет'!$Q$4:$S$74,3),IF((D137=12),VLOOKUP(K137,'12 лет'!$Q$4:$S$74,3),IF((D137=13),VLOOKUP(K137,'13 лет'!$S$4:$U$74,3),IF((D137=14),VLOOKUP(K137,'14 лет'!$S$4:$U$74,3),IF((D137=15),VLOOKUP(K137,'15 лет'!$Q$4:$S$74,3),IF((D137=16),VLOOKUP(K137,'16 лет'!$Q$4:$S$74,3),VLOOKUP(K137,'17 лет'!$Q$4:$S$74,3)))))))</f>
        <v>0</v>
      </c>
      <c r="M137" s="59"/>
      <c r="N137" s="59">
        <f>IF((D137&lt;=11),VLOOKUP(M137,'11 лет'!$P$4:$S$74,4),IF((D137=12),VLOOKUP(M137,'12 лет'!$P$4:$S$74,4),IF((D137=13),VLOOKUP(M137,'13 лет'!$R$4:$U$74,4),IF((D137=14),VLOOKUP(M137,'14 лет'!$R$4:$U$74,4),IF((D137=15),VLOOKUP(M137,'15 лет'!$P$4:$S$74,4),IF((D137=16),VLOOKUP(M137,'16 лет'!$P$4:$S$74,4),VLOOKUP(M137,'17 лет'!$P$4:$S$74,4)))))))</f>
        <v>0</v>
      </c>
      <c r="O137" s="59"/>
      <c r="P137" s="59">
        <f>IF((D137&lt;=11),VLOOKUP(O137,'11 лет'!$O$4:$S$74,5),IF((D137=12),VLOOKUP(O137,'12 лет'!$O$4:$S$74,5),IF((D137=13),VLOOKUP(O137,'13 лет'!$Q$4:$U$74,5),IF((D137=14),VLOOKUP(O137,'14 лет'!$Q$4:$U$74,5),IF((D137=15),VLOOKUP(O137,'15 лет'!$O$4:$S$74,5),IF((D137=16),VLOOKUP(O137,'16 лет'!$O$4:$S$74,5),VLOOKUP(O137,'17 лет'!$O$4:$S$74,5)))))))</f>
        <v>0</v>
      </c>
      <c r="Q137" s="59"/>
      <c r="R137" s="59">
        <f>IF((D137&lt;=11),VLOOKUP(Q137,'11 лет'!$R$4:$S$74,2),IF((D137=12),VLOOKUP(Q137,'12 лет'!$R$4:$S$74,2),IF((D137=13),VLOOKUP(Q137,'13 лет'!$T$4:$U$74,2),IF((D137=14),VLOOKUP(Q137,'14 лет'!$T$4:$U$74,2),IF((D137=15),VLOOKUP(Q137,'15 лет'!$R$4:$S$74,2),IF((D137=16),VLOOKUP(Q137,'16 лет'!$R$4:$S$74,2),VLOOKUP(Q137,'17 лет'!$R$4:$S$74,2)))))))</f>
        <v>3</v>
      </c>
      <c r="S137" s="59">
        <f t="shared" si="1"/>
        <v>3</v>
      </c>
      <c r="T137" s="59"/>
    </row>
    <row r="138" spans="1:20" x14ac:dyDescent="0.2">
      <c r="A138" s="59"/>
      <c r="B138" s="59"/>
      <c r="C138" s="59"/>
      <c r="D138" s="59"/>
      <c r="E138" s="59"/>
      <c r="F138" s="59">
        <f>IF((D138&lt;=11),VLOOKUP(E138,'11 лет'!$L$3:$N$75,3),IF((D138=12),VLOOKUP(E138,'12 лет'!$L$3:$N$75,3),IF((D138=13),VLOOKUP(E138,'13 лет'!$M$3:$P$75,4),IF((D138=14),VLOOKUP(E138,'14 лет'!$M$3:$P$75,4),IF((D138=15),VLOOKUP(E138,'15 лет'!$L$3:$N$75,3),IF((D138=16),VLOOKUP(E138,'16 лет'!$L$3:$N$75,3),VLOOKUP(E138,'17 лет'!$L$3:$N$75,3)))))))</f>
        <v>0</v>
      </c>
      <c r="G138" s="59"/>
      <c r="H138" s="59">
        <f>IF((D138&lt;=11),VLOOKUP(G138,'11 лет'!$K$3:$N$75,4),IF((D138=12),VLOOKUP(G138,'12 лет'!$K$3:$N$75,4),IF((D138=13),VLOOKUP(G138,'13 лет'!$L$3:$P$75,5),IF((D138=14),VLOOKUP(G138,'14 лет'!$L$3:$P$75,5),IF((D138=15),VLOOKUP(G138,'15 лет'!$K$3:$N$75,4),IF((D138=16),VLOOKUP(G138,'16 лет'!$K$3:$N$75,4),VLOOKUP(G138,'17 лет'!$K$3:$N$75,4)))))))</f>
        <v>0</v>
      </c>
      <c r="I138" s="59"/>
      <c r="J138" s="59">
        <f>IF((D138&lt;=11),VLOOKUP(I138,'11 лет'!$M$3:$N$75,2),IF((D138=12),VLOOKUP(I138,'12 лет'!$M$3:$N$75,2),IF((D138=13),VLOOKUP(I138,'13 лет'!$O$3:$P$75,2),IF((D138=14),VLOOKUP(I138,'14 лет'!$O$3:$P$75,2),IF((D138=15),VLOOKUP(I138,'15 лет'!$M$3:$N$75,2),IF((D138=16),VLOOKUP(I138,'16 лет'!$M$3:$N$75,2),VLOOKUP(I138,'17 лет'!$M$3:$N$75,2)))))))</f>
        <v>0</v>
      </c>
      <c r="K138" s="59"/>
      <c r="L138" s="59">
        <f>IF((D138&lt;=11),VLOOKUP(K138,'11 лет'!$Q$4:$S$74,3),IF((D138=12),VLOOKUP(K138,'12 лет'!$Q$4:$S$74,3),IF((D138=13),VLOOKUP(K138,'13 лет'!$S$4:$U$74,3),IF((D138=14),VLOOKUP(K138,'14 лет'!$S$4:$U$74,3),IF((D138=15),VLOOKUP(K138,'15 лет'!$Q$4:$S$74,3),IF((D138=16),VLOOKUP(K138,'16 лет'!$Q$4:$S$74,3),VLOOKUP(K138,'17 лет'!$Q$4:$S$74,3)))))))</f>
        <v>0</v>
      </c>
      <c r="M138" s="59"/>
      <c r="N138" s="59">
        <f>IF((D138&lt;=11),VLOOKUP(M138,'11 лет'!$P$4:$S$74,4),IF((D138=12),VLOOKUP(M138,'12 лет'!$P$4:$S$74,4),IF((D138=13),VLOOKUP(M138,'13 лет'!$R$4:$U$74,4),IF((D138=14),VLOOKUP(M138,'14 лет'!$R$4:$U$74,4),IF((D138=15),VLOOKUP(M138,'15 лет'!$P$4:$S$74,4),IF((D138=16),VLOOKUP(M138,'16 лет'!$P$4:$S$74,4),VLOOKUP(M138,'17 лет'!$P$4:$S$74,4)))))))</f>
        <v>0</v>
      </c>
      <c r="O138" s="59"/>
      <c r="P138" s="59">
        <f>IF((D138&lt;=11),VLOOKUP(O138,'11 лет'!$O$4:$S$74,5),IF((D138=12),VLOOKUP(O138,'12 лет'!$O$4:$S$74,5),IF((D138=13),VLOOKUP(O138,'13 лет'!$Q$4:$U$74,5),IF((D138=14),VLOOKUP(O138,'14 лет'!$Q$4:$U$74,5),IF((D138=15),VLOOKUP(O138,'15 лет'!$O$4:$S$74,5),IF((D138=16),VLOOKUP(O138,'16 лет'!$O$4:$S$74,5),VLOOKUP(O138,'17 лет'!$O$4:$S$74,5)))))))</f>
        <v>0</v>
      </c>
      <c r="Q138" s="59"/>
      <c r="R138" s="59">
        <f>IF((D138&lt;=11),VLOOKUP(Q138,'11 лет'!$R$4:$S$74,2),IF((D138=12),VLOOKUP(Q138,'12 лет'!$R$4:$S$74,2),IF((D138=13),VLOOKUP(Q138,'13 лет'!$T$4:$U$74,2),IF((D138=14),VLOOKUP(Q138,'14 лет'!$T$4:$U$74,2),IF((D138=15),VLOOKUP(Q138,'15 лет'!$R$4:$S$74,2),IF((D138=16),VLOOKUP(Q138,'16 лет'!$R$4:$S$74,2),VLOOKUP(Q138,'17 лет'!$R$4:$S$74,2)))))))</f>
        <v>3</v>
      </c>
      <c r="S138" s="59">
        <f t="shared" si="1"/>
        <v>3</v>
      </c>
      <c r="T138" s="59"/>
    </row>
    <row r="139" spans="1:20" x14ac:dyDescent="0.2">
      <c r="A139" s="59"/>
      <c r="B139" s="59"/>
      <c r="C139" s="59"/>
      <c r="D139" s="59"/>
      <c r="E139" s="59"/>
      <c r="F139" s="59">
        <f>IF((D139&lt;=11),VLOOKUP(E139,'11 лет'!$L$3:$N$75,3),IF((D139=12),VLOOKUP(E139,'12 лет'!$L$3:$N$75,3),IF((D139=13),VLOOKUP(E139,'13 лет'!$M$3:$P$75,4),IF((D139=14),VLOOKUP(E139,'14 лет'!$M$3:$P$75,4),IF((D139=15),VLOOKUP(E139,'15 лет'!$L$3:$N$75,3),IF((D139=16),VLOOKUP(E139,'16 лет'!$L$3:$N$75,3),VLOOKUP(E139,'17 лет'!$L$3:$N$75,3)))))))</f>
        <v>0</v>
      </c>
      <c r="G139" s="59"/>
      <c r="H139" s="59">
        <f>IF((D139&lt;=11),VLOOKUP(G139,'11 лет'!$K$3:$N$75,4),IF((D139=12),VLOOKUP(G139,'12 лет'!$K$3:$N$75,4),IF((D139=13),VLOOKUP(G139,'13 лет'!$L$3:$P$75,5),IF((D139=14),VLOOKUP(G139,'14 лет'!$L$3:$P$75,5),IF((D139=15),VLOOKUP(G139,'15 лет'!$K$3:$N$75,4),IF((D139=16),VLOOKUP(G139,'16 лет'!$K$3:$N$75,4),VLOOKUP(G139,'17 лет'!$K$3:$N$75,4)))))))</f>
        <v>0</v>
      </c>
      <c r="I139" s="59"/>
      <c r="J139" s="59">
        <f>IF((D139&lt;=11),VLOOKUP(I139,'11 лет'!$M$3:$N$75,2),IF((D139=12),VLOOKUP(I139,'12 лет'!$M$3:$N$75,2),IF((D139=13),VLOOKUP(I139,'13 лет'!$O$3:$P$75,2),IF((D139=14),VLOOKUP(I139,'14 лет'!$O$3:$P$75,2),IF((D139=15),VLOOKUP(I139,'15 лет'!$M$3:$N$75,2),IF((D139=16),VLOOKUP(I139,'16 лет'!$M$3:$N$75,2),VLOOKUP(I139,'17 лет'!$M$3:$N$75,2)))))))</f>
        <v>0</v>
      </c>
      <c r="K139" s="59"/>
      <c r="L139" s="59">
        <f>IF((D139&lt;=11),VLOOKUP(K139,'11 лет'!$Q$4:$S$74,3),IF((D139=12),VLOOKUP(K139,'12 лет'!$Q$4:$S$74,3),IF((D139=13),VLOOKUP(K139,'13 лет'!$S$4:$U$74,3),IF((D139=14),VLOOKUP(K139,'14 лет'!$S$4:$U$74,3),IF((D139=15),VLOOKUP(K139,'15 лет'!$Q$4:$S$74,3),IF((D139=16),VLOOKUP(K139,'16 лет'!$Q$4:$S$74,3),VLOOKUP(K139,'17 лет'!$Q$4:$S$74,3)))))))</f>
        <v>0</v>
      </c>
      <c r="M139" s="59"/>
      <c r="N139" s="59">
        <f>IF((D139&lt;=11),VLOOKUP(M139,'11 лет'!$P$4:$S$74,4),IF((D139=12),VLOOKUP(M139,'12 лет'!$P$4:$S$74,4),IF((D139=13),VLOOKUP(M139,'13 лет'!$R$4:$U$74,4),IF((D139=14),VLOOKUP(M139,'14 лет'!$R$4:$U$74,4),IF((D139=15),VLOOKUP(M139,'15 лет'!$P$4:$S$74,4),IF((D139=16),VLOOKUP(M139,'16 лет'!$P$4:$S$74,4),VLOOKUP(M139,'17 лет'!$P$4:$S$74,4)))))))</f>
        <v>0</v>
      </c>
      <c r="O139" s="59"/>
      <c r="P139" s="59">
        <f>IF((D139&lt;=11),VLOOKUP(O139,'11 лет'!$O$4:$S$74,5),IF((D139=12),VLOOKUP(O139,'12 лет'!$O$4:$S$74,5),IF((D139=13),VLOOKUP(O139,'13 лет'!$Q$4:$U$74,5),IF((D139=14),VLOOKUP(O139,'14 лет'!$Q$4:$U$74,5),IF((D139=15),VLOOKUP(O139,'15 лет'!$O$4:$S$74,5),IF((D139=16),VLOOKUP(O139,'16 лет'!$O$4:$S$74,5),VLOOKUP(O139,'17 лет'!$O$4:$S$74,5)))))))</f>
        <v>0</v>
      </c>
      <c r="Q139" s="59"/>
      <c r="R139" s="59">
        <f>IF((D139&lt;=11),VLOOKUP(Q139,'11 лет'!$R$4:$S$74,2),IF((D139=12),VLOOKUP(Q139,'12 лет'!$R$4:$S$74,2),IF((D139=13),VLOOKUP(Q139,'13 лет'!$T$4:$U$74,2),IF((D139=14),VLOOKUP(Q139,'14 лет'!$T$4:$U$74,2),IF((D139=15),VLOOKUP(Q139,'15 лет'!$R$4:$S$74,2),IF((D139=16),VLOOKUP(Q139,'16 лет'!$R$4:$S$74,2),VLOOKUP(Q139,'17 лет'!$R$4:$S$74,2)))))))</f>
        <v>3</v>
      </c>
      <c r="S139" s="59">
        <f t="shared" si="1"/>
        <v>3</v>
      </c>
      <c r="T139" s="59"/>
    </row>
    <row r="140" spans="1:20" x14ac:dyDescent="0.2">
      <c r="A140" s="59"/>
      <c r="B140" s="59"/>
      <c r="C140" s="59"/>
      <c r="D140" s="59"/>
      <c r="E140" s="59"/>
      <c r="F140" s="59">
        <f>IF((D140&lt;=11),VLOOKUP(E140,'11 лет'!$L$3:$N$75,3),IF((D140=12),VLOOKUP(E140,'12 лет'!$L$3:$N$75,3),IF((D140=13),VLOOKUP(E140,'13 лет'!$M$3:$P$75,4),IF((D140=14),VLOOKUP(E140,'14 лет'!$M$3:$P$75,4),IF((D140=15),VLOOKUP(E140,'15 лет'!$L$3:$N$75,3),IF((D140=16),VLOOKUP(E140,'16 лет'!$L$3:$N$75,3),VLOOKUP(E140,'17 лет'!$L$3:$N$75,3)))))))</f>
        <v>0</v>
      </c>
      <c r="G140" s="59"/>
      <c r="H140" s="59">
        <f>IF((D140&lt;=11),VLOOKUP(G140,'11 лет'!$K$3:$N$75,4),IF((D140=12),VLOOKUP(G140,'12 лет'!$K$3:$N$75,4),IF((D140=13),VLOOKUP(G140,'13 лет'!$L$3:$P$75,5),IF((D140=14),VLOOKUP(G140,'14 лет'!$L$3:$P$75,5),IF((D140=15),VLOOKUP(G140,'15 лет'!$K$3:$N$75,4),IF((D140=16),VLOOKUP(G140,'16 лет'!$K$3:$N$75,4),VLOOKUP(G140,'17 лет'!$K$3:$N$75,4)))))))</f>
        <v>0</v>
      </c>
      <c r="I140" s="59"/>
      <c r="J140" s="59">
        <f>IF((D140&lt;=11),VLOOKUP(I140,'11 лет'!$M$3:$N$75,2),IF((D140=12),VLOOKUP(I140,'12 лет'!$M$3:$N$75,2),IF((D140=13),VLOOKUP(I140,'13 лет'!$O$3:$P$75,2),IF((D140=14),VLOOKUP(I140,'14 лет'!$O$3:$P$75,2),IF((D140=15),VLOOKUP(I140,'15 лет'!$M$3:$N$75,2),IF((D140=16),VLOOKUP(I140,'16 лет'!$M$3:$N$75,2),VLOOKUP(I140,'17 лет'!$M$3:$N$75,2)))))))</f>
        <v>0</v>
      </c>
      <c r="K140" s="59"/>
      <c r="L140" s="59">
        <f>IF((D140&lt;=11),VLOOKUP(K140,'11 лет'!$Q$4:$S$74,3),IF((D140=12),VLOOKUP(K140,'12 лет'!$Q$4:$S$74,3),IF((D140=13),VLOOKUP(K140,'13 лет'!$S$4:$U$74,3),IF((D140=14),VLOOKUP(K140,'14 лет'!$S$4:$U$74,3),IF((D140=15),VLOOKUP(K140,'15 лет'!$Q$4:$S$74,3),IF((D140=16),VLOOKUP(K140,'16 лет'!$Q$4:$S$74,3),VLOOKUP(K140,'17 лет'!$Q$4:$S$74,3)))))))</f>
        <v>0</v>
      </c>
      <c r="M140" s="59"/>
      <c r="N140" s="59">
        <f>IF((D140&lt;=11),VLOOKUP(M140,'11 лет'!$P$4:$S$74,4),IF((D140=12),VLOOKUP(M140,'12 лет'!$P$4:$S$74,4),IF((D140=13),VLOOKUP(M140,'13 лет'!$R$4:$U$74,4),IF((D140=14),VLOOKUP(M140,'14 лет'!$R$4:$U$74,4),IF((D140=15),VLOOKUP(M140,'15 лет'!$P$4:$S$74,4),IF((D140=16),VLOOKUP(M140,'16 лет'!$P$4:$S$74,4),VLOOKUP(M140,'17 лет'!$P$4:$S$74,4)))))))</f>
        <v>0</v>
      </c>
      <c r="O140" s="59"/>
      <c r="P140" s="59">
        <f>IF((D140&lt;=11),VLOOKUP(O140,'11 лет'!$O$4:$S$74,5),IF((D140=12),VLOOKUP(O140,'12 лет'!$O$4:$S$74,5),IF((D140=13),VLOOKUP(O140,'13 лет'!$Q$4:$U$74,5),IF((D140=14),VLOOKUP(O140,'14 лет'!$Q$4:$U$74,5),IF((D140=15),VLOOKUP(O140,'15 лет'!$O$4:$S$74,5),IF((D140=16),VLOOKUP(O140,'16 лет'!$O$4:$S$74,5),VLOOKUP(O140,'17 лет'!$O$4:$S$74,5)))))))</f>
        <v>0</v>
      </c>
      <c r="Q140" s="59"/>
      <c r="R140" s="59">
        <f>IF((D140&lt;=11),VLOOKUP(Q140,'11 лет'!$R$4:$S$74,2),IF((D140=12),VLOOKUP(Q140,'12 лет'!$R$4:$S$74,2),IF((D140=13),VLOOKUP(Q140,'13 лет'!$T$4:$U$74,2),IF((D140=14),VLOOKUP(Q140,'14 лет'!$T$4:$U$74,2),IF((D140=15),VLOOKUP(Q140,'15 лет'!$R$4:$S$74,2),IF((D140=16),VLOOKUP(Q140,'16 лет'!$R$4:$S$74,2),VLOOKUP(Q140,'17 лет'!$R$4:$S$74,2)))))))</f>
        <v>3</v>
      </c>
      <c r="S140" s="59">
        <f t="shared" ref="S140:S161" si="2">SUM(F140,H140,J140,L140,N140,P140,R140)</f>
        <v>3</v>
      </c>
      <c r="T140" s="59"/>
    </row>
    <row r="141" spans="1:20" x14ac:dyDescent="0.2">
      <c r="A141" s="59"/>
      <c r="B141" s="59"/>
      <c r="C141" s="59"/>
      <c r="D141" s="59"/>
      <c r="E141" s="59"/>
      <c r="F141" s="59">
        <f>IF((D141&lt;=11),VLOOKUP(E141,'11 лет'!$L$3:$N$75,3),IF((D141=12),VLOOKUP(E141,'12 лет'!$L$3:$N$75,3),IF((D141=13),VLOOKUP(E141,'13 лет'!$M$3:$P$75,4),IF((D141=14),VLOOKUP(E141,'14 лет'!$M$3:$P$75,4),IF((D141=15),VLOOKUP(E141,'15 лет'!$L$3:$N$75,3),IF((D141=16),VLOOKUP(E141,'16 лет'!$L$3:$N$75,3),VLOOKUP(E141,'17 лет'!$L$3:$N$75,3)))))))</f>
        <v>0</v>
      </c>
      <c r="G141" s="59"/>
      <c r="H141" s="59">
        <f>IF((D141&lt;=11),VLOOKUP(G141,'11 лет'!$K$3:$N$75,4),IF((D141=12),VLOOKUP(G141,'12 лет'!$K$3:$N$75,4),IF((D141=13),VLOOKUP(G141,'13 лет'!$L$3:$P$75,5),IF((D141=14),VLOOKUP(G141,'14 лет'!$L$3:$P$75,5),IF((D141=15),VLOOKUP(G141,'15 лет'!$K$3:$N$75,4),IF((D141=16),VLOOKUP(G141,'16 лет'!$K$3:$N$75,4),VLOOKUP(G141,'17 лет'!$K$3:$N$75,4)))))))</f>
        <v>0</v>
      </c>
      <c r="I141" s="59"/>
      <c r="J141" s="59">
        <f>IF((D141&lt;=11),VLOOKUP(I141,'11 лет'!$M$3:$N$75,2),IF((D141=12),VLOOKUP(I141,'12 лет'!$M$3:$N$75,2),IF((D141=13),VLOOKUP(I141,'13 лет'!$O$3:$P$75,2),IF((D141=14),VLOOKUP(I141,'14 лет'!$O$3:$P$75,2),IF((D141=15),VLOOKUP(I141,'15 лет'!$M$3:$N$75,2),IF((D141=16),VLOOKUP(I141,'16 лет'!$M$3:$N$75,2),VLOOKUP(I141,'17 лет'!$M$3:$N$75,2)))))))</f>
        <v>0</v>
      </c>
      <c r="K141" s="59"/>
      <c r="L141" s="59">
        <f>IF((D141&lt;=11),VLOOKUP(K141,'11 лет'!$Q$4:$S$74,3),IF((D141=12),VLOOKUP(K141,'12 лет'!$Q$4:$S$74,3),IF((D141=13),VLOOKUP(K141,'13 лет'!$S$4:$U$74,3),IF((D141=14),VLOOKUP(K141,'14 лет'!$S$4:$U$74,3),IF((D141=15),VLOOKUP(K141,'15 лет'!$Q$4:$S$74,3),IF((D141=16),VLOOKUP(K141,'16 лет'!$Q$4:$S$74,3),VLOOKUP(K141,'17 лет'!$Q$4:$S$74,3)))))))</f>
        <v>0</v>
      </c>
      <c r="M141" s="59"/>
      <c r="N141" s="59">
        <f>IF((D141&lt;=11),VLOOKUP(M141,'11 лет'!$P$4:$S$74,4),IF((D141=12),VLOOKUP(M141,'12 лет'!$P$4:$S$74,4),IF((D141=13),VLOOKUP(M141,'13 лет'!$R$4:$U$74,4),IF((D141=14),VLOOKUP(M141,'14 лет'!$R$4:$U$74,4),IF((D141=15),VLOOKUP(M141,'15 лет'!$P$4:$S$74,4),IF((D141=16),VLOOKUP(M141,'16 лет'!$P$4:$S$74,4),VLOOKUP(M141,'17 лет'!$P$4:$S$74,4)))))))</f>
        <v>0</v>
      </c>
      <c r="O141" s="59"/>
      <c r="P141" s="59">
        <f>IF((D141&lt;=11),VLOOKUP(O141,'11 лет'!$O$4:$S$74,5),IF((D141=12),VLOOKUP(O141,'12 лет'!$O$4:$S$74,5),IF((D141=13),VLOOKUP(O141,'13 лет'!$Q$4:$U$74,5),IF((D141=14),VLOOKUP(O141,'14 лет'!$Q$4:$U$74,5),IF((D141=15),VLOOKUP(O141,'15 лет'!$O$4:$S$74,5),IF((D141=16),VLOOKUP(O141,'16 лет'!$O$4:$S$74,5),VLOOKUP(O141,'17 лет'!$O$4:$S$74,5)))))))</f>
        <v>0</v>
      </c>
      <c r="Q141" s="59"/>
      <c r="R141" s="59">
        <f>IF((D141&lt;=11),VLOOKUP(Q141,'11 лет'!$R$4:$S$74,2),IF((D141=12),VLOOKUP(Q141,'12 лет'!$R$4:$S$74,2),IF((D141=13),VLOOKUP(Q141,'13 лет'!$T$4:$U$74,2),IF((D141=14),VLOOKUP(Q141,'14 лет'!$T$4:$U$74,2),IF((D141=15),VLOOKUP(Q141,'15 лет'!$R$4:$S$74,2),IF((D141=16),VLOOKUP(Q141,'16 лет'!$R$4:$S$74,2),VLOOKUP(Q141,'17 лет'!$R$4:$S$74,2)))))))</f>
        <v>3</v>
      </c>
      <c r="S141" s="59">
        <f t="shared" si="2"/>
        <v>3</v>
      </c>
      <c r="T141" s="59"/>
    </row>
    <row r="142" spans="1:20" x14ac:dyDescent="0.2">
      <c r="A142" s="59"/>
      <c r="B142" s="59"/>
      <c r="C142" s="59"/>
      <c r="D142" s="59"/>
      <c r="E142" s="59"/>
      <c r="F142" s="59">
        <f>IF((D142&lt;=11),VLOOKUP(E142,'11 лет'!$L$3:$N$75,3),IF((D142=12),VLOOKUP(E142,'12 лет'!$L$3:$N$75,3),IF((D142=13),VLOOKUP(E142,'13 лет'!$M$3:$P$75,4),IF((D142=14),VLOOKUP(E142,'14 лет'!$M$3:$P$75,4),IF((D142=15),VLOOKUP(E142,'15 лет'!$L$3:$N$75,3),IF((D142=16),VLOOKUP(E142,'16 лет'!$L$3:$N$75,3),VLOOKUP(E142,'17 лет'!$L$3:$N$75,3)))))))</f>
        <v>0</v>
      </c>
      <c r="G142" s="59"/>
      <c r="H142" s="59">
        <f>IF((D142&lt;=11),VLOOKUP(G142,'11 лет'!$K$3:$N$75,4),IF((D142=12),VLOOKUP(G142,'12 лет'!$K$3:$N$75,4),IF((D142=13),VLOOKUP(G142,'13 лет'!$L$3:$P$75,5),IF((D142=14),VLOOKUP(G142,'14 лет'!$L$3:$P$75,5),IF((D142=15),VLOOKUP(G142,'15 лет'!$K$3:$N$75,4),IF((D142=16),VLOOKUP(G142,'16 лет'!$K$3:$N$75,4),VLOOKUP(G142,'17 лет'!$K$3:$N$75,4)))))))</f>
        <v>0</v>
      </c>
      <c r="I142" s="59"/>
      <c r="J142" s="59">
        <f>IF((D142&lt;=11),VLOOKUP(I142,'11 лет'!$M$3:$N$75,2),IF((D142=12),VLOOKUP(I142,'12 лет'!$M$3:$N$75,2),IF((D142=13),VLOOKUP(I142,'13 лет'!$O$3:$P$75,2),IF((D142=14),VLOOKUP(I142,'14 лет'!$O$3:$P$75,2),IF((D142=15),VLOOKUP(I142,'15 лет'!$M$3:$N$75,2),IF((D142=16),VLOOKUP(I142,'16 лет'!$M$3:$N$75,2),VLOOKUP(I142,'17 лет'!$M$3:$N$75,2)))))))</f>
        <v>0</v>
      </c>
      <c r="K142" s="59"/>
      <c r="L142" s="59">
        <f>IF((D142&lt;=11),VLOOKUP(K142,'11 лет'!$Q$4:$S$74,3),IF((D142=12),VLOOKUP(K142,'12 лет'!$Q$4:$S$74,3),IF((D142=13),VLOOKUP(K142,'13 лет'!$S$4:$U$74,3),IF((D142=14),VLOOKUP(K142,'14 лет'!$S$4:$U$74,3),IF((D142=15),VLOOKUP(K142,'15 лет'!$Q$4:$S$74,3),IF((D142=16),VLOOKUP(K142,'16 лет'!$Q$4:$S$74,3),VLOOKUP(K142,'17 лет'!$Q$4:$S$74,3)))))))</f>
        <v>0</v>
      </c>
      <c r="M142" s="59"/>
      <c r="N142" s="59">
        <f>IF((D142&lt;=11),VLOOKUP(M142,'11 лет'!$P$4:$S$74,4),IF((D142=12),VLOOKUP(M142,'12 лет'!$P$4:$S$74,4),IF((D142=13),VLOOKUP(M142,'13 лет'!$R$4:$U$74,4),IF((D142=14),VLOOKUP(M142,'14 лет'!$R$4:$U$74,4),IF((D142=15),VLOOKUP(M142,'15 лет'!$P$4:$S$74,4),IF((D142=16),VLOOKUP(M142,'16 лет'!$P$4:$S$74,4),VLOOKUP(M142,'17 лет'!$P$4:$S$74,4)))))))</f>
        <v>0</v>
      </c>
      <c r="O142" s="59"/>
      <c r="P142" s="59">
        <f>IF((D142&lt;=11),VLOOKUP(O142,'11 лет'!$O$4:$S$74,5),IF((D142=12),VLOOKUP(O142,'12 лет'!$O$4:$S$74,5),IF((D142=13),VLOOKUP(O142,'13 лет'!$Q$4:$U$74,5),IF((D142=14),VLOOKUP(O142,'14 лет'!$Q$4:$U$74,5),IF((D142=15),VLOOKUP(O142,'15 лет'!$O$4:$S$74,5),IF((D142=16),VLOOKUP(O142,'16 лет'!$O$4:$S$74,5),VLOOKUP(O142,'17 лет'!$O$4:$S$74,5)))))))</f>
        <v>0</v>
      </c>
      <c r="Q142" s="59"/>
      <c r="R142" s="59">
        <f>IF((D142&lt;=11),VLOOKUP(Q142,'11 лет'!$R$4:$S$74,2),IF((D142=12),VLOOKUP(Q142,'12 лет'!$R$4:$S$74,2),IF((D142=13),VLOOKUP(Q142,'13 лет'!$T$4:$U$74,2),IF((D142=14),VLOOKUP(Q142,'14 лет'!$T$4:$U$74,2),IF((D142=15),VLOOKUP(Q142,'15 лет'!$R$4:$S$74,2),IF((D142=16),VLOOKUP(Q142,'16 лет'!$R$4:$S$74,2),VLOOKUP(Q142,'17 лет'!$R$4:$S$74,2)))))))</f>
        <v>3</v>
      </c>
      <c r="S142" s="59">
        <f t="shared" si="2"/>
        <v>3</v>
      </c>
      <c r="T142" s="59"/>
    </row>
    <row r="143" spans="1:20" x14ac:dyDescent="0.2">
      <c r="A143" s="59"/>
      <c r="B143" s="59"/>
      <c r="C143" s="59"/>
      <c r="D143" s="59"/>
      <c r="E143" s="59"/>
      <c r="F143" s="59">
        <f>IF((D143&lt;=11),VLOOKUP(E143,'11 лет'!$L$3:$N$75,3),IF((D143=12),VLOOKUP(E143,'12 лет'!$L$3:$N$75,3),IF((D143=13),VLOOKUP(E143,'13 лет'!$M$3:$P$75,4),IF((D143=14),VLOOKUP(E143,'14 лет'!$M$3:$P$75,4),IF((D143=15),VLOOKUP(E143,'15 лет'!$L$3:$N$75,3),IF((D143=16),VLOOKUP(E143,'16 лет'!$L$3:$N$75,3),VLOOKUP(E143,'17 лет'!$L$3:$N$75,3)))))))</f>
        <v>0</v>
      </c>
      <c r="G143" s="59"/>
      <c r="H143" s="59">
        <f>IF((D143&lt;=11),VLOOKUP(G143,'11 лет'!$K$3:$N$75,4),IF((D143=12),VLOOKUP(G143,'12 лет'!$K$3:$N$75,4),IF((D143=13),VLOOKUP(G143,'13 лет'!$L$3:$P$75,5),IF((D143=14),VLOOKUP(G143,'14 лет'!$L$3:$P$75,5),IF((D143=15),VLOOKUP(G143,'15 лет'!$K$3:$N$75,4),IF((D143=16),VLOOKUP(G143,'16 лет'!$K$3:$N$75,4),VLOOKUP(G143,'17 лет'!$K$3:$N$75,4)))))))</f>
        <v>0</v>
      </c>
      <c r="I143" s="59"/>
      <c r="J143" s="59">
        <f>IF((D143&lt;=11),VLOOKUP(I143,'11 лет'!$M$3:$N$75,2),IF((D143=12),VLOOKUP(I143,'12 лет'!$M$3:$N$75,2),IF((D143=13),VLOOKUP(I143,'13 лет'!$O$3:$P$75,2),IF((D143=14),VLOOKUP(I143,'14 лет'!$O$3:$P$75,2),IF((D143=15),VLOOKUP(I143,'15 лет'!$M$3:$N$75,2),IF((D143=16),VLOOKUP(I143,'16 лет'!$M$3:$N$75,2),VLOOKUP(I143,'17 лет'!$M$3:$N$75,2)))))))</f>
        <v>0</v>
      </c>
      <c r="K143" s="59"/>
      <c r="L143" s="59">
        <f>IF((D143&lt;=11),VLOOKUP(K143,'11 лет'!$Q$4:$S$74,3),IF((D143=12),VLOOKUP(K143,'12 лет'!$Q$4:$S$74,3),IF((D143=13),VLOOKUP(K143,'13 лет'!$S$4:$U$74,3),IF((D143=14),VLOOKUP(K143,'14 лет'!$S$4:$U$74,3),IF((D143=15),VLOOKUP(K143,'15 лет'!$Q$4:$S$74,3),IF((D143=16),VLOOKUP(K143,'16 лет'!$Q$4:$S$74,3),VLOOKUP(K143,'17 лет'!$Q$4:$S$74,3)))))))</f>
        <v>0</v>
      </c>
      <c r="M143" s="59"/>
      <c r="N143" s="59">
        <f>IF((D143&lt;=11),VLOOKUP(M143,'11 лет'!$P$4:$S$74,4),IF((D143=12),VLOOKUP(M143,'12 лет'!$P$4:$S$74,4),IF((D143=13),VLOOKUP(M143,'13 лет'!$R$4:$U$74,4),IF((D143=14),VLOOKUP(M143,'14 лет'!$R$4:$U$74,4),IF((D143=15),VLOOKUP(M143,'15 лет'!$P$4:$S$74,4),IF((D143=16),VLOOKUP(M143,'16 лет'!$P$4:$S$74,4),VLOOKUP(M143,'17 лет'!$P$4:$S$74,4)))))))</f>
        <v>0</v>
      </c>
      <c r="O143" s="59"/>
      <c r="P143" s="59">
        <f>IF((D143&lt;=11),VLOOKUP(O143,'11 лет'!$O$4:$S$74,5),IF((D143=12),VLOOKUP(O143,'12 лет'!$O$4:$S$74,5),IF((D143=13),VLOOKUP(O143,'13 лет'!$Q$4:$U$74,5),IF((D143=14),VLOOKUP(O143,'14 лет'!$Q$4:$U$74,5),IF((D143=15),VLOOKUP(O143,'15 лет'!$O$4:$S$74,5),IF((D143=16),VLOOKUP(O143,'16 лет'!$O$4:$S$74,5),VLOOKUP(O143,'17 лет'!$O$4:$S$74,5)))))))</f>
        <v>0</v>
      </c>
      <c r="Q143" s="59"/>
      <c r="R143" s="59">
        <f>IF((D143&lt;=11),VLOOKUP(Q143,'11 лет'!$R$4:$S$74,2),IF((D143=12),VLOOKUP(Q143,'12 лет'!$R$4:$S$74,2),IF((D143=13),VLOOKUP(Q143,'13 лет'!$T$4:$U$74,2),IF((D143=14),VLOOKUP(Q143,'14 лет'!$T$4:$U$74,2),IF((D143=15),VLOOKUP(Q143,'15 лет'!$R$4:$S$74,2),IF((D143=16),VLOOKUP(Q143,'16 лет'!$R$4:$S$74,2),VLOOKUP(Q143,'17 лет'!$R$4:$S$74,2)))))))</f>
        <v>3</v>
      </c>
      <c r="S143" s="59">
        <f t="shared" si="2"/>
        <v>3</v>
      </c>
      <c r="T143" s="59"/>
    </row>
    <row r="144" spans="1:20" x14ac:dyDescent="0.2">
      <c r="A144" s="59"/>
      <c r="B144" s="59"/>
      <c r="C144" s="59"/>
      <c r="D144" s="59"/>
      <c r="E144" s="59"/>
      <c r="F144" s="59">
        <f>IF((D144&lt;=11),VLOOKUP(E144,'11 лет'!$L$3:$N$75,3),IF((D144=12),VLOOKUP(E144,'12 лет'!$L$3:$N$75,3),IF((D144=13),VLOOKUP(E144,'13 лет'!$M$3:$P$75,4),IF((D144=14),VLOOKUP(E144,'14 лет'!$M$3:$P$75,4),IF((D144=15),VLOOKUP(E144,'15 лет'!$L$3:$N$75,3),IF((D144=16),VLOOKUP(E144,'16 лет'!$L$3:$N$75,3),VLOOKUP(E144,'17 лет'!$L$3:$N$75,3)))))))</f>
        <v>0</v>
      </c>
      <c r="G144" s="59"/>
      <c r="H144" s="59">
        <f>IF((D144&lt;=11),VLOOKUP(G144,'11 лет'!$K$3:$N$75,4),IF((D144=12),VLOOKUP(G144,'12 лет'!$K$3:$N$75,4),IF((D144=13),VLOOKUP(G144,'13 лет'!$L$3:$P$75,5),IF((D144=14),VLOOKUP(G144,'14 лет'!$L$3:$P$75,5),IF((D144=15),VLOOKUP(G144,'15 лет'!$K$3:$N$75,4),IF((D144=16),VLOOKUP(G144,'16 лет'!$K$3:$N$75,4),VLOOKUP(G144,'17 лет'!$K$3:$N$75,4)))))))</f>
        <v>0</v>
      </c>
      <c r="I144" s="59"/>
      <c r="J144" s="59">
        <f>IF((D144&lt;=11),VLOOKUP(I144,'11 лет'!$M$3:$N$75,2),IF((D144=12),VLOOKUP(I144,'12 лет'!$M$3:$N$75,2),IF((D144=13),VLOOKUP(I144,'13 лет'!$O$3:$P$75,2),IF((D144=14),VLOOKUP(I144,'14 лет'!$O$3:$P$75,2),IF((D144=15),VLOOKUP(I144,'15 лет'!$M$3:$N$75,2),IF((D144=16),VLOOKUP(I144,'16 лет'!$M$3:$N$75,2),VLOOKUP(I144,'17 лет'!$M$3:$N$75,2)))))))</f>
        <v>0</v>
      </c>
      <c r="K144" s="59"/>
      <c r="L144" s="59">
        <f>IF((D144&lt;=11),VLOOKUP(K144,'11 лет'!$Q$4:$S$74,3),IF((D144=12),VLOOKUP(K144,'12 лет'!$Q$4:$S$74,3),IF((D144=13),VLOOKUP(K144,'13 лет'!$S$4:$U$74,3),IF((D144=14),VLOOKUP(K144,'14 лет'!$S$4:$U$74,3),IF((D144=15),VLOOKUP(K144,'15 лет'!$Q$4:$S$74,3),IF((D144=16),VLOOKUP(K144,'16 лет'!$Q$4:$S$74,3),VLOOKUP(K144,'17 лет'!$Q$4:$S$74,3)))))))</f>
        <v>0</v>
      </c>
      <c r="M144" s="59"/>
      <c r="N144" s="59">
        <f>IF((D144&lt;=11),VLOOKUP(M144,'11 лет'!$P$4:$S$74,4),IF((D144=12),VLOOKUP(M144,'12 лет'!$P$4:$S$74,4),IF((D144=13),VLOOKUP(M144,'13 лет'!$R$4:$U$74,4),IF((D144=14),VLOOKUP(M144,'14 лет'!$R$4:$U$74,4),IF((D144=15),VLOOKUP(M144,'15 лет'!$P$4:$S$74,4),IF((D144=16),VLOOKUP(M144,'16 лет'!$P$4:$S$74,4),VLOOKUP(M144,'17 лет'!$P$4:$S$74,4)))))))</f>
        <v>0</v>
      </c>
      <c r="O144" s="59"/>
      <c r="P144" s="59">
        <f>IF((D144&lt;=11),VLOOKUP(O144,'11 лет'!$O$4:$S$74,5),IF((D144=12),VLOOKUP(O144,'12 лет'!$O$4:$S$74,5),IF((D144=13),VLOOKUP(O144,'13 лет'!$Q$4:$U$74,5),IF((D144=14),VLOOKUP(O144,'14 лет'!$Q$4:$U$74,5),IF((D144=15),VLOOKUP(O144,'15 лет'!$O$4:$S$74,5),IF((D144=16),VLOOKUP(O144,'16 лет'!$O$4:$S$74,5),VLOOKUP(O144,'17 лет'!$O$4:$S$74,5)))))))</f>
        <v>0</v>
      </c>
      <c r="Q144" s="59"/>
      <c r="R144" s="59">
        <f>IF((D144&lt;=11),VLOOKUP(Q144,'11 лет'!$R$4:$S$74,2),IF((D144=12),VLOOKUP(Q144,'12 лет'!$R$4:$S$74,2),IF((D144=13),VLOOKUP(Q144,'13 лет'!$T$4:$U$74,2),IF((D144=14),VLOOKUP(Q144,'14 лет'!$T$4:$U$74,2),IF((D144=15),VLOOKUP(Q144,'15 лет'!$R$4:$S$74,2),IF((D144=16),VLOOKUP(Q144,'16 лет'!$R$4:$S$74,2),VLOOKUP(Q144,'17 лет'!$R$4:$S$74,2)))))))</f>
        <v>3</v>
      </c>
      <c r="S144" s="59">
        <f t="shared" si="2"/>
        <v>3</v>
      </c>
      <c r="T144" s="59"/>
    </row>
    <row r="145" spans="1:20" x14ac:dyDescent="0.2">
      <c r="A145" s="59"/>
      <c r="B145" s="59"/>
      <c r="C145" s="59"/>
      <c r="D145" s="59"/>
      <c r="E145" s="59"/>
      <c r="F145" s="59">
        <f>IF((D145&lt;=11),VLOOKUP(E145,'11 лет'!$L$3:$N$75,3),IF((D145=12),VLOOKUP(E145,'12 лет'!$L$3:$N$75,3),IF((D145=13),VLOOKUP(E145,'13 лет'!$M$3:$P$75,4),IF((D145=14),VLOOKUP(E145,'14 лет'!$M$3:$P$75,4),IF((D145=15),VLOOKUP(E145,'15 лет'!$L$3:$N$75,3),IF((D145=16),VLOOKUP(E145,'16 лет'!$L$3:$N$75,3),VLOOKUP(E145,'17 лет'!$L$3:$N$75,3)))))))</f>
        <v>0</v>
      </c>
      <c r="G145" s="59"/>
      <c r="H145" s="59">
        <f>IF((D145&lt;=11),VLOOKUP(G145,'11 лет'!$K$3:$N$75,4),IF((D145=12),VLOOKUP(G145,'12 лет'!$K$3:$N$75,4),IF((D145=13),VLOOKUP(G145,'13 лет'!$L$3:$P$75,5),IF((D145=14),VLOOKUP(G145,'14 лет'!$L$3:$P$75,5),IF((D145=15),VLOOKUP(G145,'15 лет'!$K$3:$N$75,4),IF((D145=16),VLOOKUP(G145,'16 лет'!$K$3:$N$75,4),VLOOKUP(G145,'17 лет'!$K$3:$N$75,4)))))))</f>
        <v>0</v>
      </c>
      <c r="I145" s="59"/>
      <c r="J145" s="59">
        <f>IF((D145&lt;=11),VLOOKUP(I145,'11 лет'!$M$3:$N$75,2),IF((D145=12),VLOOKUP(I145,'12 лет'!$M$3:$N$75,2),IF((D145=13),VLOOKUP(I145,'13 лет'!$O$3:$P$75,2),IF((D145=14),VLOOKUP(I145,'14 лет'!$O$3:$P$75,2),IF((D145=15),VLOOKUP(I145,'15 лет'!$M$3:$N$75,2),IF((D145=16),VLOOKUP(I145,'16 лет'!$M$3:$N$75,2),VLOOKUP(I145,'17 лет'!$M$3:$N$75,2)))))))</f>
        <v>0</v>
      </c>
      <c r="K145" s="59"/>
      <c r="L145" s="59">
        <f>IF((D145&lt;=11),VLOOKUP(K145,'11 лет'!$Q$4:$S$74,3),IF((D145=12),VLOOKUP(K145,'12 лет'!$Q$4:$S$74,3),IF((D145=13),VLOOKUP(K145,'13 лет'!$S$4:$U$74,3),IF((D145=14),VLOOKUP(K145,'14 лет'!$S$4:$U$74,3),IF((D145=15),VLOOKUP(K145,'15 лет'!$Q$4:$S$74,3),IF((D145=16),VLOOKUP(K145,'16 лет'!$Q$4:$S$74,3),VLOOKUP(K145,'17 лет'!$Q$4:$S$74,3)))))))</f>
        <v>0</v>
      </c>
      <c r="M145" s="59"/>
      <c r="N145" s="59">
        <f>IF((D145&lt;=11),VLOOKUP(M145,'11 лет'!$P$4:$S$74,4),IF((D145=12),VLOOKUP(M145,'12 лет'!$P$4:$S$74,4),IF((D145=13),VLOOKUP(M145,'13 лет'!$R$4:$U$74,4),IF((D145=14),VLOOKUP(M145,'14 лет'!$R$4:$U$74,4),IF((D145=15),VLOOKUP(M145,'15 лет'!$P$4:$S$74,4),IF((D145=16),VLOOKUP(M145,'16 лет'!$P$4:$S$74,4),VLOOKUP(M145,'17 лет'!$P$4:$S$74,4)))))))</f>
        <v>0</v>
      </c>
      <c r="O145" s="59"/>
      <c r="P145" s="59">
        <f>IF((D145&lt;=11),VLOOKUP(O145,'11 лет'!$O$4:$S$74,5),IF((D145=12),VLOOKUP(O145,'12 лет'!$O$4:$S$74,5),IF((D145=13),VLOOKUP(O145,'13 лет'!$Q$4:$U$74,5),IF((D145=14),VLOOKUP(O145,'14 лет'!$Q$4:$U$74,5),IF((D145=15),VLOOKUP(O145,'15 лет'!$O$4:$S$74,5),IF((D145=16),VLOOKUP(O145,'16 лет'!$O$4:$S$74,5),VLOOKUP(O145,'17 лет'!$O$4:$S$74,5)))))))</f>
        <v>0</v>
      </c>
      <c r="Q145" s="59"/>
      <c r="R145" s="59">
        <f>IF((D145&lt;=11),VLOOKUP(Q145,'11 лет'!$R$4:$S$74,2),IF((D145=12),VLOOKUP(Q145,'12 лет'!$R$4:$S$74,2),IF((D145=13),VLOOKUP(Q145,'13 лет'!$T$4:$U$74,2),IF((D145=14),VLOOKUP(Q145,'14 лет'!$T$4:$U$74,2),IF((D145=15),VLOOKUP(Q145,'15 лет'!$R$4:$S$74,2),IF((D145=16),VLOOKUP(Q145,'16 лет'!$R$4:$S$74,2),VLOOKUP(Q145,'17 лет'!$R$4:$S$74,2)))))))</f>
        <v>3</v>
      </c>
      <c r="S145" s="59">
        <f t="shared" si="2"/>
        <v>3</v>
      </c>
      <c r="T145" s="59"/>
    </row>
    <row r="146" spans="1:20" x14ac:dyDescent="0.2">
      <c r="A146" s="59"/>
      <c r="B146" s="59"/>
      <c r="C146" s="59"/>
      <c r="D146" s="59"/>
      <c r="E146" s="59"/>
      <c r="F146" s="59">
        <f>IF((D146&lt;=11),VLOOKUP(E146,'11 лет'!$L$3:$N$75,3),IF((D146=12),VLOOKUP(E146,'12 лет'!$L$3:$N$75,3),IF((D146=13),VLOOKUP(E146,'13 лет'!$M$3:$P$75,4),IF((D146=14),VLOOKUP(E146,'14 лет'!$M$3:$P$75,4),IF((D146=15),VLOOKUP(E146,'15 лет'!$L$3:$N$75,3),IF((D146=16),VLOOKUP(E146,'16 лет'!$L$3:$N$75,3),VLOOKUP(E146,'17 лет'!$L$3:$N$75,3)))))))</f>
        <v>0</v>
      </c>
      <c r="G146" s="59"/>
      <c r="H146" s="59">
        <f>IF((D146&lt;=11),VLOOKUP(G146,'11 лет'!$K$3:$N$75,4),IF((D146=12),VLOOKUP(G146,'12 лет'!$K$3:$N$75,4),IF((D146=13),VLOOKUP(G146,'13 лет'!$L$3:$P$75,5),IF((D146=14),VLOOKUP(G146,'14 лет'!$L$3:$P$75,5),IF((D146=15),VLOOKUP(G146,'15 лет'!$K$3:$N$75,4),IF((D146=16),VLOOKUP(G146,'16 лет'!$K$3:$N$75,4),VLOOKUP(G146,'17 лет'!$K$3:$N$75,4)))))))</f>
        <v>0</v>
      </c>
      <c r="I146" s="59"/>
      <c r="J146" s="59">
        <f>IF((D146&lt;=11),VLOOKUP(I146,'11 лет'!$M$3:$N$75,2),IF((D146=12),VLOOKUP(I146,'12 лет'!$M$3:$N$75,2),IF((D146=13),VLOOKUP(I146,'13 лет'!$O$3:$P$75,2),IF((D146=14),VLOOKUP(I146,'14 лет'!$O$3:$P$75,2),IF((D146=15),VLOOKUP(I146,'15 лет'!$M$3:$N$75,2),IF((D146=16),VLOOKUP(I146,'16 лет'!$M$3:$N$75,2),VLOOKUP(I146,'17 лет'!$M$3:$N$75,2)))))))</f>
        <v>0</v>
      </c>
      <c r="K146" s="59"/>
      <c r="L146" s="59">
        <f>IF((D146&lt;=11),VLOOKUP(K146,'11 лет'!$Q$4:$S$74,3),IF((D146=12),VLOOKUP(K146,'12 лет'!$Q$4:$S$74,3),IF((D146=13),VLOOKUP(K146,'13 лет'!$S$4:$U$74,3),IF((D146=14),VLOOKUP(K146,'14 лет'!$S$4:$U$74,3),IF((D146=15),VLOOKUP(K146,'15 лет'!$Q$4:$S$74,3),IF((D146=16),VLOOKUP(K146,'16 лет'!$Q$4:$S$74,3),VLOOKUP(K146,'17 лет'!$Q$4:$S$74,3)))))))</f>
        <v>0</v>
      </c>
      <c r="M146" s="59"/>
      <c r="N146" s="59">
        <f>IF((D146&lt;=11),VLOOKUP(M146,'11 лет'!$P$4:$S$74,4),IF((D146=12),VLOOKUP(M146,'12 лет'!$P$4:$S$74,4),IF((D146=13),VLOOKUP(M146,'13 лет'!$R$4:$U$74,4),IF((D146=14),VLOOKUP(M146,'14 лет'!$R$4:$U$74,4),IF((D146=15),VLOOKUP(M146,'15 лет'!$P$4:$S$74,4),IF((D146=16),VLOOKUP(M146,'16 лет'!$P$4:$S$74,4),VLOOKUP(M146,'17 лет'!$P$4:$S$74,4)))))))</f>
        <v>0</v>
      </c>
      <c r="O146" s="59"/>
      <c r="P146" s="59">
        <f>IF((D146&lt;=11),VLOOKUP(O146,'11 лет'!$O$4:$S$74,5),IF((D146=12),VLOOKUP(O146,'12 лет'!$O$4:$S$74,5),IF((D146=13),VLOOKUP(O146,'13 лет'!$Q$4:$U$74,5),IF((D146=14),VLOOKUP(O146,'14 лет'!$Q$4:$U$74,5),IF((D146=15),VLOOKUP(O146,'15 лет'!$O$4:$S$74,5),IF((D146=16),VLOOKUP(O146,'16 лет'!$O$4:$S$74,5),VLOOKUP(O146,'17 лет'!$O$4:$S$74,5)))))))</f>
        <v>0</v>
      </c>
      <c r="Q146" s="59"/>
      <c r="R146" s="59">
        <f>IF((D146&lt;=11),VLOOKUP(Q146,'11 лет'!$R$4:$S$74,2),IF((D146=12),VLOOKUP(Q146,'12 лет'!$R$4:$S$74,2),IF((D146=13),VLOOKUP(Q146,'13 лет'!$T$4:$U$74,2),IF((D146=14),VLOOKUP(Q146,'14 лет'!$T$4:$U$74,2),IF((D146=15),VLOOKUP(Q146,'15 лет'!$R$4:$S$74,2),IF((D146=16),VLOOKUP(Q146,'16 лет'!$R$4:$S$74,2),VLOOKUP(Q146,'17 лет'!$R$4:$S$74,2)))))))</f>
        <v>3</v>
      </c>
      <c r="S146" s="59">
        <f t="shared" si="2"/>
        <v>3</v>
      </c>
      <c r="T146" s="59"/>
    </row>
    <row r="147" spans="1:20" x14ac:dyDescent="0.2">
      <c r="A147" s="59"/>
      <c r="B147" s="59"/>
      <c r="C147" s="59"/>
      <c r="D147" s="59"/>
      <c r="E147" s="59"/>
      <c r="F147" s="59">
        <f>IF((D147&lt;=11),VLOOKUP(E147,'11 лет'!$L$3:$N$75,3),IF((D147=12),VLOOKUP(E147,'12 лет'!$L$3:$N$75,3),IF((D147=13),VLOOKUP(E147,'13 лет'!$M$3:$P$75,4),IF((D147=14),VLOOKUP(E147,'14 лет'!$M$3:$P$75,4),IF((D147=15),VLOOKUP(E147,'15 лет'!$L$3:$N$75,3),IF((D147=16),VLOOKUP(E147,'16 лет'!$L$3:$N$75,3),VLOOKUP(E147,'17 лет'!$L$3:$N$75,3)))))))</f>
        <v>0</v>
      </c>
      <c r="G147" s="59"/>
      <c r="H147" s="59">
        <f>IF((D147&lt;=11),VLOOKUP(G147,'11 лет'!$K$3:$N$75,4),IF((D147=12),VLOOKUP(G147,'12 лет'!$K$3:$N$75,4),IF((D147=13),VLOOKUP(G147,'13 лет'!$L$3:$P$75,5),IF((D147=14),VLOOKUP(G147,'14 лет'!$L$3:$P$75,5),IF((D147=15),VLOOKUP(G147,'15 лет'!$K$3:$N$75,4),IF((D147=16),VLOOKUP(G147,'16 лет'!$K$3:$N$75,4),VLOOKUP(G147,'17 лет'!$K$3:$N$75,4)))))))</f>
        <v>0</v>
      </c>
      <c r="I147" s="59"/>
      <c r="J147" s="59">
        <f>IF((D147&lt;=11),VLOOKUP(I147,'11 лет'!$M$3:$N$75,2),IF((D147=12),VLOOKUP(I147,'12 лет'!$M$3:$N$75,2),IF((D147=13),VLOOKUP(I147,'13 лет'!$O$3:$P$75,2),IF((D147=14),VLOOKUP(I147,'14 лет'!$O$3:$P$75,2),IF((D147=15),VLOOKUP(I147,'15 лет'!$M$3:$N$75,2),IF((D147=16),VLOOKUP(I147,'16 лет'!$M$3:$N$75,2),VLOOKUP(I147,'17 лет'!$M$3:$N$75,2)))))))</f>
        <v>0</v>
      </c>
      <c r="K147" s="59"/>
      <c r="L147" s="59">
        <f>IF((D147&lt;=11),VLOOKUP(K147,'11 лет'!$Q$4:$S$74,3),IF((D147=12),VLOOKUP(K147,'12 лет'!$Q$4:$S$74,3),IF((D147=13),VLOOKUP(K147,'13 лет'!$S$4:$U$74,3),IF((D147=14),VLOOKUP(K147,'14 лет'!$S$4:$U$74,3),IF((D147=15),VLOOKUP(K147,'15 лет'!$Q$4:$S$74,3),IF((D147=16),VLOOKUP(K147,'16 лет'!$Q$4:$S$74,3),VLOOKUP(K147,'17 лет'!$Q$4:$S$74,3)))))))</f>
        <v>0</v>
      </c>
      <c r="M147" s="59"/>
      <c r="N147" s="59">
        <f>IF((D147&lt;=11),VLOOKUP(M147,'11 лет'!$P$4:$S$74,4),IF((D147=12),VLOOKUP(M147,'12 лет'!$P$4:$S$74,4),IF((D147=13),VLOOKUP(M147,'13 лет'!$R$4:$U$74,4),IF((D147=14),VLOOKUP(M147,'14 лет'!$R$4:$U$74,4),IF((D147=15),VLOOKUP(M147,'15 лет'!$P$4:$S$74,4),IF((D147=16),VLOOKUP(M147,'16 лет'!$P$4:$S$74,4),VLOOKUP(M147,'17 лет'!$P$4:$S$74,4)))))))</f>
        <v>0</v>
      </c>
      <c r="O147" s="59"/>
      <c r="P147" s="59">
        <f>IF((D147&lt;=11),VLOOKUP(O147,'11 лет'!$O$4:$S$74,5),IF((D147=12),VLOOKUP(O147,'12 лет'!$O$4:$S$74,5),IF((D147=13),VLOOKUP(O147,'13 лет'!$Q$4:$U$74,5),IF((D147=14),VLOOKUP(O147,'14 лет'!$Q$4:$U$74,5),IF((D147=15),VLOOKUP(O147,'15 лет'!$O$4:$S$74,5),IF((D147=16),VLOOKUP(O147,'16 лет'!$O$4:$S$74,5),VLOOKUP(O147,'17 лет'!$O$4:$S$74,5)))))))</f>
        <v>0</v>
      </c>
      <c r="Q147" s="59"/>
      <c r="R147" s="59">
        <f>IF((D147&lt;=11),VLOOKUP(Q147,'11 лет'!$R$4:$S$74,2),IF((D147=12),VLOOKUP(Q147,'12 лет'!$R$4:$S$74,2),IF((D147=13),VLOOKUP(Q147,'13 лет'!$T$4:$U$74,2),IF((D147=14),VLOOKUP(Q147,'14 лет'!$T$4:$U$74,2),IF((D147=15),VLOOKUP(Q147,'15 лет'!$R$4:$S$74,2),IF((D147=16),VLOOKUP(Q147,'16 лет'!$R$4:$S$74,2),VLOOKUP(Q147,'17 лет'!$R$4:$S$74,2)))))))</f>
        <v>3</v>
      </c>
      <c r="S147" s="59">
        <f t="shared" si="2"/>
        <v>3</v>
      </c>
      <c r="T147" s="59"/>
    </row>
    <row r="148" spans="1:20" x14ac:dyDescent="0.2">
      <c r="A148" s="59"/>
      <c r="B148" s="59"/>
      <c r="C148" s="59"/>
      <c r="D148" s="59"/>
      <c r="E148" s="59"/>
      <c r="F148" s="59">
        <f>IF((D148&lt;=11),VLOOKUP(E148,'11 лет'!$L$3:$N$75,3),IF((D148=12),VLOOKUP(E148,'12 лет'!$L$3:$N$75,3),IF((D148=13),VLOOKUP(E148,'13 лет'!$M$3:$P$75,4),IF((D148=14),VLOOKUP(E148,'14 лет'!$M$3:$P$75,4),IF((D148=15),VLOOKUP(E148,'15 лет'!$L$3:$N$75,3),IF((D148=16),VLOOKUP(E148,'16 лет'!$L$3:$N$75,3),VLOOKUP(E148,'17 лет'!$L$3:$N$75,3)))))))</f>
        <v>0</v>
      </c>
      <c r="G148" s="59"/>
      <c r="H148" s="59">
        <f>IF((D148&lt;=11),VLOOKUP(G148,'11 лет'!$K$3:$N$75,4),IF((D148=12),VLOOKUP(G148,'12 лет'!$K$3:$N$75,4),IF((D148=13),VLOOKUP(G148,'13 лет'!$L$3:$P$75,5),IF((D148=14),VLOOKUP(G148,'14 лет'!$L$3:$P$75,5),IF((D148=15),VLOOKUP(G148,'15 лет'!$K$3:$N$75,4),IF((D148=16),VLOOKUP(G148,'16 лет'!$K$3:$N$75,4),VLOOKUP(G148,'17 лет'!$K$3:$N$75,4)))))))</f>
        <v>0</v>
      </c>
      <c r="I148" s="59"/>
      <c r="J148" s="59">
        <f>IF((D148&lt;=11),VLOOKUP(I148,'11 лет'!$M$3:$N$75,2),IF((D148=12),VLOOKUP(I148,'12 лет'!$M$3:$N$75,2),IF((D148=13),VLOOKUP(I148,'13 лет'!$O$3:$P$75,2),IF((D148=14),VLOOKUP(I148,'14 лет'!$O$3:$P$75,2),IF((D148=15),VLOOKUP(I148,'15 лет'!$M$3:$N$75,2),IF((D148=16),VLOOKUP(I148,'16 лет'!$M$3:$N$75,2),VLOOKUP(I148,'17 лет'!$M$3:$N$75,2)))))))</f>
        <v>0</v>
      </c>
      <c r="K148" s="59"/>
      <c r="L148" s="59">
        <f>IF((D148&lt;=11),VLOOKUP(K148,'11 лет'!$Q$4:$S$74,3),IF((D148=12),VLOOKUP(K148,'12 лет'!$Q$4:$S$74,3),IF((D148=13),VLOOKUP(K148,'13 лет'!$S$4:$U$74,3),IF((D148=14),VLOOKUP(K148,'14 лет'!$S$4:$U$74,3),IF((D148=15),VLOOKUP(K148,'15 лет'!$Q$4:$S$74,3),IF((D148=16),VLOOKUP(K148,'16 лет'!$Q$4:$S$74,3),VLOOKUP(K148,'17 лет'!$Q$4:$S$74,3)))))))</f>
        <v>0</v>
      </c>
      <c r="M148" s="59"/>
      <c r="N148" s="59">
        <f>IF((D148&lt;=11),VLOOKUP(M148,'11 лет'!$P$4:$S$74,4),IF((D148=12),VLOOKUP(M148,'12 лет'!$P$4:$S$74,4),IF((D148=13),VLOOKUP(M148,'13 лет'!$R$4:$U$74,4),IF((D148=14),VLOOKUP(M148,'14 лет'!$R$4:$U$74,4),IF((D148=15),VLOOKUP(M148,'15 лет'!$P$4:$S$74,4),IF((D148=16),VLOOKUP(M148,'16 лет'!$P$4:$S$74,4),VLOOKUP(M148,'17 лет'!$P$4:$S$74,4)))))))</f>
        <v>0</v>
      </c>
      <c r="O148" s="59"/>
      <c r="P148" s="59">
        <f>IF((D148&lt;=11),VLOOKUP(O148,'11 лет'!$O$4:$S$74,5),IF((D148=12),VLOOKUP(O148,'12 лет'!$O$4:$S$74,5),IF((D148=13),VLOOKUP(O148,'13 лет'!$Q$4:$U$74,5),IF((D148=14),VLOOKUP(O148,'14 лет'!$Q$4:$U$74,5),IF((D148=15),VLOOKUP(O148,'15 лет'!$O$4:$S$74,5),IF((D148=16),VLOOKUP(O148,'16 лет'!$O$4:$S$74,5),VLOOKUP(O148,'17 лет'!$O$4:$S$74,5)))))))</f>
        <v>0</v>
      </c>
      <c r="Q148" s="59"/>
      <c r="R148" s="59">
        <f>IF((D148&lt;=11),VLOOKUP(Q148,'11 лет'!$R$4:$S$74,2),IF((D148=12),VLOOKUP(Q148,'12 лет'!$R$4:$S$74,2),IF((D148=13),VLOOKUP(Q148,'13 лет'!$T$4:$U$74,2),IF((D148=14),VLOOKUP(Q148,'14 лет'!$T$4:$U$74,2),IF((D148=15),VLOOKUP(Q148,'15 лет'!$R$4:$S$74,2),IF((D148=16),VLOOKUP(Q148,'16 лет'!$R$4:$S$74,2),VLOOKUP(Q148,'17 лет'!$R$4:$S$74,2)))))))</f>
        <v>3</v>
      </c>
      <c r="S148" s="59">
        <f t="shared" si="2"/>
        <v>3</v>
      </c>
      <c r="T148" s="59"/>
    </row>
    <row r="149" spans="1:20" x14ac:dyDescent="0.2">
      <c r="A149" s="59"/>
      <c r="B149" s="59"/>
      <c r="C149" s="59"/>
      <c r="D149" s="59"/>
      <c r="E149" s="59"/>
      <c r="F149" s="59">
        <f>IF((D149&lt;=11),VLOOKUP(E149,'11 лет'!$L$3:$N$75,3),IF((D149=12),VLOOKUP(E149,'12 лет'!$L$3:$N$75,3),IF((D149=13),VLOOKUP(E149,'13 лет'!$M$3:$P$75,4),IF((D149=14),VLOOKUP(E149,'14 лет'!$M$3:$P$75,4),IF((D149=15),VLOOKUP(E149,'15 лет'!$L$3:$N$75,3),IF((D149=16),VLOOKUP(E149,'16 лет'!$L$3:$N$75,3),VLOOKUP(E149,'17 лет'!$L$3:$N$75,3)))))))</f>
        <v>0</v>
      </c>
      <c r="G149" s="59"/>
      <c r="H149" s="59">
        <f>IF((D149&lt;=11),VLOOKUP(G149,'11 лет'!$K$3:$N$75,4),IF((D149=12),VLOOKUP(G149,'12 лет'!$K$3:$N$75,4),IF((D149=13),VLOOKUP(G149,'13 лет'!$L$3:$P$75,5),IF((D149=14),VLOOKUP(G149,'14 лет'!$L$3:$P$75,5),IF((D149=15),VLOOKUP(G149,'15 лет'!$K$3:$N$75,4),IF((D149=16),VLOOKUP(G149,'16 лет'!$K$3:$N$75,4),VLOOKUP(G149,'17 лет'!$K$3:$N$75,4)))))))</f>
        <v>0</v>
      </c>
      <c r="I149" s="59"/>
      <c r="J149" s="59">
        <f>IF((D149&lt;=11),VLOOKUP(I149,'11 лет'!$M$3:$N$75,2),IF((D149=12),VLOOKUP(I149,'12 лет'!$M$3:$N$75,2),IF((D149=13),VLOOKUP(I149,'13 лет'!$O$3:$P$75,2),IF((D149=14),VLOOKUP(I149,'14 лет'!$O$3:$P$75,2),IF((D149=15),VLOOKUP(I149,'15 лет'!$M$3:$N$75,2),IF((D149=16),VLOOKUP(I149,'16 лет'!$M$3:$N$75,2),VLOOKUP(I149,'17 лет'!$M$3:$N$75,2)))))))</f>
        <v>0</v>
      </c>
      <c r="K149" s="59"/>
      <c r="L149" s="59">
        <f>IF((D149&lt;=11),VLOOKUP(K149,'11 лет'!$Q$4:$S$74,3),IF((D149=12),VLOOKUP(K149,'12 лет'!$Q$4:$S$74,3),IF((D149=13),VLOOKUP(K149,'13 лет'!$S$4:$U$74,3),IF((D149=14),VLOOKUP(K149,'14 лет'!$S$4:$U$74,3),IF((D149=15),VLOOKUP(K149,'15 лет'!$Q$4:$S$74,3),IF((D149=16),VLOOKUP(K149,'16 лет'!$Q$4:$S$74,3),VLOOKUP(K149,'17 лет'!$Q$4:$S$74,3)))))))</f>
        <v>0</v>
      </c>
      <c r="M149" s="59"/>
      <c r="N149" s="59">
        <f>IF((D149&lt;=11),VLOOKUP(M149,'11 лет'!$P$4:$S$74,4),IF((D149=12),VLOOKUP(M149,'12 лет'!$P$4:$S$74,4),IF((D149=13),VLOOKUP(M149,'13 лет'!$R$4:$U$74,4),IF((D149=14),VLOOKUP(M149,'14 лет'!$R$4:$U$74,4),IF((D149=15),VLOOKUP(M149,'15 лет'!$P$4:$S$74,4),IF((D149=16),VLOOKUP(M149,'16 лет'!$P$4:$S$74,4),VLOOKUP(M149,'17 лет'!$P$4:$S$74,4)))))))</f>
        <v>0</v>
      </c>
      <c r="O149" s="59"/>
      <c r="P149" s="59">
        <f>IF((D149&lt;=11),VLOOKUP(O149,'11 лет'!$O$4:$S$74,5),IF((D149=12),VLOOKUP(O149,'12 лет'!$O$4:$S$74,5),IF((D149=13),VLOOKUP(O149,'13 лет'!$Q$4:$U$74,5),IF((D149=14),VLOOKUP(O149,'14 лет'!$Q$4:$U$74,5),IF((D149=15),VLOOKUP(O149,'15 лет'!$O$4:$S$74,5),IF((D149=16),VLOOKUP(O149,'16 лет'!$O$4:$S$74,5),VLOOKUP(O149,'17 лет'!$O$4:$S$74,5)))))))</f>
        <v>0</v>
      </c>
      <c r="Q149" s="59"/>
      <c r="R149" s="59">
        <f>IF((D149&lt;=11),VLOOKUP(Q149,'11 лет'!$R$4:$S$74,2),IF((D149=12),VLOOKUP(Q149,'12 лет'!$R$4:$S$74,2),IF((D149=13),VLOOKUP(Q149,'13 лет'!$T$4:$U$74,2),IF((D149=14),VLOOKUP(Q149,'14 лет'!$T$4:$U$74,2),IF((D149=15),VLOOKUP(Q149,'15 лет'!$R$4:$S$74,2),IF((D149=16),VLOOKUP(Q149,'16 лет'!$R$4:$S$74,2),VLOOKUP(Q149,'17 лет'!$R$4:$S$74,2)))))))</f>
        <v>3</v>
      </c>
      <c r="S149" s="59">
        <f t="shared" si="2"/>
        <v>3</v>
      </c>
      <c r="T149" s="59"/>
    </row>
    <row r="150" spans="1:20" x14ac:dyDescent="0.2">
      <c r="A150" s="59"/>
      <c r="B150" s="59"/>
      <c r="C150" s="59"/>
      <c r="D150" s="59"/>
      <c r="E150" s="59"/>
      <c r="F150" s="59">
        <f>IF((D150&lt;=11),VLOOKUP(E150,'11 лет'!$L$3:$N$75,3),IF((D150=12),VLOOKUP(E150,'12 лет'!$L$3:$N$75,3),IF((D150=13),VLOOKUP(E150,'13 лет'!$M$3:$P$75,4),IF((D150=14),VLOOKUP(E150,'14 лет'!$M$3:$P$75,4),IF((D150=15),VLOOKUP(E150,'15 лет'!$L$3:$N$75,3),IF((D150=16),VLOOKUP(E150,'16 лет'!$L$3:$N$75,3),VLOOKUP(E150,'17 лет'!$L$3:$N$75,3)))))))</f>
        <v>0</v>
      </c>
      <c r="G150" s="59"/>
      <c r="H150" s="59">
        <f>IF((D150&lt;=11),VLOOKUP(G150,'11 лет'!$K$3:$N$75,4),IF((D150=12),VLOOKUP(G150,'12 лет'!$K$3:$N$75,4),IF((D150=13),VLOOKUP(G150,'13 лет'!$L$3:$P$75,5),IF((D150=14),VLOOKUP(G150,'14 лет'!$L$3:$P$75,5),IF((D150=15),VLOOKUP(G150,'15 лет'!$K$3:$N$75,4),IF((D150=16),VLOOKUP(G150,'16 лет'!$K$3:$N$75,4),VLOOKUP(G150,'17 лет'!$K$3:$N$75,4)))))))</f>
        <v>0</v>
      </c>
      <c r="I150" s="59"/>
      <c r="J150" s="59">
        <f>IF((D150&lt;=11),VLOOKUP(I150,'11 лет'!$M$3:$N$75,2),IF((D150=12),VLOOKUP(I150,'12 лет'!$M$3:$N$75,2),IF((D150=13),VLOOKUP(I150,'13 лет'!$O$3:$P$75,2),IF((D150=14),VLOOKUP(I150,'14 лет'!$O$3:$P$75,2),IF((D150=15),VLOOKUP(I150,'15 лет'!$M$3:$N$75,2),IF((D150=16),VLOOKUP(I150,'16 лет'!$M$3:$N$75,2),VLOOKUP(I150,'17 лет'!$M$3:$N$75,2)))))))</f>
        <v>0</v>
      </c>
      <c r="K150" s="59"/>
      <c r="L150" s="59">
        <f>IF((D150&lt;=11),VLOOKUP(K150,'11 лет'!$Q$4:$S$74,3),IF((D150=12),VLOOKUP(K150,'12 лет'!$Q$4:$S$74,3),IF((D150=13),VLOOKUP(K150,'13 лет'!$S$4:$U$74,3),IF((D150=14),VLOOKUP(K150,'14 лет'!$S$4:$U$74,3),IF((D150=15),VLOOKUP(K150,'15 лет'!$Q$4:$S$74,3),IF((D150=16),VLOOKUP(K150,'16 лет'!$Q$4:$S$74,3),VLOOKUP(K150,'17 лет'!$Q$4:$S$74,3)))))))</f>
        <v>0</v>
      </c>
      <c r="M150" s="59"/>
      <c r="N150" s="59">
        <f>IF((D150&lt;=11),VLOOKUP(M150,'11 лет'!$P$4:$S$74,4),IF((D150=12),VLOOKUP(M150,'12 лет'!$P$4:$S$74,4),IF((D150=13),VLOOKUP(M150,'13 лет'!$R$4:$U$74,4),IF((D150=14),VLOOKUP(M150,'14 лет'!$R$4:$U$74,4),IF((D150=15),VLOOKUP(M150,'15 лет'!$P$4:$S$74,4),IF((D150=16),VLOOKUP(M150,'16 лет'!$P$4:$S$74,4),VLOOKUP(M150,'17 лет'!$P$4:$S$74,4)))))))</f>
        <v>0</v>
      </c>
      <c r="O150" s="59"/>
      <c r="P150" s="59">
        <f>IF((D150&lt;=11),VLOOKUP(O150,'11 лет'!$O$4:$S$74,5),IF((D150=12),VLOOKUP(O150,'12 лет'!$O$4:$S$74,5),IF((D150=13),VLOOKUP(O150,'13 лет'!$Q$4:$U$74,5),IF((D150=14),VLOOKUP(O150,'14 лет'!$Q$4:$U$74,5),IF((D150=15),VLOOKUP(O150,'15 лет'!$O$4:$S$74,5),IF((D150=16),VLOOKUP(O150,'16 лет'!$O$4:$S$74,5),VLOOKUP(O150,'17 лет'!$O$4:$S$74,5)))))))</f>
        <v>0</v>
      </c>
      <c r="Q150" s="59"/>
      <c r="R150" s="59">
        <f>IF((D150&lt;=11),VLOOKUP(Q150,'11 лет'!$R$4:$S$74,2),IF((D150=12),VLOOKUP(Q150,'12 лет'!$R$4:$S$74,2),IF((D150=13),VLOOKUP(Q150,'13 лет'!$T$4:$U$74,2),IF((D150=14),VLOOKUP(Q150,'14 лет'!$T$4:$U$74,2),IF((D150=15),VLOOKUP(Q150,'15 лет'!$R$4:$S$74,2),IF((D150=16),VLOOKUP(Q150,'16 лет'!$R$4:$S$74,2),VLOOKUP(Q150,'17 лет'!$R$4:$S$74,2)))))))</f>
        <v>3</v>
      </c>
      <c r="S150" s="59">
        <f t="shared" si="2"/>
        <v>3</v>
      </c>
      <c r="T150" s="59"/>
    </row>
    <row r="151" spans="1:20" x14ac:dyDescent="0.2">
      <c r="A151" s="59"/>
      <c r="B151" s="59"/>
      <c r="C151" s="59"/>
      <c r="D151" s="59"/>
      <c r="E151" s="59"/>
      <c r="F151" s="59">
        <f>IF((D151&lt;=11),VLOOKUP(E151,'11 лет'!$L$3:$N$75,3),IF((D151=12),VLOOKUP(E151,'12 лет'!$L$3:$N$75,3),IF((D151=13),VLOOKUP(E151,'13 лет'!$M$3:$P$75,4),IF((D151=14),VLOOKUP(E151,'14 лет'!$M$3:$P$75,4),IF((D151=15),VLOOKUP(E151,'15 лет'!$L$3:$N$75,3),IF((D151=16),VLOOKUP(E151,'16 лет'!$L$3:$N$75,3),VLOOKUP(E151,'17 лет'!$L$3:$N$75,3)))))))</f>
        <v>0</v>
      </c>
      <c r="G151" s="59"/>
      <c r="H151" s="59">
        <f>IF((D151&lt;=11),VLOOKUP(G151,'11 лет'!$K$3:$N$75,4),IF((D151=12),VLOOKUP(G151,'12 лет'!$K$3:$N$75,4),IF((D151=13),VLOOKUP(G151,'13 лет'!$L$3:$P$75,5),IF((D151=14),VLOOKUP(G151,'14 лет'!$L$3:$P$75,5),IF((D151=15),VLOOKUP(G151,'15 лет'!$K$3:$N$75,4),IF((D151=16),VLOOKUP(G151,'16 лет'!$K$3:$N$75,4),VLOOKUP(G151,'17 лет'!$K$3:$N$75,4)))))))</f>
        <v>0</v>
      </c>
      <c r="I151" s="59"/>
      <c r="J151" s="59">
        <f>IF((D151&lt;=11),VLOOKUP(I151,'11 лет'!$M$3:$N$75,2),IF((D151=12),VLOOKUP(I151,'12 лет'!$M$3:$N$75,2),IF((D151=13),VLOOKUP(I151,'13 лет'!$O$3:$P$75,2),IF((D151=14),VLOOKUP(I151,'14 лет'!$O$3:$P$75,2),IF((D151=15),VLOOKUP(I151,'15 лет'!$M$3:$N$75,2),IF((D151=16),VLOOKUP(I151,'16 лет'!$M$3:$N$75,2),VLOOKUP(I151,'17 лет'!$M$3:$N$75,2)))))))</f>
        <v>0</v>
      </c>
      <c r="K151" s="59"/>
      <c r="L151" s="59">
        <f>IF((D151&lt;=11),VLOOKUP(K151,'11 лет'!$Q$4:$S$74,3),IF((D151=12),VLOOKUP(K151,'12 лет'!$Q$4:$S$74,3),IF((D151=13),VLOOKUP(K151,'13 лет'!$S$4:$U$74,3),IF((D151=14),VLOOKUP(K151,'14 лет'!$S$4:$U$74,3),IF((D151=15),VLOOKUP(K151,'15 лет'!$Q$4:$S$74,3),IF((D151=16),VLOOKUP(K151,'16 лет'!$Q$4:$S$74,3),VLOOKUP(K151,'17 лет'!$Q$4:$S$74,3)))))))</f>
        <v>0</v>
      </c>
      <c r="M151" s="59"/>
      <c r="N151" s="59">
        <f>IF((D151&lt;=11),VLOOKUP(M151,'11 лет'!$P$4:$S$74,4),IF((D151=12),VLOOKUP(M151,'12 лет'!$P$4:$S$74,4),IF((D151=13),VLOOKUP(M151,'13 лет'!$R$4:$U$74,4),IF((D151=14),VLOOKUP(M151,'14 лет'!$R$4:$U$74,4),IF((D151=15),VLOOKUP(M151,'15 лет'!$P$4:$S$74,4),IF((D151=16),VLOOKUP(M151,'16 лет'!$P$4:$S$74,4),VLOOKUP(M151,'17 лет'!$P$4:$S$74,4)))))))</f>
        <v>0</v>
      </c>
      <c r="O151" s="59"/>
      <c r="P151" s="59">
        <f>IF((D151&lt;=11),VLOOKUP(O151,'11 лет'!$O$4:$S$74,5),IF((D151=12),VLOOKUP(O151,'12 лет'!$O$4:$S$74,5),IF((D151=13),VLOOKUP(O151,'13 лет'!$Q$4:$U$74,5),IF((D151=14),VLOOKUP(O151,'14 лет'!$Q$4:$U$74,5),IF((D151=15),VLOOKUP(O151,'15 лет'!$O$4:$S$74,5),IF((D151=16),VLOOKUP(O151,'16 лет'!$O$4:$S$74,5),VLOOKUP(O151,'17 лет'!$O$4:$S$74,5)))))))</f>
        <v>0</v>
      </c>
      <c r="Q151" s="59"/>
      <c r="R151" s="59">
        <f>IF((D151&lt;=11),VLOOKUP(Q151,'11 лет'!$R$4:$S$74,2),IF((D151=12),VLOOKUP(Q151,'12 лет'!$R$4:$S$74,2),IF((D151=13),VLOOKUP(Q151,'13 лет'!$T$4:$U$74,2),IF((D151=14),VLOOKUP(Q151,'14 лет'!$T$4:$U$74,2),IF((D151=15),VLOOKUP(Q151,'15 лет'!$R$4:$S$74,2),IF((D151=16),VLOOKUP(Q151,'16 лет'!$R$4:$S$74,2),VLOOKUP(Q151,'17 лет'!$R$4:$S$74,2)))))))</f>
        <v>3</v>
      </c>
      <c r="S151" s="59">
        <f t="shared" si="2"/>
        <v>3</v>
      </c>
      <c r="T151" s="59"/>
    </row>
    <row r="152" spans="1:20" x14ac:dyDescent="0.2">
      <c r="A152" s="59"/>
      <c r="B152" s="59"/>
      <c r="C152" s="59"/>
      <c r="D152" s="59"/>
      <c r="E152" s="59"/>
      <c r="F152" s="59">
        <f>IF((D152&lt;=11),VLOOKUP(E152,'11 лет'!$L$3:$N$75,3),IF((D152=12),VLOOKUP(E152,'12 лет'!$L$3:$N$75,3),IF((D152=13),VLOOKUP(E152,'13 лет'!$M$3:$P$75,4),IF((D152=14),VLOOKUP(E152,'14 лет'!$M$3:$P$75,4),IF((D152=15),VLOOKUP(E152,'15 лет'!$L$3:$N$75,3),IF((D152=16),VLOOKUP(E152,'16 лет'!$L$3:$N$75,3),VLOOKUP(E152,'17 лет'!$L$3:$N$75,3)))))))</f>
        <v>0</v>
      </c>
      <c r="G152" s="59"/>
      <c r="H152" s="59">
        <f>IF((D152&lt;=11),VLOOKUP(G152,'11 лет'!$K$3:$N$75,4),IF((D152=12),VLOOKUP(G152,'12 лет'!$K$3:$N$75,4),IF((D152=13),VLOOKUP(G152,'13 лет'!$L$3:$P$75,5),IF((D152=14),VLOOKUP(G152,'14 лет'!$L$3:$P$75,5),IF((D152=15),VLOOKUP(G152,'15 лет'!$K$3:$N$75,4),IF((D152=16),VLOOKUP(G152,'16 лет'!$K$3:$N$75,4),VLOOKUP(G152,'17 лет'!$K$3:$N$75,4)))))))</f>
        <v>0</v>
      </c>
      <c r="I152" s="59"/>
      <c r="J152" s="59">
        <f>IF((D152&lt;=11),VLOOKUP(I152,'11 лет'!$M$3:$N$75,2),IF((D152=12),VLOOKUP(I152,'12 лет'!$M$3:$N$75,2),IF((D152=13),VLOOKUP(I152,'13 лет'!$O$3:$P$75,2),IF((D152=14),VLOOKUP(I152,'14 лет'!$O$3:$P$75,2),IF((D152=15),VLOOKUP(I152,'15 лет'!$M$3:$N$75,2),IF((D152=16),VLOOKUP(I152,'16 лет'!$M$3:$N$75,2),VLOOKUP(I152,'17 лет'!$M$3:$N$75,2)))))))</f>
        <v>0</v>
      </c>
      <c r="K152" s="59"/>
      <c r="L152" s="59">
        <f>IF((D152&lt;=11),VLOOKUP(K152,'11 лет'!$Q$4:$S$74,3),IF((D152=12),VLOOKUP(K152,'12 лет'!$Q$4:$S$74,3),IF((D152=13),VLOOKUP(K152,'13 лет'!$S$4:$U$74,3),IF((D152=14),VLOOKUP(K152,'14 лет'!$S$4:$U$74,3),IF((D152=15),VLOOKUP(K152,'15 лет'!$Q$4:$S$74,3),IF((D152=16),VLOOKUP(K152,'16 лет'!$Q$4:$S$74,3),VLOOKUP(K152,'17 лет'!$Q$4:$S$74,3)))))))</f>
        <v>0</v>
      </c>
      <c r="M152" s="59"/>
      <c r="N152" s="59">
        <f>IF((D152&lt;=11),VLOOKUP(M152,'11 лет'!$P$4:$S$74,4),IF((D152=12),VLOOKUP(M152,'12 лет'!$P$4:$S$74,4),IF((D152=13),VLOOKUP(M152,'13 лет'!$R$4:$U$74,4),IF((D152=14),VLOOKUP(M152,'14 лет'!$R$4:$U$74,4),IF((D152=15),VLOOKUP(M152,'15 лет'!$P$4:$S$74,4),IF((D152=16),VLOOKUP(M152,'16 лет'!$P$4:$S$74,4),VLOOKUP(M152,'17 лет'!$P$4:$S$74,4)))))))</f>
        <v>0</v>
      </c>
      <c r="O152" s="59"/>
      <c r="P152" s="59">
        <f>IF((D152&lt;=11),VLOOKUP(O152,'11 лет'!$O$4:$S$74,5),IF((D152=12),VLOOKUP(O152,'12 лет'!$O$4:$S$74,5),IF((D152=13),VLOOKUP(O152,'13 лет'!$Q$4:$U$74,5),IF((D152=14),VLOOKUP(O152,'14 лет'!$Q$4:$U$74,5),IF((D152=15),VLOOKUP(O152,'15 лет'!$O$4:$S$74,5),IF((D152=16),VLOOKUP(O152,'16 лет'!$O$4:$S$74,5),VLOOKUP(O152,'17 лет'!$O$4:$S$74,5)))))))</f>
        <v>0</v>
      </c>
      <c r="Q152" s="59"/>
      <c r="R152" s="59">
        <f>IF((D152&lt;=11),VLOOKUP(Q152,'11 лет'!$R$4:$S$74,2),IF((D152=12),VLOOKUP(Q152,'12 лет'!$R$4:$S$74,2),IF((D152=13),VLOOKUP(Q152,'13 лет'!$T$4:$U$74,2),IF((D152=14),VLOOKUP(Q152,'14 лет'!$T$4:$U$74,2),IF((D152=15),VLOOKUP(Q152,'15 лет'!$R$4:$S$74,2),IF((D152=16),VLOOKUP(Q152,'16 лет'!$R$4:$S$74,2),VLOOKUP(Q152,'17 лет'!$R$4:$S$74,2)))))))</f>
        <v>3</v>
      </c>
      <c r="S152" s="59">
        <f t="shared" si="2"/>
        <v>3</v>
      </c>
      <c r="T152" s="59"/>
    </row>
    <row r="153" spans="1:20" x14ac:dyDescent="0.2">
      <c r="A153" s="59"/>
      <c r="B153" s="59"/>
      <c r="C153" s="59"/>
      <c r="D153" s="59"/>
      <c r="E153" s="59"/>
      <c r="F153" s="59">
        <f>IF((D153&lt;=11),VLOOKUP(E153,'11 лет'!$L$3:$N$75,3),IF((D153=12),VLOOKUP(E153,'12 лет'!$L$3:$N$75,3),IF((D153=13),VLOOKUP(E153,'13 лет'!$M$3:$P$75,4),IF((D153=14),VLOOKUP(E153,'14 лет'!$M$3:$P$75,4),IF((D153=15),VLOOKUP(E153,'15 лет'!$L$3:$N$75,3),IF((D153=16),VLOOKUP(E153,'16 лет'!$L$3:$N$75,3),VLOOKUP(E153,'17 лет'!$L$3:$N$75,3)))))))</f>
        <v>0</v>
      </c>
      <c r="G153" s="59"/>
      <c r="H153" s="59">
        <f>IF((D153&lt;=11),VLOOKUP(G153,'11 лет'!$K$3:$N$75,4),IF((D153=12),VLOOKUP(G153,'12 лет'!$K$3:$N$75,4),IF((D153=13),VLOOKUP(G153,'13 лет'!$L$3:$P$75,5),IF((D153=14),VLOOKUP(G153,'14 лет'!$L$3:$P$75,5),IF((D153=15),VLOOKUP(G153,'15 лет'!$K$3:$N$75,4),IF((D153=16),VLOOKUP(G153,'16 лет'!$K$3:$N$75,4),VLOOKUP(G153,'17 лет'!$K$3:$N$75,4)))))))</f>
        <v>0</v>
      </c>
      <c r="I153" s="59"/>
      <c r="J153" s="59">
        <f>IF((D153&lt;=11),VLOOKUP(I153,'11 лет'!$M$3:$N$75,2),IF((D153=12),VLOOKUP(I153,'12 лет'!$M$3:$N$75,2),IF((D153=13),VLOOKUP(I153,'13 лет'!$O$3:$P$75,2),IF((D153=14),VLOOKUP(I153,'14 лет'!$O$3:$P$75,2),IF((D153=15),VLOOKUP(I153,'15 лет'!$M$3:$N$75,2),IF((D153=16),VLOOKUP(I153,'16 лет'!$M$3:$N$75,2),VLOOKUP(I153,'17 лет'!$M$3:$N$75,2)))))))</f>
        <v>0</v>
      </c>
      <c r="K153" s="59"/>
      <c r="L153" s="59">
        <f>IF((D153&lt;=11),VLOOKUP(K153,'11 лет'!$Q$4:$S$74,3),IF((D153=12),VLOOKUP(K153,'12 лет'!$Q$4:$S$74,3),IF((D153=13),VLOOKUP(K153,'13 лет'!$S$4:$U$74,3),IF((D153=14),VLOOKUP(K153,'14 лет'!$S$4:$U$74,3),IF((D153=15),VLOOKUP(K153,'15 лет'!$Q$4:$S$74,3),IF((D153=16),VLOOKUP(K153,'16 лет'!$Q$4:$S$74,3),VLOOKUP(K153,'17 лет'!$Q$4:$S$74,3)))))))</f>
        <v>0</v>
      </c>
      <c r="M153" s="59"/>
      <c r="N153" s="59">
        <f>IF((D153&lt;=11),VLOOKUP(M153,'11 лет'!$P$4:$S$74,4),IF((D153=12),VLOOKUP(M153,'12 лет'!$P$4:$S$74,4),IF((D153=13),VLOOKUP(M153,'13 лет'!$R$4:$U$74,4),IF((D153=14),VLOOKUP(M153,'14 лет'!$R$4:$U$74,4),IF((D153=15),VLOOKUP(M153,'15 лет'!$P$4:$S$74,4),IF((D153=16),VLOOKUP(M153,'16 лет'!$P$4:$S$74,4),VLOOKUP(M153,'17 лет'!$P$4:$S$74,4)))))))</f>
        <v>0</v>
      </c>
      <c r="O153" s="59"/>
      <c r="P153" s="59">
        <f>IF((D153&lt;=11),VLOOKUP(O153,'11 лет'!$O$4:$S$74,5),IF((D153=12),VLOOKUP(O153,'12 лет'!$O$4:$S$74,5),IF((D153=13),VLOOKUP(O153,'13 лет'!$Q$4:$U$74,5),IF((D153=14),VLOOKUP(O153,'14 лет'!$Q$4:$U$74,5),IF((D153=15),VLOOKUP(O153,'15 лет'!$O$4:$S$74,5),IF((D153=16),VLOOKUP(O153,'16 лет'!$O$4:$S$74,5),VLOOKUP(O153,'17 лет'!$O$4:$S$74,5)))))))</f>
        <v>0</v>
      </c>
      <c r="Q153" s="59"/>
      <c r="R153" s="59">
        <f>IF((D153&lt;=11),VLOOKUP(Q153,'11 лет'!$R$4:$S$74,2),IF((D153=12),VLOOKUP(Q153,'12 лет'!$R$4:$S$74,2),IF((D153=13),VLOOKUP(Q153,'13 лет'!$T$4:$U$74,2),IF((D153=14),VLOOKUP(Q153,'14 лет'!$T$4:$U$74,2),IF((D153=15),VLOOKUP(Q153,'15 лет'!$R$4:$S$74,2),IF((D153=16),VLOOKUP(Q153,'16 лет'!$R$4:$S$74,2),VLOOKUP(Q153,'17 лет'!$R$4:$S$74,2)))))))</f>
        <v>3</v>
      </c>
      <c r="S153" s="59">
        <f t="shared" si="2"/>
        <v>3</v>
      </c>
      <c r="T153" s="59"/>
    </row>
    <row r="154" spans="1:20" x14ac:dyDescent="0.2">
      <c r="A154" s="59"/>
      <c r="B154" s="59"/>
      <c r="C154" s="59"/>
      <c r="D154" s="59"/>
      <c r="E154" s="59"/>
      <c r="F154" s="59">
        <f>IF((D154&lt;=11),VLOOKUP(E154,'11 лет'!$L$3:$N$75,3),IF((D154=12),VLOOKUP(E154,'12 лет'!$L$3:$N$75,3),IF((D154=13),VLOOKUP(E154,'13 лет'!$M$3:$P$75,4),IF((D154=14),VLOOKUP(E154,'14 лет'!$M$3:$P$75,4),IF((D154=15),VLOOKUP(E154,'15 лет'!$L$3:$N$75,3),IF((D154=16),VLOOKUP(E154,'16 лет'!$L$3:$N$75,3),VLOOKUP(E154,'17 лет'!$L$3:$N$75,3)))))))</f>
        <v>0</v>
      </c>
      <c r="G154" s="59"/>
      <c r="H154" s="59">
        <f>IF((D154&lt;=11),VLOOKUP(G154,'11 лет'!$K$3:$N$75,4),IF((D154=12),VLOOKUP(G154,'12 лет'!$K$3:$N$75,4),IF((D154=13),VLOOKUP(G154,'13 лет'!$L$3:$P$75,5),IF((D154=14),VLOOKUP(G154,'14 лет'!$L$3:$P$75,5),IF((D154=15),VLOOKUP(G154,'15 лет'!$K$3:$N$75,4),IF((D154=16),VLOOKUP(G154,'16 лет'!$K$3:$N$75,4),VLOOKUP(G154,'17 лет'!$K$3:$N$75,4)))))))</f>
        <v>0</v>
      </c>
      <c r="I154" s="59"/>
      <c r="J154" s="59">
        <f>IF((D154&lt;=11),VLOOKUP(I154,'11 лет'!$M$3:$N$75,2),IF((D154=12),VLOOKUP(I154,'12 лет'!$M$3:$N$75,2),IF((D154=13),VLOOKUP(I154,'13 лет'!$O$3:$P$75,2),IF((D154=14),VLOOKUP(I154,'14 лет'!$O$3:$P$75,2),IF((D154=15),VLOOKUP(I154,'15 лет'!$M$3:$N$75,2),IF((D154=16),VLOOKUP(I154,'16 лет'!$M$3:$N$75,2),VLOOKUP(I154,'17 лет'!$M$3:$N$75,2)))))))</f>
        <v>0</v>
      </c>
      <c r="K154" s="59"/>
      <c r="L154" s="59">
        <f>IF((D154&lt;=11),VLOOKUP(K154,'11 лет'!$Q$4:$S$74,3),IF((D154=12),VLOOKUP(K154,'12 лет'!$Q$4:$S$74,3),IF((D154=13),VLOOKUP(K154,'13 лет'!$S$4:$U$74,3),IF((D154=14),VLOOKUP(K154,'14 лет'!$S$4:$U$74,3),IF((D154=15),VLOOKUP(K154,'15 лет'!$Q$4:$S$74,3),IF((D154=16),VLOOKUP(K154,'16 лет'!$Q$4:$S$74,3),VLOOKUP(K154,'17 лет'!$Q$4:$S$74,3)))))))</f>
        <v>0</v>
      </c>
      <c r="M154" s="59"/>
      <c r="N154" s="59">
        <f>IF((D154&lt;=11),VLOOKUP(M154,'11 лет'!$P$4:$S$74,4),IF((D154=12),VLOOKUP(M154,'12 лет'!$P$4:$S$74,4),IF((D154=13),VLOOKUP(M154,'13 лет'!$R$4:$U$74,4),IF((D154=14),VLOOKUP(M154,'14 лет'!$R$4:$U$74,4),IF((D154=15),VLOOKUP(M154,'15 лет'!$P$4:$S$74,4),IF((D154=16),VLOOKUP(M154,'16 лет'!$P$4:$S$74,4),VLOOKUP(M154,'17 лет'!$P$4:$S$74,4)))))))</f>
        <v>0</v>
      </c>
      <c r="O154" s="59"/>
      <c r="P154" s="59">
        <f>IF((D154&lt;=11),VLOOKUP(O154,'11 лет'!$O$4:$S$74,5),IF((D154=12),VLOOKUP(O154,'12 лет'!$O$4:$S$74,5),IF((D154=13),VLOOKUP(O154,'13 лет'!$Q$4:$U$74,5),IF((D154=14),VLOOKUP(O154,'14 лет'!$Q$4:$U$74,5),IF((D154=15),VLOOKUP(O154,'15 лет'!$O$4:$S$74,5),IF((D154=16),VLOOKUP(O154,'16 лет'!$O$4:$S$74,5),VLOOKUP(O154,'17 лет'!$O$4:$S$74,5)))))))</f>
        <v>0</v>
      </c>
      <c r="Q154" s="59"/>
      <c r="R154" s="59">
        <f>IF((D154&lt;=11),VLOOKUP(Q154,'11 лет'!$R$4:$S$74,2),IF((D154=12),VLOOKUP(Q154,'12 лет'!$R$4:$S$74,2),IF((D154=13),VLOOKUP(Q154,'13 лет'!$T$4:$U$74,2),IF((D154=14),VLOOKUP(Q154,'14 лет'!$T$4:$U$74,2),IF((D154=15),VLOOKUP(Q154,'15 лет'!$R$4:$S$74,2),IF((D154=16),VLOOKUP(Q154,'16 лет'!$R$4:$S$74,2),VLOOKUP(Q154,'17 лет'!$R$4:$S$74,2)))))))</f>
        <v>3</v>
      </c>
      <c r="S154" s="59">
        <f t="shared" si="2"/>
        <v>3</v>
      </c>
      <c r="T154" s="59"/>
    </row>
    <row r="155" spans="1:20" x14ac:dyDescent="0.2">
      <c r="A155" s="59"/>
      <c r="B155" s="59"/>
      <c r="C155" s="59"/>
      <c r="D155" s="59"/>
      <c r="E155" s="59"/>
      <c r="F155" s="59">
        <f>IF((D155&lt;=11),VLOOKUP(E155,'11 лет'!$L$3:$N$75,3),IF((D155=12),VLOOKUP(E155,'12 лет'!$L$3:$N$75,3),IF((D155=13),VLOOKUP(E155,'13 лет'!$M$3:$P$75,4),IF((D155=14),VLOOKUP(E155,'14 лет'!$M$3:$P$75,4),IF((D155=15),VLOOKUP(E155,'15 лет'!$L$3:$N$75,3),IF((D155=16),VLOOKUP(E155,'16 лет'!$L$3:$N$75,3),VLOOKUP(E155,'17 лет'!$L$3:$N$75,3)))))))</f>
        <v>0</v>
      </c>
      <c r="G155" s="59"/>
      <c r="H155" s="59">
        <f>IF((D155&lt;=11),VLOOKUP(G155,'11 лет'!$K$3:$N$75,4),IF((D155=12),VLOOKUP(G155,'12 лет'!$K$3:$N$75,4),IF((D155=13),VLOOKUP(G155,'13 лет'!$L$3:$P$75,5),IF((D155=14),VLOOKUP(G155,'14 лет'!$L$3:$P$75,5),IF((D155=15),VLOOKUP(G155,'15 лет'!$K$3:$N$75,4),IF((D155=16),VLOOKUP(G155,'16 лет'!$K$3:$N$75,4),VLOOKUP(G155,'17 лет'!$K$3:$N$75,4)))))))</f>
        <v>0</v>
      </c>
      <c r="I155" s="59"/>
      <c r="J155" s="59">
        <f>IF((D155&lt;=11),VLOOKUP(I155,'11 лет'!$M$3:$N$75,2),IF((D155=12),VLOOKUP(I155,'12 лет'!$M$3:$N$75,2),IF((D155=13),VLOOKUP(I155,'13 лет'!$O$3:$P$75,2),IF((D155=14),VLOOKUP(I155,'14 лет'!$O$3:$P$75,2),IF((D155=15),VLOOKUP(I155,'15 лет'!$M$3:$N$75,2),IF((D155=16),VLOOKUP(I155,'16 лет'!$M$3:$N$75,2),VLOOKUP(I155,'17 лет'!$M$3:$N$75,2)))))))</f>
        <v>0</v>
      </c>
      <c r="K155" s="59"/>
      <c r="L155" s="59">
        <f>IF((D155&lt;=11),VLOOKUP(K155,'11 лет'!$Q$4:$S$74,3),IF((D155=12),VLOOKUP(K155,'12 лет'!$Q$4:$S$74,3),IF((D155=13),VLOOKUP(K155,'13 лет'!$S$4:$U$74,3),IF((D155=14),VLOOKUP(K155,'14 лет'!$S$4:$U$74,3),IF((D155=15),VLOOKUP(K155,'15 лет'!$Q$4:$S$74,3),IF((D155=16),VLOOKUP(K155,'16 лет'!$Q$4:$S$74,3),VLOOKUP(K155,'17 лет'!$Q$4:$S$74,3)))))))</f>
        <v>0</v>
      </c>
      <c r="M155" s="59"/>
      <c r="N155" s="59">
        <f>IF((D155&lt;=11),VLOOKUP(M155,'11 лет'!$P$4:$S$74,4),IF((D155=12),VLOOKUP(M155,'12 лет'!$P$4:$S$74,4),IF((D155=13),VLOOKUP(M155,'13 лет'!$R$4:$U$74,4),IF((D155=14),VLOOKUP(M155,'14 лет'!$R$4:$U$74,4),IF((D155=15),VLOOKUP(M155,'15 лет'!$P$4:$S$74,4),IF((D155=16),VLOOKUP(M155,'16 лет'!$P$4:$S$74,4),VLOOKUP(M155,'17 лет'!$P$4:$S$74,4)))))))</f>
        <v>0</v>
      </c>
      <c r="O155" s="59"/>
      <c r="P155" s="59">
        <f>IF((D155&lt;=11),VLOOKUP(O155,'11 лет'!$O$4:$S$74,5),IF((D155=12),VLOOKUP(O155,'12 лет'!$O$4:$S$74,5),IF((D155=13),VLOOKUP(O155,'13 лет'!$Q$4:$U$74,5),IF((D155=14),VLOOKUP(O155,'14 лет'!$Q$4:$U$74,5),IF((D155=15),VLOOKUP(O155,'15 лет'!$O$4:$S$74,5),IF((D155=16),VLOOKUP(O155,'16 лет'!$O$4:$S$74,5),VLOOKUP(O155,'17 лет'!$O$4:$S$74,5)))))))</f>
        <v>0</v>
      </c>
      <c r="Q155" s="59"/>
      <c r="R155" s="59">
        <f>IF((D155&lt;=11),VLOOKUP(Q155,'11 лет'!$R$4:$S$74,2),IF((D155=12),VLOOKUP(Q155,'12 лет'!$R$4:$S$74,2),IF((D155=13),VLOOKUP(Q155,'13 лет'!$T$4:$U$74,2),IF((D155=14),VLOOKUP(Q155,'14 лет'!$T$4:$U$74,2),IF((D155=15),VLOOKUP(Q155,'15 лет'!$R$4:$S$74,2),IF((D155=16),VLOOKUP(Q155,'16 лет'!$R$4:$S$74,2),VLOOKUP(Q155,'17 лет'!$R$4:$S$74,2)))))))</f>
        <v>3</v>
      </c>
      <c r="S155" s="59">
        <f t="shared" si="2"/>
        <v>3</v>
      </c>
      <c r="T155" s="59"/>
    </row>
    <row r="156" spans="1:20" x14ac:dyDescent="0.2">
      <c r="A156" s="59"/>
      <c r="B156" s="59"/>
      <c r="C156" s="59"/>
      <c r="D156" s="59"/>
      <c r="E156" s="59"/>
      <c r="F156" s="59">
        <f>IF((D156&lt;=11),VLOOKUP(E156,'11 лет'!$L$3:$N$75,3),IF((D156=12),VLOOKUP(E156,'12 лет'!$L$3:$N$75,3),IF((D156=13),VLOOKUP(E156,'13 лет'!$M$3:$P$75,4),IF((D156=14),VLOOKUP(E156,'14 лет'!$M$3:$P$75,4),IF((D156=15),VLOOKUP(E156,'15 лет'!$L$3:$N$75,3),IF((D156=16),VLOOKUP(E156,'16 лет'!$L$3:$N$75,3),VLOOKUP(E156,'17 лет'!$L$3:$N$75,3)))))))</f>
        <v>0</v>
      </c>
      <c r="G156" s="59"/>
      <c r="H156" s="59">
        <f>IF((D156&lt;=11),VLOOKUP(G156,'11 лет'!$K$3:$N$75,4),IF((D156=12),VLOOKUP(G156,'12 лет'!$K$3:$N$75,4),IF((D156=13),VLOOKUP(G156,'13 лет'!$L$3:$P$75,5),IF((D156=14),VLOOKUP(G156,'14 лет'!$L$3:$P$75,5),IF((D156=15),VLOOKUP(G156,'15 лет'!$K$3:$N$75,4),IF((D156=16),VLOOKUP(G156,'16 лет'!$K$3:$N$75,4),VLOOKUP(G156,'17 лет'!$K$3:$N$75,4)))))))</f>
        <v>0</v>
      </c>
      <c r="I156" s="59"/>
      <c r="J156" s="59">
        <f>IF((D156&lt;=11),VLOOKUP(I156,'11 лет'!$M$3:$N$75,2),IF((D156=12),VLOOKUP(I156,'12 лет'!$M$3:$N$75,2),IF((D156=13),VLOOKUP(I156,'13 лет'!$O$3:$P$75,2),IF((D156=14),VLOOKUP(I156,'14 лет'!$O$3:$P$75,2),IF((D156=15),VLOOKUP(I156,'15 лет'!$M$3:$N$75,2),IF((D156=16),VLOOKUP(I156,'16 лет'!$M$3:$N$75,2),VLOOKUP(I156,'17 лет'!$M$3:$N$75,2)))))))</f>
        <v>0</v>
      </c>
      <c r="K156" s="59"/>
      <c r="L156" s="59">
        <f>IF((D156&lt;=11),VLOOKUP(K156,'11 лет'!$Q$4:$S$74,3),IF((D156=12),VLOOKUP(K156,'12 лет'!$Q$4:$S$74,3),IF((D156=13),VLOOKUP(K156,'13 лет'!$S$4:$U$74,3),IF((D156=14),VLOOKUP(K156,'14 лет'!$S$4:$U$74,3),IF((D156=15),VLOOKUP(K156,'15 лет'!$Q$4:$S$74,3),IF((D156=16),VLOOKUP(K156,'16 лет'!$Q$4:$S$74,3),VLOOKUP(K156,'17 лет'!$Q$4:$S$74,3)))))))</f>
        <v>0</v>
      </c>
      <c r="M156" s="59"/>
      <c r="N156" s="59">
        <f>IF((D156&lt;=11),VLOOKUP(M156,'11 лет'!$P$4:$S$74,4),IF((D156=12),VLOOKUP(M156,'12 лет'!$P$4:$S$74,4),IF((D156=13),VLOOKUP(M156,'13 лет'!$R$4:$U$74,4),IF((D156=14),VLOOKUP(M156,'14 лет'!$R$4:$U$74,4),IF((D156=15),VLOOKUP(M156,'15 лет'!$P$4:$S$74,4),IF((D156=16),VLOOKUP(M156,'16 лет'!$P$4:$S$74,4),VLOOKUP(M156,'17 лет'!$P$4:$S$74,4)))))))</f>
        <v>0</v>
      </c>
      <c r="O156" s="59"/>
      <c r="P156" s="59">
        <f>IF((D156&lt;=11),VLOOKUP(O156,'11 лет'!$O$4:$S$74,5),IF((D156=12),VLOOKUP(O156,'12 лет'!$O$4:$S$74,5),IF((D156=13),VLOOKUP(O156,'13 лет'!$Q$4:$U$74,5),IF((D156=14),VLOOKUP(O156,'14 лет'!$Q$4:$U$74,5),IF((D156=15),VLOOKUP(O156,'15 лет'!$O$4:$S$74,5),IF((D156=16),VLOOKUP(O156,'16 лет'!$O$4:$S$74,5),VLOOKUP(O156,'17 лет'!$O$4:$S$74,5)))))))</f>
        <v>0</v>
      </c>
      <c r="Q156" s="59"/>
      <c r="R156" s="59">
        <f>IF((D156&lt;=11),VLOOKUP(Q156,'11 лет'!$R$4:$S$74,2),IF((D156=12),VLOOKUP(Q156,'12 лет'!$R$4:$S$74,2),IF((D156=13),VLOOKUP(Q156,'13 лет'!$T$4:$U$74,2),IF((D156=14),VLOOKUP(Q156,'14 лет'!$T$4:$U$74,2),IF((D156=15),VLOOKUP(Q156,'15 лет'!$R$4:$S$74,2),IF((D156=16),VLOOKUP(Q156,'16 лет'!$R$4:$S$74,2),VLOOKUP(Q156,'17 лет'!$R$4:$S$74,2)))))))</f>
        <v>3</v>
      </c>
      <c r="S156" s="59">
        <f t="shared" si="2"/>
        <v>3</v>
      </c>
      <c r="T156" s="59"/>
    </row>
    <row r="157" spans="1:20" x14ac:dyDescent="0.2">
      <c r="A157" s="59"/>
      <c r="B157" s="59"/>
      <c r="C157" s="59"/>
      <c r="D157" s="59"/>
      <c r="E157" s="59"/>
      <c r="F157" s="59">
        <f>IF((D157&lt;=11),VLOOKUP(E157,'11 лет'!$L$3:$N$75,3),IF((D157=12),VLOOKUP(E157,'12 лет'!$L$3:$N$75,3),IF((D157=13),VLOOKUP(E157,'13 лет'!$M$3:$P$75,4),IF((D157=14),VLOOKUP(E157,'14 лет'!$M$3:$P$75,4),IF((D157=15),VLOOKUP(E157,'15 лет'!$L$3:$N$75,3),IF((D157=16),VLOOKUP(E157,'16 лет'!$L$3:$N$75,3),VLOOKUP(E157,'17 лет'!$L$3:$N$75,3)))))))</f>
        <v>0</v>
      </c>
      <c r="G157" s="59"/>
      <c r="H157" s="59">
        <f>IF((D157&lt;=11),VLOOKUP(G157,'11 лет'!$K$3:$N$75,4),IF((D157=12),VLOOKUP(G157,'12 лет'!$K$3:$N$75,4),IF((D157=13),VLOOKUP(G157,'13 лет'!$L$3:$P$75,5),IF((D157=14),VLOOKUP(G157,'14 лет'!$L$3:$P$75,5),IF((D157=15),VLOOKUP(G157,'15 лет'!$K$3:$N$75,4),IF((D157=16),VLOOKUP(G157,'16 лет'!$K$3:$N$75,4),VLOOKUP(G157,'17 лет'!$K$3:$N$75,4)))))))</f>
        <v>0</v>
      </c>
      <c r="I157" s="59"/>
      <c r="J157" s="59">
        <f>IF((D157&lt;=11),VLOOKUP(I157,'11 лет'!$M$3:$N$75,2),IF((D157=12),VLOOKUP(I157,'12 лет'!$M$3:$N$75,2),IF((D157=13),VLOOKUP(I157,'13 лет'!$O$3:$P$75,2),IF((D157=14),VLOOKUP(I157,'14 лет'!$O$3:$P$75,2),IF((D157=15),VLOOKUP(I157,'15 лет'!$M$3:$N$75,2),IF((D157=16),VLOOKUP(I157,'16 лет'!$M$3:$N$75,2),VLOOKUP(I157,'17 лет'!$M$3:$N$75,2)))))))</f>
        <v>0</v>
      </c>
      <c r="K157" s="59"/>
      <c r="L157" s="59">
        <f>IF((D157&lt;=11),VLOOKUP(K157,'11 лет'!$Q$4:$S$74,3),IF((D157=12),VLOOKUP(K157,'12 лет'!$Q$4:$S$74,3),IF((D157=13),VLOOKUP(K157,'13 лет'!$S$4:$U$74,3),IF((D157=14),VLOOKUP(K157,'14 лет'!$S$4:$U$74,3),IF((D157=15),VLOOKUP(K157,'15 лет'!$Q$4:$S$74,3),IF((D157=16),VLOOKUP(K157,'16 лет'!$Q$4:$S$74,3),VLOOKUP(K157,'17 лет'!$Q$4:$S$74,3)))))))</f>
        <v>0</v>
      </c>
      <c r="M157" s="59"/>
      <c r="N157" s="59">
        <f>IF((D157&lt;=11),VLOOKUP(M157,'11 лет'!$P$4:$S$74,4),IF((D157=12),VLOOKUP(M157,'12 лет'!$P$4:$S$74,4),IF((D157=13),VLOOKUP(M157,'13 лет'!$R$4:$U$74,4),IF((D157=14),VLOOKUP(M157,'14 лет'!$R$4:$U$74,4),IF((D157=15),VLOOKUP(M157,'15 лет'!$P$4:$S$74,4),IF((D157=16),VLOOKUP(M157,'16 лет'!$P$4:$S$74,4),VLOOKUP(M157,'17 лет'!$P$4:$S$74,4)))))))</f>
        <v>0</v>
      </c>
      <c r="O157" s="59"/>
      <c r="P157" s="59">
        <f>IF((D157&lt;=11),VLOOKUP(O157,'11 лет'!$O$4:$S$74,5),IF((D157=12),VLOOKUP(O157,'12 лет'!$O$4:$S$74,5),IF((D157=13),VLOOKUP(O157,'13 лет'!$Q$4:$U$74,5),IF((D157=14),VLOOKUP(O157,'14 лет'!$Q$4:$U$74,5),IF((D157=15),VLOOKUP(O157,'15 лет'!$O$4:$S$74,5),IF((D157=16),VLOOKUP(O157,'16 лет'!$O$4:$S$74,5),VLOOKUP(O157,'17 лет'!$O$4:$S$74,5)))))))</f>
        <v>0</v>
      </c>
      <c r="Q157" s="59"/>
      <c r="R157" s="59">
        <f>IF((D157&lt;=11),VLOOKUP(Q157,'11 лет'!$R$4:$S$74,2),IF((D157=12),VLOOKUP(Q157,'12 лет'!$R$4:$S$74,2),IF((D157=13),VLOOKUP(Q157,'13 лет'!$T$4:$U$74,2),IF((D157=14),VLOOKUP(Q157,'14 лет'!$T$4:$U$74,2),IF((D157=15),VLOOKUP(Q157,'15 лет'!$R$4:$S$74,2),IF((D157=16),VLOOKUP(Q157,'16 лет'!$R$4:$S$74,2),VLOOKUP(Q157,'17 лет'!$R$4:$S$74,2)))))))</f>
        <v>3</v>
      </c>
      <c r="S157" s="59">
        <f t="shared" si="2"/>
        <v>3</v>
      </c>
      <c r="T157" s="59"/>
    </row>
    <row r="158" spans="1:20" x14ac:dyDescent="0.2">
      <c r="A158" s="59"/>
      <c r="B158" s="59"/>
      <c r="C158" s="59"/>
      <c r="D158" s="59"/>
      <c r="E158" s="59"/>
      <c r="F158" s="59">
        <f>IF((D158&lt;=11),VLOOKUP(E158,'11 лет'!$L$3:$N$75,3),IF((D158=12),VLOOKUP(E158,'12 лет'!$L$3:$N$75,3),IF((D158=13),VLOOKUP(E158,'13 лет'!$M$3:$P$75,4),IF((D158=14),VLOOKUP(E158,'14 лет'!$M$3:$P$75,4),IF((D158=15),VLOOKUP(E158,'15 лет'!$L$3:$N$75,3),IF((D158=16),VLOOKUP(E158,'16 лет'!$L$3:$N$75,3),VLOOKUP(E158,'17 лет'!$L$3:$N$75,3)))))))</f>
        <v>0</v>
      </c>
      <c r="G158" s="59"/>
      <c r="H158" s="59">
        <f>IF((D158&lt;=11),VLOOKUP(G158,'11 лет'!$K$3:$N$75,4),IF((D158=12),VLOOKUP(G158,'12 лет'!$K$3:$N$75,4),IF((D158=13),VLOOKUP(G158,'13 лет'!$L$3:$P$75,5),IF((D158=14),VLOOKUP(G158,'14 лет'!$L$3:$P$75,5),IF((D158=15),VLOOKUP(G158,'15 лет'!$K$3:$N$75,4),IF((D158=16),VLOOKUP(G158,'16 лет'!$K$3:$N$75,4),VLOOKUP(G158,'17 лет'!$K$3:$N$75,4)))))))</f>
        <v>0</v>
      </c>
      <c r="I158" s="59"/>
      <c r="J158" s="59">
        <f>IF((D158&lt;=11),VLOOKUP(I158,'11 лет'!$M$3:$N$75,2),IF((D158=12),VLOOKUP(I158,'12 лет'!$M$3:$N$75,2),IF((D158=13),VLOOKUP(I158,'13 лет'!$O$3:$P$75,2),IF((D158=14),VLOOKUP(I158,'14 лет'!$O$3:$P$75,2),IF((D158=15),VLOOKUP(I158,'15 лет'!$M$3:$N$75,2),IF((D158=16),VLOOKUP(I158,'16 лет'!$M$3:$N$75,2),VLOOKUP(I158,'17 лет'!$M$3:$N$75,2)))))))</f>
        <v>0</v>
      </c>
      <c r="K158" s="59"/>
      <c r="L158" s="59">
        <f>IF((D158&lt;=11),VLOOKUP(K158,'11 лет'!$Q$4:$S$74,3),IF((D158=12),VLOOKUP(K158,'12 лет'!$Q$4:$S$74,3),IF((D158=13),VLOOKUP(K158,'13 лет'!$S$4:$U$74,3),IF((D158=14),VLOOKUP(K158,'14 лет'!$S$4:$U$74,3),IF((D158=15),VLOOKUP(K158,'15 лет'!$Q$4:$S$74,3),IF((D158=16),VLOOKUP(K158,'16 лет'!$Q$4:$S$74,3),VLOOKUP(K158,'17 лет'!$Q$4:$S$74,3)))))))</f>
        <v>0</v>
      </c>
      <c r="M158" s="59"/>
      <c r="N158" s="59">
        <f>IF((D158&lt;=11),VLOOKUP(M158,'11 лет'!$P$4:$S$74,4),IF((D158=12),VLOOKUP(M158,'12 лет'!$P$4:$S$74,4),IF((D158=13),VLOOKUP(M158,'13 лет'!$R$4:$U$74,4),IF((D158=14),VLOOKUP(M158,'14 лет'!$R$4:$U$74,4),IF((D158=15),VLOOKUP(M158,'15 лет'!$P$4:$S$74,4),IF((D158=16),VLOOKUP(M158,'16 лет'!$P$4:$S$74,4),VLOOKUP(M158,'17 лет'!$P$4:$S$74,4)))))))</f>
        <v>0</v>
      </c>
      <c r="O158" s="59"/>
      <c r="P158" s="59">
        <f>IF((D158&lt;=11),VLOOKUP(O158,'11 лет'!$O$4:$S$74,5),IF((D158=12),VLOOKUP(O158,'12 лет'!$O$4:$S$74,5),IF((D158=13),VLOOKUP(O158,'13 лет'!$Q$4:$U$74,5),IF((D158=14),VLOOKUP(O158,'14 лет'!$Q$4:$U$74,5),IF((D158=15),VLOOKUP(O158,'15 лет'!$O$4:$S$74,5),IF((D158=16),VLOOKUP(O158,'16 лет'!$O$4:$S$74,5),VLOOKUP(O158,'17 лет'!$O$4:$S$74,5)))))))</f>
        <v>0</v>
      </c>
      <c r="Q158" s="59"/>
      <c r="R158" s="59">
        <f>IF((D158&lt;=11),VLOOKUP(Q158,'11 лет'!$R$4:$S$74,2),IF((D158=12),VLOOKUP(Q158,'12 лет'!$R$4:$S$74,2),IF((D158=13),VLOOKUP(Q158,'13 лет'!$T$4:$U$74,2),IF((D158=14),VLOOKUP(Q158,'14 лет'!$T$4:$U$74,2),IF((D158=15),VLOOKUP(Q158,'15 лет'!$R$4:$S$74,2),IF((D158=16),VLOOKUP(Q158,'16 лет'!$R$4:$S$74,2),VLOOKUP(Q158,'17 лет'!$R$4:$S$74,2)))))))</f>
        <v>3</v>
      </c>
      <c r="S158" s="59">
        <f t="shared" si="2"/>
        <v>3</v>
      </c>
      <c r="T158" s="59"/>
    </row>
    <row r="159" spans="1:20" x14ac:dyDescent="0.2">
      <c r="A159" s="59"/>
      <c r="B159" s="59"/>
      <c r="C159" s="59"/>
      <c r="D159" s="59"/>
      <c r="E159" s="59"/>
      <c r="F159" s="59">
        <f>IF((D159&lt;=11),VLOOKUP(E159,'11 лет'!$L$3:$N$75,3),IF((D159=12),VLOOKUP(E159,'12 лет'!$L$3:$N$75,3),IF((D159=13),VLOOKUP(E159,'13 лет'!$M$3:$P$75,4),IF((D159=14),VLOOKUP(E159,'14 лет'!$M$3:$P$75,4),IF((D159=15),VLOOKUP(E159,'15 лет'!$L$3:$N$75,3),IF((D159=16),VLOOKUP(E159,'16 лет'!$L$3:$N$75,3),VLOOKUP(E159,'17 лет'!$L$3:$N$75,3)))))))</f>
        <v>0</v>
      </c>
      <c r="G159" s="59"/>
      <c r="H159" s="59">
        <f>IF((D159&lt;=11),VLOOKUP(G159,'11 лет'!$K$3:$N$75,4),IF((D159=12),VLOOKUP(G159,'12 лет'!$K$3:$N$75,4),IF((D159=13),VLOOKUP(G159,'13 лет'!$L$3:$P$75,5),IF((D159=14),VLOOKUP(G159,'14 лет'!$L$3:$P$75,5),IF((D159=15),VLOOKUP(G159,'15 лет'!$K$3:$N$75,4),IF((D159=16),VLOOKUP(G159,'16 лет'!$K$3:$N$75,4),VLOOKUP(G159,'17 лет'!$K$3:$N$75,4)))))))</f>
        <v>0</v>
      </c>
      <c r="I159" s="59"/>
      <c r="J159" s="59">
        <f>IF((D159&lt;=11),VLOOKUP(I159,'11 лет'!$M$3:$N$75,2),IF((D159=12),VLOOKUP(I159,'12 лет'!$M$3:$N$75,2),IF((D159=13),VLOOKUP(I159,'13 лет'!$O$3:$P$75,2),IF((D159=14),VLOOKUP(I159,'14 лет'!$O$3:$P$75,2),IF((D159=15),VLOOKUP(I159,'15 лет'!$M$3:$N$75,2),IF((D159=16),VLOOKUP(I159,'16 лет'!$M$3:$N$75,2),VLOOKUP(I159,'17 лет'!$M$3:$N$75,2)))))))</f>
        <v>0</v>
      </c>
      <c r="K159" s="59"/>
      <c r="L159" s="59">
        <f>IF((D159&lt;=11),VLOOKUP(K159,'11 лет'!$Q$4:$S$74,3),IF((D159=12),VLOOKUP(K159,'12 лет'!$Q$4:$S$74,3),IF((D159=13),VLOOKUP(K159,'13 лет'!$S$4:$U$74,3),IF((D159=14),VLOOKUP(K159,'14 лет'!$S$4:$U$74,3),IF((D159=15),VLOOKUP(K159,'15 лет'!$Q$4:$S$74,3),IF((D159=16),VLOOKUP(K159,'16 лет'!$Q$4:$S$74,3),VLOOKUP(K159,'17 лет'!$Q$4:$S$74,3)))))))</f>
        <v>0</v>
      </c>
      <c r="M159" s="59"/>
      <c r="N159" s="59">
        <f>IF((D159&lt;=11),VLOOKUP(M159,'11 лет'!$P$4:$S$74,4),IF((D159=12),VLOOKUP(M159,'12 лет'!$P$4:$S$74,4),IF((D159=13),VLOOKUP(M159,'13 лет'!$R$4:$U$74,4),IF((D159=14),VLOOKUP(M159,'14 лет'!$R$4:$U$74,4),IF((D159=15),VLOOKUP(M159,'15 лет'!$P$4:$S$74,4),IF((D159=16),VLOOKUP(M159,'16 лет'!$P$4:$S$74,4),VLOOKUP(M159,'17 лет'!$P$4:$S$74,4)))))))</f>
        <v>0</v>
      </c>
      <c r="O159" s="59"/>
      <c r="P159" s="59">
        <f>IF((D159&lt;=11),VLOOKUP(O159,'11 лет'!$O$4:$S$74,5),IF((D159=12),VLOOKUP(O159,'12 лет'!$O$4:$S$74,5),IF((D159=13),VLOOKUP(O159,'13 лет'!$Q$4:$U$74,5),IF((D159=14),VLOOKUP(O159,'14 лет'!$Q$4:$U$74,5),IF((D159=15),VLOOKUP(O159,'15 лет'!$O$4:$S$74,5),IF((D159=16),VLOOKUP(O159,'16 лет'!$O$4:$S$74,5),VLOOKUP(O159,'17 лет'!$O$4:$S$74,5)))))))</f>
        <v>0</v>
      </c>
      <c r="Q159" s="59"/>
      <c r="R159" s="59">
        <f>IF((D159&lt;=11),VLOOKUP(Q159,'11 лет'!$R$4:$S$74,2),IF((D159=12),VLOOKUP(Q159,'12 лет'!$R$4:$S$74,2),IF((D159=13),VLOOKUP(Q159,'13 лет'!$T$4:$U$74,2),IF((D159=14),VLOOKUP(Q159,'14 лет'!$T$4:$U$74,2),IF((D159=15),VLOOKUP(Q159,'15 лет'!$R$4:$S$74,2),IF((D159=16),VLOOKUP(Q159,'16 лет'!$R$4:$S$74,2),VLOOKUP(Q159,'17 лет'!$R$4:$S$74,2)))))))</f>
        <v>3</v>
      </c>
      <c r="S159" s="59">
        <f t="shared" si="2"/>
        <v>3</v>
      </c>
      <c r="T159" s="59"/>
    </row>
    <row r="160" spans="1:20" x14ac:dyDescent="0.2">
      <c r="A160" s="59"/>
      <c r="B160" s="59"/>
      <c r="C160" s="59"/>
      <c r="D160" s="59"/>
      <c r="E160" s="59"/>
      <c r="F160" s="59">
        <f>IF((D160&lt;=11),VLOOKUP(E160,'11 лет'!$L$3:$N$75,3),IF((D160=12),VLOOKUP(E160,'12 лет'!$L$3:$N$75,3),IF((D160=13),VLOOKUP(E160,'13 лет'!$M$3:$P$75,4),IF((D160=14),VLOOKUP(E160,'14 лет'!$M$3:$P$75,4),IF((D160=15),VLOOKUP(E160,'15 лет'!$L$3:$N$75,3),IF((D160=16),VLOOKUP(E160,'16 лет'!$L$3:$N$75,3),VLOOKUP(E160,'17 лет'!$L$3:$N$75,3)))))))</f>
        <v>0</v>
      </c>
      <c r="G160" s="59"/>
      <c r="H160" s="59">
        <f>IF((D160&lt;=11),VLOOKUP(G160,'11 лет'!$K$3:$N$75,4),IF((D160=12),VLOOKUP(G160,'12 лет'!$K$3:$N$75,4),IF((D160=13),VLOOKUP(G160,'13 лет'!$L$3:$P$75,5),IF((D160=14),VLOOKUP(G160,'14 лет'!$L$3:$P$75,5),IF((D160=15),VLOOKUP(G160,'15 лет'!$K$3:$N$75,4),IF((D160=16),VLOOKUP(G160,'16 лет'!$K$3:$N$75,4),VLOOKUP(G160,'17 лет'!$K$3:$N$75,4)))))))</f>
        <v>0</v>
      </c>
      <c r="I160" s="59"/>
      <c r="J160" s="59">
        <f>IF((D160&lt;=11),VLOOKUP(I160,'11 лет'!$M$3:$N$75,2),IF((D160=12),VLOOKUP(I160,'12 лет'!$M$3:$N$75,2),IF((D160=13),VLOOKUP(I160,'13 лет'!$O$3:$P$75,2),IF((D160=14),VLOOKUP(I160,'14 лет'!$O$3:$P$75,2),IF((D160=15),VLOOKUP(I160,'15 лет'!$M$3:$N$75,2),IF((D160=16),VLOOKUP(I160,'16 лет'!$M$3:$N$75,2),VLOOKUP(I160,'17 лет'!$M$3:$N$75,2)))))))</f>
        <v>0</v>
      </c>
      <c r="K160" s="59"/>
      <c r="L160" s="59">
        <f>IF((D160&lt;=11),VLOOKUP(K160,'11 лет'!$Q$4:$S$74,3),IF((D160=12),VLOOKUP(K160,'12 лет'!$Q$4:$S$74,3),IF((D160=13),VLOOKUP(K160,'13 лет'!$S$4:$U$74,3),IF((D160=14),VLOOKUP(K160,'14 лет'!$S$4:$U$74,3),IF((D160=15),VLOOKUP(K160,'15 лет'!$Q$4:$S$74,3),IF((D160=16),VLOOKUP(K160,'16 лет'!$Q$4:$S$74,3),VLOOKUP(K160,'17 лет'!$Q$4:$S$74,3)))))))</f>
        <v>0</v>
      </c>
      <c r="M160" s="59"/>
      <c r="N160" s="59">
        <f>IF((D160&lt;=11),VLOOKUP(M160,'11 лет'!$P$4:$S$74,4),IF((D160=12),VLOOKUP(M160,'12 лет'!$P$4:$S$74,4),IF((D160=13),VLOOKUP(M160,'13 лет'!$R$4:$U$74,4),IF((D160=14),VLOOKUP(M160,'14 лет'!$R$4:$U$74,4),IF((D160=15),VLOOKUP(M160,'15 лет'!$P$4:$S$74,4),IF((D160=16),VLOOKUP(M160,'16 лет'!$P$4:$S$74,4),VLOOKUP(M160,'17 лет'!$P$4:$S$74,4)))))))</f>
        <v>0</v>
      </c>
      <c r="O160" s="59"/>
      <c r="P160" s="59">
        <f>IF((D160&lt;=11),VLOOKUP(O160,'11 лет'!$O$4:$S$74,5),IF((D160=12),VLOOKUP(O160,'12 лет'!$O$4:$S$74,5),IF((D160=13),VLOOKUP(O160,'13 лет'!$Q$4:$U$74,5),IF((D160=14),VLOOKUP(O160,'14 лет'!$Q$4:$U$74,5),IF((D160=15),VLOOKUP(O160,'15 лет'!$O$4:$S$74,5),IF((D160=16),VLOOKUP(O160,'16 лет'!$O$4:$S$74,5),VLOOKUP(O160,'17 лет'!$O$4:$S$74,5)))))))</f>
        <v>0</v>
      </c>
      <c r="Q160" s="59"/>
      <c r="R160" s="59">
        <f>IF((D160&lt;=11),VLOOKUP(Q160,'11 лет'!$R$4:$S$74,2),IF((D160=12),VLOOKUP(Q160,'12 лет'!$R$4:$S$74,2),IF((D160=13),VLOOKUP(Q160,'13 лет'!$T$4:$U$74,2),IF((D160=14),VLOOKUP(Q160,'14 лет'!$T$4:$U$74,2),IF((D160=15),VLOOKUP(Q160,'15 лет'!$R$4:$S$74,2),IF((D160=16),VLOOKUP(Q160,'16 лет'!$R$4:$S$74,2),VLOOKUP(Q160,'17 лет'!$R$4:$S$74,2)))))))</f>
        <v>3</v>
      </c>
      <c r="S160" s="59">
        <f t="shared" si="2"/>
        <v>3</v>
      </c>
      <c r="T160" s="59"/>
    </row>
    <row r="161" spans="1:20" x14ac:dyDescent="0.2">
      <c r="A161" s="59"/>
      <c r="B161" s="59"/>
      <c r="C161" s="59"/>
      <c r="D161" s="59"/>
      <c r="E161" s="59"/>
      <c r="F161" s="59">
        <f>IF((D161&lt;=11),VLOOKUP(E161,'11 лет'!$L$3:$N$75,3),IF((D161=12),VLOOKUP(E161,'12 лет'!$L$3:$N$75,3),IF((D161=13),VLOOKUP(E161,'13 лет'!$M$3:$P$75,4),IF((D161=14),VLOOKUP(E161,'14 лет'!$M$3:$P$75,4),IF((D161=15),VLOOKUP(E161,'15 лет'!$L$3:$N$75,3),IF((D161=16),VLOOKUP(E161,'16 лет'!$L$3:$N$75,3),VLOOKUP(E161,'17 лет'!$L$3:$N$75,3)))))))</f>
        <v>0</v>
      </c>
      <c r="G161" s="59"/>
      <c r="H161" s="59">
        <f>IF((D161&lt;=11),VLOOKUP(G161,'11 лет'!$K$3:$N$75,4),IF((D161=12),VLOOKUP(G161,'12 лет'!$K$3:$N$75,4),IF((D161=13),VLOOKUP(G161,'13 лет'!$L$3:$P$75,5),IF((D161=14),VLOOKUP(G161,'14 лет'!$L$3:$P$75,5),IF((D161=15),VLOOKUP(G161,'15 лет'!$K$3:$N$75,4),IF((D161=16),VLOOKUP(G161,'16 лет'!$K$3:$N$75,4),VLOOKUP(G161,'17 лет'!$K$3:$N$75,4)))))))</f>
        <v>0</v>
      </c>
      <c r="I161" s="59"/>
      <c r="J161" s="59">
        <f>IF((D161&lt;=11),VLOOKUP(I161,'11 лет'!$M$3:$N$75,2),IF((D161=12),VLOOKUP(I161,'12 лет'!$M$3:$N$75,2),IF((D161=13),VLOOKUP(I161,'13 лет'!$O$3:$P$75,2),IF((D161=14),VLOOKUP(I161,'14 лет'!$O$3:$P$75,2),IF((D161=15),VLOOKUP(I161,'15 лет'!$M$3:$N$75,2),IF((D161=16),VLOOKUP(I161,'16 лет'!$M$3:$N$75,2),VLOOKUP(I161,'17 лет'!$M$3:$N$75,2)))))))</f>
        <v>0</v>
      </c>
      <c r="K161" s="59"/>
      <c r="L161" s="59">
        <f>IF((D161&lt;=11),VLOOKUP(K161,'11 лет'!$Q$4:$S$74,3),IF((D161=12),VLOOKUP(K161,'12 лет'!$Q$4:$S$74,3),IF((D161=13),VLOOKUP(K161,'13 лет'!$S$4:$U$74,3),IF((D161=14),VLOOKUP(K161,'14 лет'!$S$4:$U$74,3),IF((D161=15),VLOOKUP(K161,'15 лет'!$Q$4:$S$74,3),IF((D161=16),VLOOKUP(K161,'16 лет'!$Q$4:$S$74,3),VLOOKUP(K161,'17 лет'!$Q$4:$S$74,3)))))))</f>
        <v>0</v>
      </c>
      <c r="M161" s="59"/>
      <c r="N161" s="59">
        <f>IF((D161&lt;=11),VLOOKUP(M161,'11 лет'!$P$4:$S$74,4),IF((D161=12),VLOOKUP(M161,'12 лет'!$P$4:$S$74,4),IF((D161=13),VLOOKUP(M161,'13 лет'!$R$4:$U$74,4),IF((D161=14),VLOOKUP(M161,'14 лет'!$R$4:$U$74,4),IF((D161=15),VLOOKUP(M161,'15 лет'!$P$4:$S$74,4),IF((D161=16),VLOOKUP(M161,'16 лет'!$P$4:$S$74,4),VLOOKUP(M161,'17 лет'!$P$4:$S$74,4)))))))</f>
        <v>0</v>
      </c>
      <c r="O161" s="59"/>
      <c r="P161" s="59">
        <f>IF((D161&lt;=11),VLOOKUP(O161,'11 лет'!$O$4:$S$74,5),IF((D161=12),VLOOKUP(O161,'12 лет'!$O$4:$S$74,5),IF((D161=13),VLOOKUP(O161,'13 лет'!$Q$4:$U$74,5),IF((D161=14),VLOOKUP(O161,'14 лет'!$Q$4:$U$74,5),IF((D161=15),VLOOKUP(O161,'15 лет'!$O$4:$S$74,5),IF((D161=16),VLOOKUP(O161,'16 лет'!$O$4:$S$74,5),VLOOKUP(O161,'17 лет'!$O$4:$S$74,5)))))))</f>
        <v>0</v>
      </c>
      <c r="Q161" s="59"/>
      <c r="R161" s="59">
        <f>IF((D161&lt;=11),VLOOKUP(Q161,'11 лет'!$R$4:$S$74,2),IF((D161=12),VLOOKUP(Q161,'12 лет'!$R$4:$S$74,2),IF((D161=13),VLOOKUP(Q161,'13 лет'!$T$4:$U$74,2),IF((D161=14),VLOOKUP(Q161,'14 лет'!$T$4:$U$74,2),IF((D161=15),VLOOKUP(Q161,'15 лет'!$R$4:$S$74,2),IF((D161=16),VLOOKUP(Q161,'16 лет'!$R$4:$S$74,2),VLOOKUP(Q161,'17 лет'!$R$4:$S$74,2)))))))</f>
        <v>3</v>
      </c>
      <c r="S161" s="59">
        <f t="shared" si="2"/>
        <v>3</v>
      </c>
      <c r="T161" s="59"/>
    </row>
  </sheetData>
  <mergeCells count="2">
    <mergeCell ref="A8:D8"/>
    <mergeCell ref="E8:R8"/>
  </mergeCells>
  <phoneticPr fontId="14" type="noConversion"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5"/>
  <sheetViews>
    <sheetView workbookViewId="0">
      <pane ySplit="2" topLeftCell="A3" activePane="bottomLeft" state="frozen"/>
      <selection pane="bottomLeft" activeCell="A3" sqref="A3"/>
    </sheetView>
  </sheetViews>
  <sheetFormatPr defaultColWidth="8.7109375" defaultRowHeight="15" customHeight="1" x14ac:dyDescent="0.25"/>
  <cols>
    <col min="1" max="9" width="8" style="2" customWidth="1"/>
    <col min="10" max="10" width="4.85546875" style="2" customWidth="1"/>
    <col min="11" max="19" width="8" style="2" customWidth="1"/>
    <col min="20" max="16384" width="8.7109375" style="1"/>
  </cols>
  <sheetData>
    <row r="1" spans="1:19" ht="15.75" customHeight="1" x14ac:dyDescent="0.25">
      <c r="A1" s="102"/>
      <c r="B1" s="102"/>
      <c r="C1" s="102"/>
      <c r="D1" s="102"/>
      <c r="E1" s="102"/>
      <c r="F1" s="102"/>
      <c r="G1" s="102"/>
      <c r="H1" s="102"/>
      <c r="I1" s="102"/>
      <c r="K1" s="102"/>
      <c r="L1" s="102"/>
      <c r="M1" s="102"/>
      <c r="N1" s="102"/>
      <c r="O1" s="102"/>
      <c r="P1" s="102"/>
      <c r="Q1" s="102"/>
      <c r="R1" s="102"/>
      <c r="S1" s="102"/>
    </row>
    <row r="2" spans="1:19" x14ac:dyDescent="0.25">
      <c r="A2" s="3" t="s">
        <v>11</v>
      </c>
      <c r="B2" s="4" t="s">
        <v>2</v>
      </c>
      <c r="C2" s="4" t="s">
        <v>12</v>
      </c>
      <c r="D2" s="5" t="s">
        <v>3</v>
      </c>
      <c r="E2" s="4" t="s">
        <v>13</v>
      </c>
      <c r="F2" s="4" t="s">
        <v>14</v>
      </c>
      <c r="G2" s="4" t="s">
        <v>5</v>
      </c>
      <c r="H2" s="4" t="s">
        <v>15</v>
      </c>
      <c r="I2" s="6" t="s">
        <v>3</v>
      </c>
      <c r="J2" s="7"/>
      <c r="K2" s="3" t="s">
        <v>11</v>
      </c>
      <c r="L2" s="4" t="s">
        <v>2</v>
      </c>
      <c r="M2" s="4" t="s">
        <v>12</v>
      </c>
      <c r="N2" s="5" t="s">
        <v>3</v>
      </c>
      <c r="O2" s="4" t="s">
        <v>16</v>
      </c>
      <c r="P2" s="4" t="s">
        <v>14</v>
      </c>
      <c r="Q2" s="4" t="s">
        <v>5</v>
      </c>
      <c r="R2" s="4" t="s">
        <v>15</v>
      </c>
      <c r="S2" s="6" t="s">
        <v>3</v>
      </c>
    </row>
    <row r="3" spans="1:19" x14ac:dyDescent="0.25">
      <c r="A3" s="8">
        <v>0</v>
      </c>
      <c r="B3" s="9">
        <v>0</v>
      </c>
      <c r="C3" s="9">
        <v>0</v>
      </c>
      <c r="D3" s="10">
        <v>0</v>
      </c>
      <c r="E3" s="11"/>
      <c r="F3" s="11"/>
      <c r="G3" s="11"/>
      <c r="H3" s="11"/>
      <c r="I3" s="12"/>
      <c r="J3" s="7"/>
      <c r="K3" s="8">
        <v>0</v>
      </c>
      <c r="L3" s="9">
        <v>0</v>
      </c>
      <c r="M3" s="9">
        <v>0</v>
      </c>
      <c r="N3" s="10">
        <v>0</v>
      </c>
      <c r="O3" s="11"/>
      <c r="P3" s="11"/>
      <c r="Q3" s="11"/>
      <c r="R3" s="11"/>
      <c r="S3" s="12"/>
    </row>
    <row r="4" spans="1:19" x14ac:dyDescent="0.25">
      <c r="A4" s="13">
        <v>1</v>
      </c>
      <c r="B4" s="14">
        <v>0.1</v>
      </c>
      <c r="C4" s="14">
        <v>0.1</v>
      </c>
      <c r="D4" s="15">
        <v>70</v>
      </c>
      <c r="E4" s="14">
        <v>0</v>
      </c>
      <c r="F4" s="14">
        <v>0</v>
      </c>
      <c r="G4" s="14">
        <v>0</v>
      </c>
      <c r="H4" s="14">
        <v>-40</v>
      </c>
      <c r="I4" s="16">
        <v>0</v>
      </c>
      <c r="J4" s="7"/>
      <c r="K4" s="13">
        <v>1</v>
      </c>
      <c r="L4" s="14">
        <v>0.1</v>
      </c>
      <c r="M4" s="14">
        <v>0.1</v>
      </c>
      <c r="N4" s="15">
        <v>70</v>
      </c>
      <c r="O4" s="14">
        <v>0</v>
      </c>
      <c r="P4" s="14">
        <v>0</v>
      </c>
      <c r="Q4" s="14">
        <v>0</v>
      </c>
      <c r="R4" s="14">
        <v>-40</v>
      </c>
      <c r="S4" s="16">
        <v>0</v>
      </c>
    </row>
    <row r="5" spans="1:19" x14ac:dyDescent="0.2">
      <c r="A5" s="17">
        <v>3.1</v>
      </c>
      <c r="B5" s="18">
        <v>7.1</v>
      </c>
      <c r="C5" s="19">
        <v>4.5999999999999996</v>
      </c>
      <c r="D5" s="20">
        <v>70</v>
      </c>
      <c r="E5" s="19">
        <v>0.1</v>
      </c>
      <c r="F5" s="19">
        <v>110</v>
      </c>
      <c r="G5" s="19">
        <v>2</v>
      </c>
      <c r="H5" s="19">
        <v>-4</v>
      </c>
      <c r="I5" s="21">
        <v>1</v>
      </c>
      <c r="J5" s="22"/>
      <c r="K5" s="23">
        <v>3.25</v>
      </c>
      <c r="L5" s="19">
        <v>7.5</v>
      </c>
      <c r="M5" s="19">
        <v>4.8</v>
      </c>
      <c r="N5" s="20">
        <v>70</v>
      </c>
      <c r="O5" s="19">
        <v>0.5</v>
      </c>
      <c r="P5" s="19">
        <v>100</v>
      </c>
      <c r="Q5" s="19">
        <v>2</v>
      </c>
      <c r="R5" s="19">
        <v>-2</v>
      </c>
      <c r="S5" s="21">
        <v>1</v>
      </c>
    </row>
    <row r="6" spans="1:19" x14ac:dyDescent="0.2">
      <c r="A6" s="23">
        <v>3.1000999999999999</v>
      </c>
      <c r="B6" s="18">
        <v>7.2</v>
      </c>
      <c r="C6" s="19">
        <v>4.6500000000000004</v>
      </c>
      <c r="D6" s="20">
        <v>69</v>
      </c>
      <c r="E6" s="19">
        <v>0.15</v>
      </c>
      <c r="F6" s="19">
        <v>113</v>
      </c>
      <c r="G6" s="19">
        <v>3</v>
      </c>
      <c r="H6" s="19">
        <v>-3.5</v>
      </c>
      <c r="I6" s="21">
        <v>2</v>
      </c>
      <c r="J6" s="22"/>
      <c r="K6" s="23">
        <v>3.2501000000000002</v>
      </c>
      <c r="L6" s="19">
        <v>7.6</v>
      </c>
      <c r="M6" s="19">
        <v>4.8499999999999996</v>
      </c>
      <c r="N6" s="20">
        <v>69</v>
      </c>
      <c r="O6" s="19">
        <v>1</v>
      </c>
      <c r="P6" s="19">
        <v>103</v>
      </c>
      <c r="Q6" s="19">
        <v>3</v>
      </c>
      <c r="R6" s="19">
        <v>-1</v>
      </c>
      <c r="S6" s="21">
        <v>2</v>
      </c>
    </row>
    <row r="7" spans="1:19" x14ac:dyDescent="0.2">
      <c r="A7" s="23">
        <v>3.1301000000000001</v>
      </c>
      <c r="B7" s="18">
        <v>7.3</v>
      </c>
      <c r="C7" s="19">
        <v>4.7</v>
      </c>
      <c r="D7" s="20">
        <v>68</v>
      </c>
      <c r="E7" s="19">
        <v>0.2</v>
      </c>
      <c r="F7" s="19">
        <v>116</v>
      </c>
      <c r="G7" s="19">
        <v>4</v>
      </c>
      <c r="H7" s="19">
        <v>-3</v>
      </c>
      <c r="I7" s="21">
        <v>3</v>
      </c>
      <c r="J7" s="22"/>
      <c r="K7" s="23">
        <v>3.2900999999999998</v>
      </c>
      <c r="L7" s="19">
        <v>7.65</v>
      </c>
      <c r="M7" s="19">
        <v>4.9000000000000004</v>
      </c>
      <c r="N7" s="20">
        <v>68</v>
      </c>
      <c r="O7" s="19">
        <v>1.5</v>
      </c>
      <c r="P7" s="19">
        <v>106</v>
      </c>
      <c r="Q7" s="19">
        <v>4</v>
      </c>
      <c r="R7" s="19">
        <v>0</v>
      </c>
      <c r="S7" s="21">
        <v>3</v>
      </c>
    </row>
    <row r="8" spans="1:19" x14ac:dyDescent="0.2">
      <c r="A8" s="23">
        <v>3.1600999999999999</v>
      </c>
      <c r="B8" s="18">
        <v>7.35</v>
      </c>
      <c r="C8" s="19">
        <v>4.75</v>
      </c>
      <c r="D8" s="20">
        <v>67</v>
      </c>
      <c r="E8" s="19">
        <v>0.30000000000000004</v>
      </c>
      <c r="F8" s="19">
        <v>119</v>
      </c>
      <c r="G8" s="19">
        <v>5</v>
      </c>
      <c r="H8" s="19">
        <v>-2.5</v>
      </c>
      <c r="I8" s="21">
        <v>4</v>
      </c>
      <c r="J8" s="22"/>
      <c r="K8" s="23">
        <v>3.3300999999999998</v>
      </c>
      <c r="L8" s="19">
        <v>7.7</v>
      </c>
      <c r="M8" s="19">
        <v>4.95</v>
      </c>
      <c r="N8" s="20">
        <v>67</v>
      </c>
      <c r="O8" s="19">
        <v>2</v>
      </c>
      <c r="P8" s="19">
        <v>108</v>
      </c>
      <c r="Q8" s="19">
        <v>5</v>
      </c>
      <c r="R8" s="19">
        <v>0.5</v>
      </c>
      <c r="S8" s="21">
        <v>4</v>
      </c>
    </row>
    <row r="9" spans="1:19" x14ac:dyDescent="0.2">
      <c r="A9" s="23">
        <v>3.1901000000000002</v>
      </c>
      <c r="B9" s="18">
        <v>7.4</v>
      </c>
      <c r="C9" s="19">
        <v>4.8</v>
      </c>
      <c r="D9" s="20">
        <v>66</v>
      </c>
      <c r="E9" s="19">
        <v>0.4</v>
      </c>
      <c r="F9" s="19">
        <v>122</v>
      </c>
      <c r="G9" s="19">
        <v>6</v>
      </c>
      <c r="H9" s="19">
        <v>-2</v>
      </c>
      <c r="I9" s="21">
        <v>5</v>
      </c>
      <c r="J9" s="22"/>
      <c r="K9" s="23">
        <v>3.3700999999999999</v>
      </c>
      <c r="L9" s="19">
        <v>7.75</v>
      </c>
      <c r="M9" s="19">
        <v>5</v>
      </c>
      <c r="N9" s="20">
        <v>66</v>
      </c>
      <c r="O9" s="19">
        <v>2.5</v>
      </c>
      <c r="P9" s="19">
        <v>110</v>
      </c>
      <c r="Q9" s="19">
        <v>5.5</v>
      </c>
      <c r="R9" s="19">
        <v>1</v>
      </c>
      <c r="S9" s="21">
        <v>5</v>
      </c>
    </row>
    <row r="10" spans="1:19" x14ac:dyDescent="0.2">
      <c r="A10" s="23">
        <v>3.2201</v>
      </c>
      <c r="B10" s="18">
        <v>7.45</v>
      </c>
      <c r="C10" s="19">
        <v>4.84</v>
      </c>
      <c r="D10" s="20">
        <v>65</v>
      </c>
      <c r="E10" s="19">
        <v>0.5</v>
      </c>
      <c r="F10" s="19">
        <v>125</v>
      </c>
      <c r="G10" s="19">
        <v>7</v>
      </c>
      <c r="H10" s="19">
        <v>-1.5</v>
      </c>
      <c r="I10" s="21">
        <v>6</v>
      </c>
      <c r="J10" s="22"/>
      <c r="K10" s="23">
        <v>3.4100999999999999</v>
      </c>
      <c r="L10" s="19">
        <v>7.8</v>
      </c>
      <c r="M10" s="19">
        <v>5.05</v>
      </c>
      <c r="N10" s="20">
        <v>65</v>
      </c>
      <c r="O10" s="19">
        <v>3</v>
      </c>
      <c r="P10" s="19">
        <v>112</v>
      </c>
      <c r="Q10" s="19">
        <v>6</v>
      </c>
      <c r="R10" s="19">
        <v>1.5</v>
      </c>
      <c r="S10" s="21">
        <v>6</v>
      </c>
    </row>
    <row r="11" spans="1:19" x14ac:dyDescent="0.2">
      <c r="A11" s="23">
        <v>3.2501000000000002</v>
      </c>
      <c r="B11" s="18">
        <v>7.5</v>
      </c>
      <c r="C11" s="19">
        <v>4.88</v>
      </c>
      <c r="D11" s="20">
        <v>64</v>
      </c>
      <c r="E11" s="19">
        <v>0.60000000000000009</v>
      </c>
      <c r="F11" s="19">
        <v>128</v>
      </c>
      <c r="G11" s="19">
        <v>8</v>
      </c>
      <c r="H11" s="19">
        <v>-1</v>
      </c>
      <c r="I11" s="21">
        <v>7</v>
      </c>
      <c r="J11" s="22"/>
      <c r="K11" s="23">
        <v>3.4500999999999999</v>
      </c>
      <c r="L11" s="19">
        <v>7.85</v>
      </c>
      <c r="M11" s="19">
        <v>5.0999999999999996</v>
      </c>
      <c r="N11" s="20">
        <v>64</v>
      </c>
      <c r="O11" s="19">
        <v>3.5</v>
      </c>
      <c r="P11" s="19">
        <v>114</v>
      </c>
      <c r="Q11" s="19">
        <v>6.5</v>
      </c>
      <c r="R11" s="19">
        <v>2</v>
      </c>
      <c r="S11" s="21">
        <v>7</v>
      </c>
    </row>
    <row r="12" spans="1:19" x14ac:dyDescent="0.2">
      <c r="A12" s="23">
        <v>3.2801</v>
      </c>
      <c r="B12" s="18">
        <v>7.55</v>
      </c>
      <c r="C12" s="19">
        <v>4.9000000000000004</v>
      </c>
      <c r="D12" s="20">
        <v>63</v>
      </c>
      <c r="E12" s="19">
        <v>0.7</v>
      </c>
      <c r="F12" s="19">
        <v>131</v>
      </c>
      <c r="G12" s="19">
        <v>9</v>
      </c>
      <c r="H12" s="19">
        <v>-0.5</v>
      </c>
      <c r="I12" s="21">
        <v>8</v>
      </c>
      <c r="J12" s="22"/>
      <c r="K12" s="23">
        <v>3.4801000000000002</v>
      </c>
      <c r="L12" s="19">
        <v>7.9</v>
      </c>
      <c r="M12" s="19">
        <v>5.15</v>
      </c>
      <c r="N12" s="20">
        <v>63</v>
      </c>
      <c r="O12" s="19">
        <v>4</v>
      </c>
      <c r="P12" s="19">
        <v>116</v>
      </c>
      <c r="Q12" s="19">
        <v>7</v>
      </c>
      <c r="R12" s="19">
        <v>2.5</v>
      </c>
      <c r="S12" s="21">
        <v>8</v>
      </c>
    </row>
    <row r="13" spans="1:19" x14ac:dyDescent="0.2">
      <c r="A13" s="23">
        <v>3.3100999999999998</v>
      </c>
      <c r="B13" s="18">
        <v>7.6</v>
      </c>
      <c r="C13" s="19">
        <v>4.9400000000000004</v>
      </c>
      <c r="D13" s="20">
        <v>62</v>
      </c>
      <c r="E13" s="19">
        <v>0.8</v>
      </c>
      <c r="F13" s="19">
        <v>134</v>
      </c>
      <c r="G13" s="19">
        <v>10</v>
      </c>
      <c r="H13" s="19">
        <v>0</v>
      </c>
      <c r="I13" s="21">
        <v>9</v>
      </c>
      <c r="J13" s="22"/>
      <c r="K13" s="23">
        <v>3.5101</v>
      </c>
      <c r="L13" s="19">
        <v>7.95</v>
      </c>
      <c r="M13" s="19">
        <v>5.2</v>
      </c>
      <c r="N13" s="20">
        <v>62</v>
      </c>
      <c r="O13" s="19">
        <v>4.5</v>
      </c>
      <c r="P13" s="19">
        <v>118</v>
      </c>
      <c r="Q13" s="19">
        <v>7.5</v>
      </c>
      <c r="R13" s="19">
        <v>3</v>
      </c>
      <c r="S13" s="21">
        <v>9</v>
      </c>
    </row>
    <row r="14" spans="1:19" x14ac:dyDescent="0.2">
      <c r="A14" s="23">
        <v>3.3401000000000001</v>
      </c>
      <c r="B14" s="18">
        <v>7.65</v>
      </c>
      <c r="C14" s="19">
        <v>4.9800000000000004</v>
      </c>
      <c r="D14" s="20">
        <v>61</v>
      </c>
      <c r="E14" s="19">
        <v>0.9</v>
      </c>
      <c r="F14" s="19">
        <v>137</v>
      </c>
      <c r="G14" s="19">
        <v>10.5</v>
      </c>
      <c r="H14" s="19">
        <v>0.1</v>
      </c>
      <c r="I14" s="21">
        <v>10</v>
      </c>
      <c r="J14" s="22"/>
      <c r="K14" s="23">
        <v>3.5400999999999998</v>
      </c>
      <c r="L14" s="19">
        <v>8</v>
      </c>
      <c r="M14" s="19">
        <v>5.25</v>
      </c>
      <c r="N14" s="20">
        <v>61</v>
      </c>
      <c r="O14" s="19">
        <v>5</v>
      </c>
      <c r="P14" s="19">
        <v>120</v>
      </c>
      <c r="Q14" s="19">
        <v>8</v>
      </c>
      <c r="R14" s="19">
        <v>3.5</v>
      </c>
      <c r="S14" s="21">
        <v>10</v>
      </c>
    </row>
    <row r="15" spans="1:19" x14ac:dyDescent="0.2">
      <c r="A15" s="23">
        <v>3.3700999999999999</v>
      </c>
      <c r="B15" s="18">
        <v>7.66</v>
      </c>
      <c r="C15" s="19">
        <v>5</v>
      </c>
      <c r="D15" s="20">
        <v>60</v>
      </c>
      <c r="E15" s="19">
        <v>0.91</v>
      </c>
      <c r="F15" s="19">
        <v>140</v>
      </c>
      <c r="G15" s="19">
        <v>11</v>
      </c>
      <c r="H15" s="19">
        <v>0.2</v>
      </c>
      <c r="I15" s="21">
        <v>11</v>
      </c>
      <c r="J15" s="22"/>
      <c r="K15" s="23">
        <v>3.5701000000000001</v>
      </c>
      <c r="L15" s="19">
        <v>8.0500000000000007</v>
      </c>
      <c r="M15" s="19">
        <v>5.3</v>
      </c>
      <c r="N15" s="20">
        <v>60</v>
      </c>
      <c r="O15" s="19">
        <v>5.5</v>
      </c>
      <c r="P15" s="19">
        <v>122</v>
      </c>
      <c r="Q15" s="19">
        <v>8.5</v>
      </c>
      <c r="R15" s="19">
        <v>4</v>
      </c>
      <c r="S15" s="21">
        <v>11</v>
      </c>
    </row>
    <row r="16" spans="1:19" x14ac:dyDescent="0.2">
      <c r="A16" s="23">
        <v>3.4001000000000001</v>
      </c>
      <c r="B16" s="18">
        <v>7.7</v>
      </c>
      <c r="C16" s="19">
        <v>5.04</v>
      </c>
      <c r="D16" s="20">
        <v>59</v>
      </c>
      <c r="E16" s="19">
        <v>0.92</v>
      </c>
      <c r="F16" s="19">
        <v>143</v>
      </c>
      <c r="G16" s="19">
        <v>11.5</v>
      </c>
      <c r="H16" s="19">
        <v>1</v>
      </c>
      <c r="I16" s="21">
        <v>12</v>
      </c>
      <c r="J16" s="22"/>
      <c r="K16" s="23">
        <v>4.0000999999999998</v>
      </c>
      <c r="L16" s="19">
        <v>8.1</v>
      </c>
      <c r="M16" s="19">
        <v>5.34</v>
      </c>
      <c r="N16" s="20">
        <v>59</v>
      </c>
      <c r="O16" s="19">
        <v>6</v>
      </c>
      <c r="P16" s="19">
        <v>124</v>
      </c>
      <c r="Q16" s="19">
        <v>9</v>
      </c>
      <c r="R16" s="19">
        <v>4.5</v>
      </c>
      <c r="S16" s="21">
        <v>12</v>
      </c>
    </row>
    <row r="17" spans="1:19" x14ac:dyDescent="0.2">
      <c r="A17" s="23">
        <v>3.4201000000000001</v>
      </c>
      <c r="B17" s="18">
        <v>7.75</v>
      </c>
      <c r="C17" s="19">
        <v>5.08</v>
      </c>
      <c r="D17" s="20">
        <v>58</v>
      </c>
      <c r="E17" s="19">
        <v>1</v>
      </c>
      <c r="F17" s="19">
        <v>146</v>
      </c>
      <c r="G17" s="19">
        <v>12</v>
      </c>
      <c r="H17" s="19">
        <v>1.2</v>
      </c>
      <c r="I17" s="21">
        <v>13</v>
      </c>
      <c r="J17" s="22"/>
      <c r="K17" s="23">
        <v>4.0301</v>
      </c>
      <c r="L17" s="19">
        <v>8.15</v>
      </c>
      <c r="M17" s="19">
        <v>5.38</v>
      </c>
      <c r="N17" s="20">
        <v>58</v>
      </c>
      <c r="O17" s="19">
        <v>6.5</v>
      </c>
      <c r="P17" s="19">
        <v>126</v>
      </c>
      <c r="Q17" s="19">
        <v>9.5</v>
      </c>
      <c r="R17" s="19">
        <v>5</v>
      </c>
      <c r="S17" s="21">
        <v>13</v>
      </c>
    </row>
    <row r="18" spans="1:19" x14ac:dyDescent="0.2">
      <c r="A18" s="23">
        <v>3.4401000000000002</v>
      </c>
      <c r="B18" s="18">
        <v>7.76</v>
      </c>
      <c r="C18" s="19">
        <v>5.0999999999999996</v>
      </c>
      <c r="D18" s="20">
        <v>57</v>
      </c>
      <c r="E18" s="19">
        <v>1.2</v>
      </c>
      <c r="F18" s="19">
        <v>148</v>
      </c>
      <c r="G18" s="19">
        <v>12.5</v>
      </c>
      <c r="H18" s="19">
        <v>1.3</v>
      </c>
      <c r="I18" s="21">
        <v>14</v>
      </c>
      <c r="J18" s="22"/>
      <c r="K18" s="23">
        <v>4.0601000000000003</v>
      </c>
      <c r="L18" s="19">
        <v>8.1999999999999993</v>
      </c>
      <c r="M18" s="19">
        <v>5.4</v>
      </c>
      <c r="N18" s="20">
        <v>57</v>
      </c>
      <c r="O18" s="19">
        <v>7</v>
      </c>
      <c r="P18" s="19">
        <v>128</v>
      </c>
      <c r="Q18" s="19">
        <v>10</v>
      </c>
      <c r="R18" s="19">
        <v>5.5</v>
      </c>
      <c r="S18" s="21">
        <v>14</v>
      </c>
    </row>
    <row r="19" spans="1:19" x14ac:dyDescent="0.2">
      <c r="A19" s="23">
        <v>3.4601000000000002</v>
      </c>
      <c r="B19" s="18">
        <v>7.8</v>
      </c>
      <c r="C19" s="19">
        <v>5.14</v>
      </c>
      <c r="D19" s="20">
        <v>56</v>
      </c>
      <c r="E19" s="19">
        <v>1.3</v>
      </c>
      <c r="F19" s="19">
        <v>150</v>
      </c>
      <c r="G19" s="19">
        <v>13</v>
      </c>
      <c r="H19" s="19">
        <v>2</v>
      </c>
      <c r="I19" s="21">
        <v>15</v>
      </c>
      <c r="J19" s="22"/>
      <c r="K19" s="23">
        <v>4.0900999999999996</v>
      </c>
      <c r="L19" s="19">
        <v>8.25</v>
      </c>
      <c r="M19" s="19">
        <v>5.44</v>
      </c>
      <c r="N19" s="20">
        <v>56</v>
      </c>
      <c r="O19" s="19">
        <v>7.5</v>
      </c>
      <c r="P19" s="19">
        <v>130</v>
      </c>
      <c r="Q19" s="19">
        <v>10.5</v>
      </c>
      <c r="R19" s="19">
        <v>6</v>
      </c>
      <c r="S19" s="21">
        <v>15</v>
      </c>
    </row>
    <row r="20" spans="1:19" x14ac:dyDescent="0.2">
      <c r="A20" s="23">
        <v>3.4801000000000002</v>
      </c>
      <c r="B20" s="18">
        <v>7.86</v>
      </c>
      <c r="C20" s="19">
        <v>5.18</v>
      </c>
      <c r="D20" s="20">
        <v>55</v>
      </c>
      <c r="E20" s="19">
        <v>1.4</v>
      </c>
      <c r="F20" s="19">
        <v>152</v>
      </c>
      <c r="G20" s="19">
        <v>13.5</v>
      </c>
      <c r="H20" s="19">
        <v>2.2000000000000002</v>
      </c>
      <c r="I20" s="21">
        <v>16</v>
      </c>
      <c r="J20" s="22"/>
      <c r="K20" s="23">
        <v>4.1200999999999999</v>
      </c>
      <c r="L20" s="19">
        <v>8.3000000000000007</v>
      </c>
      <c r="M20" s="19">
        <v>5.48</v>
      </c>
      <c r="N20" s="20">
        <v>55</v>
      </c>
      <c r="O20" s="19">
        <v>8</v>
      </c>
      <c r="P20" s="19">
        <v>132</v>
      </c>
      <c r="Q20" s="19">
        <v>11</v>
      </c>
      <c r="R20" s="19">
        <v>6.5</v>
      </c>
      <c r="S20" s="21">
        <v>16</v>
      </c>
    </row>
    <row r="21" spans="1:19" x14ac:dyDescent="0.2">
      <c r="A21" s="23">
        <v>3.5001000000000002</v>
      </c>
      <c r="B21" s="18">
        <v>7.87</v>
      </c>
      <c r="C21" s="19">
        <v>5.2</v>
      </c>
      <c r="D21" s="20">
        <v>54</v>
      </c>
      <c r="E21" s="19">
        <v>2</v>
      </c>
      <c r="F21" s="19">
        <v>154</v>
      </c>
      <c r="G21" s="19">
        <v>14</v>
      </c>
      <c r="H21" s="19">
        <v>2.2999999999999998</v>
      </c>
      <c r="I21" s="21">
        <v>17</v>
      </c>
      <c r="J21" s="22"/>
      <c r="K21" s="23">
        <v>4.1501000000000001</v>
      </c>
      <c r="L21" s="19">
        <v>8.35</v>
      </c>
      <c r="M21" s="19">
        <v>5.5</v>
      </c>
      <c r="N21" s="20">
        <v>54</v>
      </c>
      <c r="O21" s="19">
        <v>8.5</v>
      </c>
      <c r="P21" s="19">
        <v>134</v>
      </c>
      <c r="Q21" s="19">
        <v>11.5</v>
      </c>
      <c r="R21" s="19">
        <v>6.6</v>
      </c>
      <c r="S21" s="21">
        <v>17</v>
      </c>
    </row>
    <row r="22" spans="1:19" x14ac:dyDescent="0.2">
      <c r="A22" s="23">
        <v>3.5200999999999998</v>
      </c>
      <c r="B22" s="18">
        <v>7.9</v>
      </c>
      <c r="C22" s="19">
        <v>5.24</v>
      </c>
      <c r="D22" s="20">
        <v>53</v>
      </c>
      <c r="E22" s="19">
        <v>2.1</v>
      </c>
      <c r="F22" s="19">
        <v>156</v>
      </c>
      <c r="G22" s="19">
        <v>14.5</v>
      </c>
      <c r="H22" s="19">
        <v>3</v>
      </c>
      <c r="I22" s="21">
        <v>18</v>
      </c>
      <c r="J22" s="22"/>
      <c r="K22" s="23">
        <v>4.1700999999999997</v>
      </c>
      <c r="L22" s="19">
        <v>8.4</v>
      </c>
      <c r="M22" s="19">
        <v>5.54</v>
      </c>
      <c r="N22" s="20">
        <v>53</v>
      </c>
      <c r="O22" s="19">
        <v>9</v>
      </c>
      <c r="P22" s="19">
        <v>136</v>
      </c>
      <c r="Q22" s="19">
        <v>12</v>
      </c>
      <c r="R22" s="19">
        <v>7</v>
      </c>
      <c r="S22" s="21">
        <v>18</v>
      </c>
    </row>
    <row r="23" spans="1:19" x14ac:dyDescent="0.2">
      <c r="A23" s="23">
        <v>3.5400999999999998</v>
      </c>
      <c r="B23" s="18">
        <v>7.92</v>
      </c>
      <c r="C23" s="19">
        <v>5.26</v>
      </c>
      <c r="D23" s="20">
        <v>52</v>
      </c>
      <c r="E23" s="19">
        <v>2.2000000000000002</v>
      </c>
      <c r="F23" s="19">
        <v>158</v>
      </c>
      <c r="G23" s="19">
        <v>15</v>
      </c>
      <c r="H23" s="19">
        <v>3.2</v>
      </c>
      <c r="I23" s="21">
        <v>19</v>
      </c>
      <c r="J23" s="22"/>
      <c r="K23" s="23">
        <v>4.1901000000000002</v>
      </c>
      <c r="L23" s="19">
        <v>8.4499999999999993</v>
      </c>
      <c r="M23" s="19">
        <v>5.56</v>
      </c>
      <c r="N23" s="20">
        <v>52</v>
      </c>
      <c r="O23" s="19">
        <v>9.5</v>
      </c>
      <c r="P23" s="19">
        <v>138</v>
      </c>
      <c r="Q23" s="19">
        <v>12.5</v>
      </c>
      <c r="R23" s="19">
        <v>7.5</v>
      </c>
      <c r="S23" s="21">
        <v>19</v>
      </c>
    </row>
    <row r="24" spans="1:19" x14ac:dyDescent="0.2">
      <c r="A24" s="23">
        <v>3.5600999999999998</v>
      </c>
      <c r="B24" s="18">
        <v>7.93</v>
      </c>
      <c r="C24" s="19">
        <v>5.28</v>
      </c>
      <c r="D24" s="20">
        <v>51</v>
      </c>
      <c r="E24" s="19">
        <v>2.2999999999999998</v>
      </c>
      <c r="F24" s="19">
        <v>160</v>
      </c>
      <c r="G24" s="19">
        <v>15.5</v>
      </c>
      <c r="H24" s="19">
        <v>3.3</v>
      </c>
      <c r="I24" s="21">
        <v>20</v>
      </c>
      <c r="J24" s="22"/>
      <c r="K24" s="23">
        <v>4.2100999999999997</v>
      </c>
      <c r="L24" s="19">
        <v>8.4600000000000009</v>
      </c>
      <c r="M24" s="19">
        <v>5.58</v>
      </c>
      <c r="N24" s="20">
        <v>51</v>
      </c>
      <c r="O24" s="19">
        <v>10</v>
      </c>
      <c r="P24" s="19">
        <v>140</v>
      </c>
      <c r="Q24" s="19">
        <v>13</v>
      </c>
      <c r="R24" s="19">
        <v>7.6</v>
      </c>
      <c r="S24" s="21">
        <v>20</v>
      </c>
    </row>
    <row r="25" spans="1:19" x14ac:dyDescent="0.2">
      <c r="A25" s="23">
        <v>3.5800999999999998</v>
      </c>
      <c r="B25" s="18">
        <v>8</v>
      </c>
      <c r="C25" s="19">
        <v>5.3</v>
      </c>
      <c r="D25" s="20">
        <v>50</v>
      </c>
      <c r="E25" s="19">
        <v>3</v>
      </c>
      <c r="F25" s="19">
        <v>162</v>
      </c>
      <c r="G25" s="19">
        <v>16</v>
      </c>
      <c r="H25" s="19">
        <v>4</v>
      </c>
      <c r="I25" s="21">
        <v>21</v>
      </c>
      <c r="J25" s="22"/>
      <c r="K25" s="23">
        <v>4.2301000000000002</v>
      </c>
      <c r="L25" s="19">
        <v>8.5</v>
      </c>
      <c r="M25" s="19">
        <v>5.6</v>
      </c>
      <c r="N25" s="20">
        <v>50</v>
      </c>
      <c r="O25" s="19">
        <v>10.5</v>
      </c>
      <c r="P25" s="19">
        <v>142</v>
      </c>
      <c r="Q25" s="19">
        <v>13.5</v>
      </c>
      <c r="R25" s="19">
        <v>8</v>
      </c>
      <c r="S25" s="21">
        <v>21</v>
      </c>
    </row>
    <row r="26" spans="1:19" x14ac:dyDescent="0.2">
      <c r="A26" s="23">
        <v>4.0000999999999998</v>
      </c>
      <c r="B26" s="18">
        <v>8.0399999999999991</v>
      </c>
      <c r="C26" s="19">
        <v>5.32</v>
      </c>
      <c r="D26" s="20">
        <v>49</v>
      </c>
      <c r="E26" s="19">
        <v>3.2</v>
      </c>
      <c r="F26" s="19">
        <v>164</v>
      </c>
      <c r="G26" s="19">
        <v>16.5</v>
      </c>
      <c r="H26" s="19">
        <v>4.3</v>
      </c>
      <c r="I26" s="21">
        <v>22</v>
      </c>
      <c r="J26" s="22"/>
      <c r="K26" s="23">
        <v>4.2500999999999998</v>
      </c>
      <c r="L26" s="19">
        <v>8.5500000000000007</v>
      </c>
      <c r="M26" s="19">
        <v>5.62</v>
      </c>
      <c r="N26" s="20">
        <v>49</v>
      </c>
      <c r="O26" s="19">
        <v>11</v>
      </c>
      <c r="P26" s="19">
        <v>144</v>
      </c>
      <c r="Q26" s="19">
        <v>14</v>
      </c>
      <c r="R26" s="19">
        <v>8.5</v>
      </c>
      <c r="S26" s="21">
        <v>22</v>
      </c>
    </row>
    <row r="27" spans="1:19" x14ac:dyDescent="0.2">
      <c r="A27" s="23">
        <v>4.0101000000000004</v>
      </c>
      <c r="B27" s="18">
        <v>8.0500000000000007</v>
      </c>
      <c r="C27" s="19">
        <v>5.34</v>
      </c>
      <c r="D27" s="20">
        <v>48</v>
      </c>
      <c r="E27" s="19">
        <v>3.3</v>
      </c>
      <c r="F27" s="19">
        <v>166</v>
      </c>
      <c r="G27" s="19">
        <v>17</v>
      </c>
      <c r="H27" s="19">
        <v>4.4000000000000004</v>
      </c>
      <c r="I27" s="21">
        <v>23</v>
      </c>
      <c r="J27" s="22"/>
      <c r="K27" s="23">
        <v>4.2601000000000004</v>
      </c>
      <c r="L27" s="19">
        <v>8.56</v>
      </c>
      <c r="M27" s="19">
        <v>5.64</v>
      </c>
      <c r="N27" s="20">
        <v>48</v>
      </c>
      <c r="O27" s="19">
        <v>11.5</v>
      </c>
      <c r="P27" s="19">
        <v>146</v>
      </c>
      <c r="Q27" s="19">
        <v>14.5</v>
      </c>
      <c r="R27" s="19">
        <v>8.6</v>
      </c>
      <c r="S27" s="21">
        <v>23</v>
      </c>
    </row>
    <row r="28" spans="1:19" x14ac:dyDescent="0.2">
      <c r="A28" s="23">
        <v>4.0201000000000002</v>
      </c>
      <c r="B28" s="18">
        <v>8.06</v>
      </c>
      <c r="C28" s="19">
        <v>5.36</v>
      </c>
      <c r="D28" s="20">
        <v>47</v>
      </c>
      <c r="E28" s="19">
        <v>3.4</v>
      </c>
      <c r="F28" s="19">
        <v>168</v>
      </c>
      <c r="G28" s="19">
        <v>17.5</v>
      </c>
      <c r="H28" s="19">
        <v>5</v>
      </c>
      <c r="I28" s="21">
        <v>24</v>
      </c>
      <c r="J28" s="22"/>
      <c r="K28" s="23">
        <v>4.2701000000000002</v>
      </c>
      <c r="L28" s="19">
        <v>8.57</v>
      </c>
      <c r="M28" s="19">
        <v>5.66</v>
      </c>
      <c r="N28" s="20">
        <v>47</v>
      </c>
      <c r="O28" s="19">
        <v>12</v>
      </c>
      <c r="P28" s="19">
        <v>148</v>
      </c>
      <c r="Q28" s="19">
        <v>15</v>
      </c>
      <c r="R28" s="19">
        <v>9</v>
      </c>
      <c r="S28" s="21">
        <v>24</v>
      </c>
    </row>
    <row r="29" spans="1:19" x14ac:dyDescent="0.2">
      <c r="A29" s="23">
        <v>4.0301</v>
      </c>
      <c r="B29" s="18">
        <v>8.1</v>
      </c>
      <c r="C29" s="19">
        <v>5.38</v>
      </c>
      <c r="D29" s="20">
        <v>46</v>
      </c>
      <c r="E29" s="19">
        <v>4</v>
      </c>
      <c r="F29" s="19">
        <v>170</v>
      </c>
      <c r="G29" s="19">
        <v>18</v>
      </c>
      <c r="H29" s="19">
        <v>5.4</v>
      </c>
      <c r="I29" s="21">
        <v>25</v>
      </c>
      <c r="J29" s="22"/>
      <c r="K29" s="23">
        <v>4.2801</v>
      </c>
      <c r="L29" s="19">
        <v>8.6</v>
      </c>
      <c r="M29" s="19">
        <v>5.68</v>
      </c>
      <c r="N29" s="20">
        <v>46</v>
      </c>
      <c r="O29" s="19">
        <v>12.5</v>
      </c>
      <c r="P29" s="19">
        <v>150</v>
      </c>
      <c r="Q29" s="19">
        <v>15.5</v>
      </c>
      <c r="R29" s="19">
        <v>9.5</v>
      </c>
      <c r="S29" s="21">
        <v>25</v>
      </c>
    </row>
    <row r="30" spans="1:19" x14ac:dyDescent="0.2">
      <c r="A30" s="23">
        <v>4.0400999999999998</v>
      </c>
      <c r="B30" s="18">
        <v>8.11</v>
      </c>
      <c r="C30" s="19">
        <v>5.4</v>
      </c>
      <c r="D30" s="20">
        <v>45</v>
      </c>
      <c r="E30" s="19">
        <v>4.2</v>
      </c>
      <c r="F30" s="19">
        <v>172</v>
      </c>
      <c r="G30" s="19">
        <v>18.5</v>
      </c>
      <c r="H30" s="19">
        <v>5.5</v>
      </c>
      <c r="I30" s="21">
        <v>26</v>
      </c>
      <c r="J30" s="22"/>
      <c r="K30" s="23">
        <v>4.2900999999999998</v>
      </c>
      <c r="L30" s="19">
        <v>8.6</v>
      </c>
      <c r="M30" s="19">
        <v>5.7</v>
      </c>
      <c r="N30" s="20">
        <v>45</v>
      </c>
      <c r="O30" s="19">
        <v>13</v>
      </c>
      <c r="P30" s="19">
        <v>152</v>
      </c>
      <c r="Q30" s="19">
        <v>16</v>
      </c>
      <c r="R30" s="19">
        <v>9.6</v>
      </c>
      <c r="S30" s="21">
        <v>26</v>
      </c>
    </row>
    <row r="31" spans="1:19" x14ac:dyDescent="0.2">
      <c r="A31" s="23">
        <v>4.0500999999999996</v>
      </c>
      <c r="B31" s="18">
        <v>8.1199999999999992</v>
      </c>
      <c r="C31" s="19">
        <v>5.42</v>
      </c>
      <c r="D31" s="20">
        <v>44</v>
      </c>
      <c r="E31" s="19">
        <v>4.3</v>
      </c>
      <c r="F31" s="19">
        <v>174</v>
      </c>
      <c r="G31" s="19">
        <v>19</v>
      </c>
      <c r="H31" s="19">
        <v>6</v>
      </c>
      <c r="I31" s="21">
        <v>27</v>
      </c>
      <c r="J31" s="22"/>
      <c r="K31" s="23">
        <v>4.3000999999999996</v>
      </c>
      <c r="L31" s="19">
        <v>8.66</v>
      </c>
      <c r="M31" s="19">
        <v>5.72</v>
      </c>
      <c r="N31" s="20">
        <v>44</v>
      </c>
      <c r="O31" s="19">
        <v>13.5</v>
      </c>
      <c r="P31" s="19">
        <v>154</v>
      </c>
      <c r="Q31" s="19">
        <v>16.5</v>
      </c>
      <c r="R31" s="19">
        <v>10</v>
      </c>
      <c r="S31" s="21">
        <v>27</v>
      </c>
    </row>
    <row r="32" spans="1:19" x14ac:dyDescent="0.2">
      <c r="A32" s="23">
        <v>4.0601000000000003</v>
      </c>
      <c r="B32" s="18">
        <v>8.1300000000000008</v>
      </c>
      <c r="C32" s="19">
        <v>5.44</v>
      </c>
      <c r="D32" s="20">
        <v>43</v>
      </c>
      <c r="E32" s="19">
        <v>4.4000000000000004</v>
      </c>
      <c r="F32" s="19">
        <v>176</v>
      </c>
      <c r="G32" s="19">
        <v>19.5</v>
      </c>
      <c r="H32" s="19">
        <v>6.5</v>
      </c>
      <c r="I32" s="21">
        <v>28</v>
      </c>
      <c r="J32" s="22"/>
      <c r="K32" s="23">
        <v>4.3201000000000001</v>
      </c>
      <c r="L32" s="19">
        <v>8.6999999999999993</v>
      </c>
      <c r="M32" s="19">
        <v>5.74</v>
      </c>
      <c r="N32" s="20">
        <v>43</v>
      </c>
      <c r="O32" s="19">
        <v>14</v>
      </c>
      <c r="P32" s="19">
        <v>156</v>
      </c>
      <c r="Q32" s="19">
        <v>17</v>
      </c>
      <c r="R32" s="19">
        <v>10.5</v>
      </c>
      <c r="S32" s="21">
        <v>28</v>
      </c>
    </row>
    <row r="33" spans="1:19" x14ac:dyDescent="0.2">
      <c r="A33" s="23">
        <v>4.0800999999999998</v>
      </c>
      <c r="B33" s="18">
        <v>8.1999999999999993</v>
      </c>
      <c r="C33" s="19">
        <v>5.46</v>
      </c>
      <c r="D33" s="20">
        <v>42</v>
      </c>
      <c r="E33" s="19">
        <v>5</v>
      </c>
      <c r="F33" s="19">
        <v>178</v>
      </c>
      <c r="G33" s="19">
        <v>20</v>
      </c>
      <c r="H33" s="19">
        <v>6.6</v>
      </c>
      <c r="I33" s="21">
        <v>29</v>
      </c>
      <c r="J33" s="22"/>
      <c r="K33" s="23">
        <v>4.3400999999999996</v>
      </c>
      <c r="L33" s="19">
        <v>8.75</v>
      </c>
      <c r="M33" s="19">
        <v>5.76</v>
      </c>
      <c r="N33" s="20">
        <v>42</v>
      </c>
      <c r="O33" s="19">
        <v>14.5</v>
      </c>
      <c r="P33" s="19">
        <v>158</v>
      </c>
      <c r="Q33" s="19">
        <v>17.5</v>
      </c>
      <c r="R33" s="19">
        <v>10.6</v>
      </c>
      <c r="S33" s="21">
        <v>29</v>
      </c>
    </row>
    <row r="34" spans="1:19" x14ac:dyDescent="0.2">
      <c r="A34" s="23">
        <v>4.1001000000000003</v>
      </c>
      <c r="B34" s="18">
        <v>8.2100000000000009</v>
      </c>
      <c r="C34" s="19">
        <v>5.48</v>
      </c>
      <c r="D34" s="20">
        <v>41</v>
      </c>
      <c r="E34" s="19">
        <v>5.0999999999999996</v>
      </c>
      <c r="F34" s="19">
        <v>180</v>
      </c>
      <c r="G34" s="19">
        <v>20.5</v>
      </c>
      <c r="H34" s="19">
        <v>7</v>
      </c>
      <c r="I34" s="21">
        <v>30</v>
      </c>
      <c r="J34" s="22"/>
      <c r="K34" s="23">
        <v>4.3601000000000001</v>
      </c>
      <c r="L34" s="19">
        <v>8.76</v>
      </c>
      <c r="M34" s="19">
        <v>5.78</v>
      </c>
      <c r="N34" s="20">
        <v>41</v>
      </c>
      <c r="O34" s="19">
        <v>15</v>
      </c>
      <c r="P34" s="19">
        <v>160</v>
      </c>
      <c r="Q34" s="19">
        <v>18</v>
      </c>
      <c r="R34" s="19">
        <v>11</v>
      </c>
      <c r="S34" s="21">
        <v>30</v>
      </c>
    </row>
    <row r="35" spans="1:19" x14ac:dyDescent="0.2">
      <c r="A35" s="23">
        <v>4.1200999999999999</v>
      </c>
      <c r="B35" s="18">
        <v>8.2200000000000006</v>
      </c>
      <c r="C35" s="19">
        <v>5.5</v>
      </c>
      <c r="D35" s="20">
        <v>40</v>
      </c>
      <c r="E35" s="19">
        <v>5.2</v>
      </c>
      <c r="F35" s="19">
        <v>181</v>
      </c>
      <c r="G35" s="19">
        <v>21</v>
      </c>
      <c r="H35" s="19">
        <v>7.5</v>
      </c>
      <c r="I35" s="21">
        <v>31</v>
      </c>
      <c r="J35" s="22"/>
      <c r="K35" s="23">
        <v>4.3800999999999997</v>
      </c>
      <c r="L35" s="19">
        <v>8.8000000000000007</v>
      </c>
      <c r="M35" s="19">
        <v>5.8</v>
      </c>
      <c r="N35" s="20">
        <v>40</v>
      </c>
      <c r="O35" s="19">
        <v>15.5</v>
      </c>
      <c r="P35" s="19">
        <v>162</v>
      </c>
      <c r="Q35" s="19">
        <v>18.5</v>
      </c>
      <c r="R35" s="19">
        <v>11.5</v>
      </c>
      <c r="S35" s="21">
        <v>31</v>
      </c>
    </row>
    <row r="36" spans="1:19" x14ac:dyDescent="0.2">
      <c r="A36" s="23">
        <v>4.1401000000000003</v>
      </c>
      <c r="B36" s="18">
        <v>8.3000000000000007</v>
      </c>
      <c r="C36" s="19">
        <v>5.54</v>
      </c>
      <c r="D36" s="20">
        <v>39</v>
      </c>
      <c r="E36" s="19">
        <v>5.3</v>
      </c>
      <c r="F36" s="19">
        <v>182</v>
      </c>
      <c r="G36" s="19">
        <v>21.5</v>
      </c>
      <c r="H36" s="19">
        <v>7.6</v>
      </c>
      <c r="I36" s="21">
        <v>32</v>
      </c>
      <c r="J36" s="22"/>
      <c r="K36" s="23">
        <v>4.4001000000000001</v>
      </c>
      <c r="L36" s="19">
        <v>8.85</v>
      </c>
      <c r="M36" s="19">
        <v>5.82</v>
      </c>
      <c r="N36" s="20">
        <v>39</v>
      </c>
      <c r="O36" s="19">
        <v>16</v>
      </c>
      <c r="P36" s="19">
        <v>164</v>
      </c>
      <c r="Q36" s="19">
        <v>19</v>
      </c>
      <c r="R36" s="19">
        <v>11.6</v>
      </c>
      <c r="S36" s="21">
        <v>32</v>
      </c>
    </row>
    <row r="37" spans="1:19" x14ac:dyDescent="0.2">
      <c r="A37" s="23">
        <v>4.1600999999999999</v>
      </c>
      <c r="B37" s="18">
        <v>8.32</v>
      </c>
      <c r="C37" s="19">
        <v>5.56</v>
      </c>
      <c r="D37" s="20">
        <v>38</v>
      </c>
      <c r="E37" s="19">
        <v>6</v>
      </c>
      <c r="F37" s="19">
        <v>183</v>
      </c>
      <c r="G37" s="19">
        <v>22</v>
      </c>
      <c r="H37" s="19">
        <v>7.7</v>
      </c>
      <c r="I37" s="21">
        <v>33</v>
      </c>
      <c r="J37" s="22"/>
      <c r="K37" s="23">
        <v>4.4200999999999997</v>
      </c>
      <c r="L37" s="19">
        <v>8.86</v>
      </c>
      <c r="M37" s="19">
        <v>5.84</v>
      </c>
      <c r="N37" s="20">
        <v>38</v>
      </c>
      <c r="O37" s="19">
        <v>16.5</v>
      </c>
      <c r="P37" s="19">
        <v>166</v>
      </c>
      <c r="Q37" s="19">
        <v>19.5</v>
      </c>
      <c r="R37" s="19">
        <v>12</v>
      </c>
      <c r="S37" s="21">
        <v>33</v>
      </c>
    </row>
    <row r="38" spans="1:19" x14ac:dyDescent="0.2">
      <c r="A38" s="23">
        <v>4.1801000000000004</v>
      </c>
      <c r="B38" s="18">
        <v>8.33</v>
      </c>
      <c r="C38" s="19">
        <v>5.58</v>
      </c>
      <c r="D38" s="20">
        <v>37</v>
      </c>
      <c r="E38" s="19">
        <v>6.1</v>
      </c>
      <c r="F38" s="19">
        <v>184</v>
      </c>
      <c r="G38" s="19">
        <v>22.5</v>
      </c>
      <c r="H38" s="19">
        <v>8</v>
      </c>
      <c r="I38" s="21">
        <v>34</v>
      </c>
      <c r="J38" s="22"/>
      <c r="K38" s="23">
        <v>4.4401000000000002</v>
      </c>
      <c r="L38" s="19">
        <v>8.9</v>
      </c>
      <c r="M38" s="19">
        <v>5.86</v>
      </c>
      <c r="N38" s="20">
        <v>37</v>
      </c>
      <c r="O38" s="19">
        <v>17</v>
      </c>
      <c r="P38" s="19">
        <v>168</v>
      </c>
      <c r="Q38" s="19">
        <v>20</v>
      </c>
      <c r="R38" s="19">
        <v>12.5</v>
      </c>
      <c r="S38" s="21">
        <v>34</v>
      </c>
    </row>
    <row r="39" spans="1:19" x14ac:dyDescent="0.2">
      <c r="A39" s="23">
        <v>4.2000999999999999</v>
      </c>
      <c r="B39" s="18">
        <v>8.4</v>
      </c>
      <c r="C39" s="19">
        <v>5.6</v>
      </c>
      <c r="D39" s="20">
        <v>36</v>
      </c>
      <c r="E39" s="24">
        <v>6.2</v>
      </c>
      <c r="F39" s="19">
        <v>185</v>
      </c>
      <c r="G39" s="19">
        <v>23</v>
      </c>
      <c r="H39" s="19">
        <v>8.4</v>
      </c>
      <c r="I39" s="21">
        <v>35</v>
      </c>
      <c r="J39" s="22"/>
      <c r="K39" s="23">
        <v>4.4600999999999997</v>
      </c>
      <c r="L39" s="19">
        <v>8.9499999999999993</v>
      </c>
      <c r="M39" s="19">
        <v>5.88</v>
      </c>
      <c r="N39" s="20">
        <v>36</v>
      </c>
      <c r="O39" s="19">
        <v>17.5</v>
      </c>
      <c r="P39" s="19">
        <v>170</v>
      </c>
      <c r="Q39" s="19">
        <v>20.5</v>
      </c>
      <c r="R39" s="19">
        <v>12.6</v>
      </c>
      <c r="S39" s="21">
        <v>35</v>
      </c>
    </row>
    <row r="40" spans="1:19" x14ac:dyDescent="0.2">
      <c r="A40" s="23">
        <v>4.2201000000000004</v>
      </c>
      <c r="B40" s="18">
        <v>8.43</v>
      </c>
      <c r="C40" s="19">
        <v>5.64</v>
      </c>
      <c r="D40" s="20">
        <v>35</v>
      </c>
      <c r="E40" s="19">
        <v>6.3</v>
      </c>
      <c r="F40" s="19">
        <v>186</v>
      </c>
      <c r="G40" s="19">
        <v>23.5</v>
      </c>
      <c r="H40" s="19">
        <v>8.5</v>
      </c>
      <c r="I40" s="21">
        <v>36</v>
      </c>
      <c r="J40" s="22"/>
      <c r="K40" s="23">
        <v>4.4801000000000002</v>
      </c>
      <c r="L40" s="19">
        <v>8.9600000000000009</v>
      </c>
      <c r="M40" s="19">
        <v>5.9</v>
      </c>
      <c r="N40" s="20">
        <v>35</v>
      </c>
      <c r="O40" s="19">
        <v>18</v>
      </c>
      <c r="P40" s="19">
        <v>171</v>
      </c>
      <c r="Q40" s="19">
        <v>21</v>
      </c>
      <c r="R40" s="19">
        <v>13</v>
      </c>
      <c r="S40" s="21">
        <v>36</v>
      </c>
    </row>
    <row r="41" spans="1:19" x14ac:dyDescent="0.2">
      <c r="A41" s="23">
        <v>4.2401</v>
      </c>
      <c r="B41" s="18">
        <v>8.44</v>
      </c>
      <c r="C41" s="19">
        <v>5.66</v>
      </c>
      <c r="D41" s="20">
        <v>34</v>
      </c>
      <c r="E41" s="19">
        <v>6.4</v>
      </c>
      <c r="F41" s="19">
        <v>187</v>
      </c>
      <c r="G41" s="19">
        <v>24</v>
      </c>
      <c r="H41" s="19">
        <v>8.6</v>
      </c>
      <c r="I41" s="21">
        <v>37</v>
      </c>
      <c r="J41" s="22"/>
      <c r="K41" s="23">
        <v>4.5000999999999998</v>
      </c>
      <c r="L41" s="19">
        <v>9</v>
      </c>
      <c r="M41" s="19">
        <v>5.94</v>
      </c>
      <c r="N41" s="20">
        <v>34</v>
      </c>
      <c r="O41" s="19">
        <v>18.5</v>
      </c>
      <c r="P41" s="19">
        <v>172</v>
      </c>
      <c r="Q41" s="19">
        <v>21.5</v>
      </c>
      <c r="R41" s="19">
        <v>13.5</v>
      </c>
      <c r="S41" s="21">
        <v>37</v>
      </c>
    </row>
    <row r="42" spans="1:19" x14ac:dyDescent="0.2">
      <c r="A42" s="23">
        <v>4.2701000000000002</v>
      </c>
      <c r="B42" s="18">
        <v>8.5</v>
      </c>
      <c r="C42" s="19">
        <v>5.68</v>
      </c>
      <c r="D42" s="20">
        <v>33</v>
      </c>
      <c r="E42" s="19">
        <v>7</v>
      </c>
      <c r="F42" s="19">
        <v>188</v>
      </c>
      <c r="G42" s="19">
        <v>24.5</v>
      </c>
      <c r="H42" s="19">
        <v>9</v>
      </c>
      <c r="I42" s="21">
        <v>38</v>
      </c>
      <c r="J42" s="22"/>
      <c r="K42" s="23">
        <v>4.5301</v>
      </c>
      <c r="L42" s="19">
        <v>9.0500000000000007</v>
      </c>
      <c r="M42" s="19">
        <v>5.96</v>
      </c>
      <c r="N42" s="20">
        <v>33</v>
      </c>
      <c r="O42" s="19">
        <v>19</v>
      </c>
      <c r="P42" s="19">
        <v>173</v>
      </c>
      <c r="Q42" s="19">
        <v>22</v>
      </c>
      <c r="R42" s="19">
        <v>13.6</v>
      </c>
      <c r="S42" s="21">
        <v>38</v>
      </c>
    </row>
    <row r="43" spans="1:19" x14ac:dyDescent="0.2">
      <c r="A43" s="23">
        <v>4.3000999999999996</v>
      </c>
      <c r="B43" s="18">
        <v>8.5500000000000007</v>
      </c>
      <c r="C43" s="19">
        <v>5.7</v>
      </c>
      <c r="D43" s="20">
        <v>32</v>
      </c>
      <c r="E43" s="19">
        <v>7.1</v>
      </c>
      <c r="F43" s="19">
        <v>189</v>
      </c>
      <c r="G43" s="19">
        <v>25</v>
      </c>
      <c r="H43" s="19">
        <v>9.5</v>
      </c>
      <c r="I43" s="21">
        <v>39</v>
      </c>
      <c r="J43" s="22"/>
      <c r="K43" s="23">
        <v>4.5601000000000003</v>
      </c>
      <c r="L43" s="19">
        <v>9.06</v>
      </c>
      <c r="M43" s="19">
        <v>5.98</v>
      </c>
      <c r="N43" s="20">
        <v>32</v>
      </c>
      <c r="O43" s="19">
        <v>19.5</v>
      </c>
      <c r="P43" s="19">
        <v>174</v>
      </c>
      <c r="Q43" s="19">
        <v>22.5</v>
      </c>
      <c r="R43" s="19">
        <v>14</v>
      </c>
      <c r="S43" s="21">
        <v>39</v>
      </c>
    </row>
    <row r="44" spans="1:19" x14ac:dyDescent="0.2">
      <c r="A44" s="23">
        <v>4.3300999999999998</v>
      </c>
      <c r="B44" s="18">
        <v>8.6</v>
      </c>
      <c r="C44" s="19">
        <v>5.74</v>
      </c>
      <c r="D44" s="20">
        <v>31</v>
      </c>
      <c r="E44" s="19">
        <v>7.2</v>
      </c>
      <c r="F44" s="19">
        <v>190</v>
      </c>
      <c r="G44" s="19">
        <v>25.5</v>
      </c>
      <c r="H44" s="19">
        <v>9.6</v>
      </c>
      <c r="I44" s="21">
        <v>40</v>
      </c>
      <c r="J44" s="22"/>
      <c r="K44" s="23">
        <v>4.5900999999999996</v>
      </c>
      <c r="L44" s="19">
        <v>9.1</v>
      </c>
      <c r="M44" s="19">
        <v>6</v>
      </c>
      <c r="N44" s="20">
        <v>31</v>
      </c>
      <c r="O44" s="19">
        <v>20</v>
      </c>
      <c r="P44" s="19">
        <v>175</v>
      </c>
      <c r="Q44" s="19">
        <v>23</v>
      </c>
      <c r="R44" s="19">
        <v>14.5</v>
      </c>
      <c r="S44" s="21">
        <v>40</v>
      </c>
    </row>
    <row r="45" spans="1:19" x14ac:dyDescent="0.2">
      <c r="A45" s="23">
        <v>4.3601000000000001</v>
      </c>
      <c r="B45" s="18">
        <v>8.66</v>
      </c>
      <c r="C45" s="19">
        <v>5.78</v>
      </c>
      <c r="D45" s="20">
        <v>30</v>
      </c>
      <c r="E45" s="19">
        <v>7.3</v>
      </c>
      <c r="F45" s="19">
        <v>191</v>
      </c>
      <c r="G45" s="19">
        <v>26</v>
      </c>
      <c r="H45" s="19">
        <v>9.6999999999999993</v>
      </c>
      <c r="I45" s="21">
        <v>41</v>
      </c>
      <c r="J45" s="22"/>
      <c r="K45" s="23">
        <v>5.0201000000000002</v>
      </c>
      <c r="L45" s="19">
        <v>9.15</v>
      </c>
      <c r="M45" s="19">
        <v>6.04</v>
      </c>
      <c r="N45" s="20">
        <v>30</v>
      </c>
      <c r="O45" s="19">
        <v>20.5</v>
      </c>
      <c r="P45" s="19">
        <v>176</v>
      </c>
      <c r="Q45" s="19">
        <v>23.5</v>
      </c>
      <c r="R45" s="19">
        <v>14.6</v>
      </c>
      <c r="S45" s="21">
        <v>41</v>
      </c>
    </row>
    <row r="46" spans="1:19" x14ac:dyDescent="0.2">
      <c r="A46" s="23">
        <v>4.3901000000000003</v>
      </c>
      <c r="B46" s="18">
        <v>8.6999999999999993</v>
      </c>
      <c r="C46" s="19">
        <v>5.8</v>
      </c>
      <c r="D46" s="20">
        <v>29</v>
      </c>
      <c r="E46" s="19">
        <v>7.4</v>
      </c>
      <c r="F46" s="19">
        <v>192</v>
      </c>
      <c r="G46" s="19">
        <v>26.5</v>
      </c>
      <c r="H46" s="19">
        <v>10</v>
      </c>
      <c r="I46" s="21">
        <v>42</v>
      </c>
      <c r="J46" s="22"/>
      <c r="K46" s="23">
        <v>5.0500999999999996</v>
      </c>
      <c r="L46" s="19">
        <v>9.16</v>
      </c>
      <c r="M46" s="19">
        <v>6.06</v>
      </c>
      <c r="N46" s="20">
        <v>29</v>
      </c>
      <c r="O46" s="19">
        <v>21</v>
      </c>
      <c r="P46" s="19">
        <v>177</v>
      </c>
      <c r="Q46" s="19">
        <v>24</v>
      </c>
      <c r="R46" s="19">
        <v>15</v>
      </c>
      <c r="S46" s="21">
        <v>42</v>
      </c>
    </row>
    <row r="47" spans="1:19" x14ac:dyDescent="0.2">
      <c r="A47" s="23">
        <v>4.4200999999999997</v>
      </c>
      <c r="B47" s="18">
        <v>8.77</v>
      </c>
      <c r="C47" s="19">
        <v>5.84</v>
      </c>
      <c r="D47" s="20">
        <v>28</v>
      </c>
      <c r="E47" s="19">
        <v>7.5</v>
      </c>
      <c r="F47" s="19">
        <v>193</v>
      </c>
      <c r="G47" s="19">
        <v>27</v>
      </c>
      <c r="H47" s="19">
        <v>10.5</v>
      </c>
      <c r="I47" s="21">
        <v>43</v>
      </c>
      <c r="J47" s="22"/>
      <c r="K47" s="23">
        <v>5.0800999999999998</v>
      </c>
      <c r="L47" s="19">
        <v>9.1999999999999993</v>
      </c>
      <c r="M47" s="19">
        <v>6.08</v>
      </c>
      <c r="N47" s="20">
        <v>28</v>
      </c>
      <c r="O47" s="19">
        <v>21.5</v>
      </c>
      <c r="P47" s="19">
        <v>178</v>
      </c>
      <c r="Q47" s="19">
        <v>24.5</v>
      </c>
      <c r="R47" s="19">
        <v>15.5</v>
      </c>
      <c r="S47" s="21">
        <v>43</v>
      </c>
    </row>
    <row r="48" spans="1:19" x14ac:dyDescent="0.2">
      <c r="A48" s="23">
        <v>4.4500999999999999</v>
      </c>
      <c r="B48" s="18">
        <v>8.8000000000000007</v>
      </c>
      <c r="C48" s="19">
        <v>5.88</v>
      </c>
      <c r="D48" s="20">
        <v>27</v>
      </c>
      <c r="E48" s="19">
        <v>8</v>
      </c>
      <c r="F48" s="19">
        <v>194</v>
      </c>
      <c r="G48" s="19">
        <v>27.5</v>
      </c>
      <c r="H48" s="19">
        <v>10.6</v>
      </c>
      <c r="I48" s="21">
        <v>44</v>
      </c>
      <c r="J48" s="22"/>
      <c r="K48" s="23">
        <v>5.1101000000000001</v>
      </c>
      <c r="L48" s="19">
        <v>9.25</v>
      </c>
      <c r="M48" s="19">
        <v>6.1</v>
      </c>
      <c r="N48" s="20">
        <v>27</v>
      </c>
      <c r="O48" s="19">
        <v>22</v>
      </c>
      <c r="P48" s="19">
        <v>179</v>
      </c>
      <c r="Q48" s="19">
        <v>25</v>
      </c>
      <c r="R48" s="19">
        <v>15.6</v>
      </c>
      <c r="S48" s="21">
        <v>44</v>
      </c>
    </row>
    <row r="49" spans="1:19" x14ac:dyDescent="0.2">
      <c r="A49" s="23">
        <v>4.4801000000000002</v>
      </c>
      <c r="B49" s="18">
        <v>8.8800000000000008</v>
      </c>
      <c r="C49" s="19">
        <v>5.9</v>
      </c>
      <c r="D49" s="20">
        <v>26</v>
      </c>
      <c r="E49" s="19">
        <v>8.1</v>
      </c>
      <c r="F49" s="19">
        <v>195</v>
      </c>
      <c r="G49" s="19">
        <v>28</v>
      </c>
      <c r="H49" s="19">
        <v>10.7</v>
      </c>
      <c r="I49" s="21">
        <v>45</v>
      </c>
      <c r="J49" s="22"/>
      <c r="K49" s="23">
        <v>5.1401000000000003</v>
      </c>
      <c r="L49" s="19">
        <v>9.26</v>
      </c>
      <c r="M49" s="19">
        <v>6.14</v>
      </c>
      <c r="N49" s="20">
        <v>26</v>
      </c>
      <c r="O49" s="19">
        <v>22.5</v>
      </c>
      <c r="P49" s="19">
        <v>180</v>
      </c>
      <c r="Q49" s="19">
        <v>25.5</v>
      </c>
      <c r="R49" s="19">
        <v>15.7</v>
      </c>
      <c r="S49" s="21">
        <v>45</v>
      </c>
    </row>
    <row r="50" spans="1:19" x14ac:dyDescent="0.2">
      <c r="A50" s="23">
        <v>4.5101000000000004</v>
      </c>
      <c r="B50" s="18">
        <v>8.9</v>
      </c>
      <c r="C50" s="19">
        <v>5.94</v>
      </c>
      <c r="D50" s="20">
        <v>25</v>
      </c>
      <c r="E50" s="19">
        <v>8.1999999999999993</v>
      </c>
      <c r="F50" s="19">
        <v>196</v>
      </c>
      <c r="G50" s="19">
        <v>28.5</v>
      </c>
      <c r="H50" s="19">
        <v>11</v>
      </c>
      <c r="I50" s="21">
        <v>46</v>
      </c>
      <c r="J50" s="22"/>
      <c r="K50" s="23">
        <v>5.1700999999999997</v>
      </c>
      <c r="L50" s="19">
        <v>9.3000000000000007</v>
      </c>
      <c r="M50" s="19">
        <v>6.16</v>
      </c>
      <c r="N50" s="20">
        <v>25</v>
      </c>
      <c r="O50" s="19">
        <v>22.6</v>
      </c>
      <c r="P50" s="19">
        <v>181</v>
      </c>
      <c r="Q50" s="19">
        <v>25.6</v>
      </c>
      <c r="R50" s="19">
        <v>16</v>
      </c>
      <c r="S50" s="21">
        <v>46</v>
      </c>
    </row>
    <row r="51" spans="1:19" x14ac:dyDescent="0.2">
      <c r="A51" s="23">
        <v>4.5500999999999996</v>
      </c>
      <c r="B51" s="18">
        <v>8.99</v>
      </c>
      <c r="C51" s="19">
        <v>5.98</v>
      </c>
      <c r="D51" s="20">
        <v>24</v>
      </c>
      <c r="E51" s="19">
        <v>8.3000000000000007</v>
      </c>
      <c r="F51" s="19">
        <v>197</v>
      </c>
      <c r="G51" s="19">
        <v>29</v>
      </c>
      <c r="H51" s="19">
        <v>11.5</v>
      </c>
      <c r="I51" s="21">
        <v>47</v>
      </c>
      <c r="J51" s="22"/>
      <c r="K51" s="23">
        <v>5.2000999999999999</v>
      </c>
      <c r="L51" s="19">
        <v>9.35</v>
      </c>
      <c r="M51" s="19">
        <v>6.18</v>
      </c>
      <c r="N51" s="20">
        <v>24</v>
      </c>
      <c r="O51" s="19">
        <v>23</v>
      </c>
      <c r="P51" s="19">
        <v>182</v>
      </c>
      <c r="Q51" s="19">
        <v>26</v>
      </c>
      <c r="R51" s="19">
        <v>16.5</v>
      </c>
      <c r="S51" s="21">
        <v>47</v>
      </c>
    </row>
    <row r="52" spans="1:19" x14ac:dyDescent="0.2">
      <c r="A52" s="23">
        <v>4.5900999999999996</v>
      </c>
      <c r="B52" s="18">
        <v>9</v>
      </c>
      <c r="C52" s="19">
        <v>6</v>
      </c>
      <c r="D52" s="20">
        <v>23</v>
      </c>
      <c r="E52" s="19">
        <v>8.4</v>
      </c>
      <c r="F52" s="19">
        <v>198</v>
      </c>
      <c r="G52" s="19">
        <v>29.5</v>
      </c>
      <c r="H52" s="19">
        <v>11.6</v>
      </c>
      <c r="I52" s="21">
        <v>48</v>
      </c>
      <c r="J52" s="22"/>
      <c r="K52" s="23">
        <v>5.2401</v>
      </c>
      <c r="L52" s="19">
        <v>9.36</v>
      </c>
      <c r="M52" s="19">
        <v>6.2</v>
      </c>
      <c r="N52" s="20">
        <v>23</v>
      </c>
      <c r="O52" s="19">
        <v>23.5</v>
      </c>
      <c r="P52" s="19">
        <v>183</v>
      </c>
      <c r="Q52" s="19">
        <v>26.5</v>
      </c>
      <c r="R52" s="19">
        <v>16.600000000000001</v>
      </c>
      <c r="S52" s="21">
        <v>48</v>
      </c>
    </row>
    <row r="53" spans="1:19" x14ac:dyDescent="0.2">
      <c r="A53" s="23">
        <v>5.0301</v>
      </c>
      <c r="B53" s="18">
        <v>9.0500000000000007</v>
      </c>
      <c r="C53" s="19">
        <v>6.04</v>
      </c>
      <c r="D53" s="20">
        <v>22</v>
      </c>
      <c r="E53" s="19">
        <v>8.5</v>
      </c>
      <c r="F53" s="19">
        <v>199</v>
      </c>
      <c r="G53" s="19">
        <v>29.6</v>
      </c>
      <c r="H53" s="19">
        <v>11.7</v>
      </c>
      <c r="I53" s="21">
        <v>49</v>
      </c>
      <c r="J53" s="22"/>
      <c r="K53" s="23">
        <v>5.2801</v>
      </c>
      <c r="L53" s="19">
        <v>9.4</v>
      </c>
      <c r="M53" s="19">
        <v>6.24</v>
      </c>
      <c r="N53" s="20">
        <v>22</v>
      </c>
      <c r="O53" s="19">
        <v>23.6</v>
      </c>
      <c r="P53" s="19">
        <v>184</v>
      </c>
      <c r="Q53" s="19">
        <v>26.6</v>
      </c>
      <c r="R53" s="19">
        <v>16.7</v>
      </c>
      <c r="S53" s="21">
        <v>49</v>
      </c>
    </row>
    <row r="54" spans="1:19" x14ac:dyDescent="0.2">
      <c r="A54" s="23">
        <v>5.0701000000000001</v>
      </c>
      <c r="B54" s="18">
        <v>9.1</v>
      </c>
      <c r="C54" s="19">
        <v>6.08</v>
      </c>
      <c r="D54" s="20">
        <v>21</v>
      </c>
      <c r="E54" s="19">
        <v>9</v>
      </c>
      <c r="F54" s="19">
        <v>200</v>
      </c>
      <c r="G54" s="19">
        <v>30</v>
      </c>
      <c r="H54" s="19">
        <v>12</v>
      </c>
      <c r="I54" s="21">
        <v>50</v>
      </c>
      <c r="J54" s="22"/>
      <c r="K54" s="23">
        <v>5.3201000000000001</v>
      </c>
      <c r="L54" s="19">
        <v>9.4499999999999993</v>
      </c>
      <c r="M54" s="19">
        <v>6.28</v>
      </c>
      <c r="N54" s="20">
        <v>21</v>
      </c>
      <c r="O54" s="19">
        <v>24</v>
      </c>
      <c r="P54" s="19">
        <v>185</v>
      </c>
      <c r="Q54" s="19">
        <v>27</v>
      </c>
      <c r="R54" s="19">
        <v>17</v>
      </c>
      <c r="S54" s="21">
        <v>50</v>
      </c>
    </row>
    <row r="55" spans="1:19" x14ac:dyDescent="0.2">
      <c r="A55" s="23">
        <v>5.1101000000000001</v>
      </c>
      <c r="B55" s="18">
        <v>9.15</v>
      </c>
      <c r="C55" s="19">
        <v>6.1</v>
      </c>
      <c r="D55" s="20">
        <v>20</v>
      </c>
      <c r="E55" s="19">
        <v>9.1</v>
      </c>
      <c r="F55" s="19">
        <v>202</v>
      </c>
      <c r="G55" s="19">
        <v>30.5</v>
      </c>
      <c r="H55" s="19">
        <v>12.5</v>
      </c>
      <c r="I55" s="21">
        <v>51</v>
      </c>
      <c r="J55" s="22"/>
      <c r="K55" s="23">
        <v>5.3601000000000001</v>
      </c>
      <c r="L55" s="19">
        <v>9.5</v>
      </c>
      <c r="M55" s="19">
        <v>6.3</v>
      </c>
      <c r="N55" s="20">
        <v>20</v>
      </c>
      <c r="O55" s="19">
        <v>24.5</v>
      </c>
      <c r="P55" s="19">
        <v>187</v>
      </c>
      <c r="Q55" s="19">
        <v>27.5</v>
      </c>
      <c r="R55" s="19">
        <v>17.5</v>
      </c>
      <c r="S55" s="21">
        <v>51</v>
      </c>
    </row>
    <row r="56" spans="1:19" x14ac:dyDescent="0.2">
      <c r="A56" s="23">
        <v>5.1501000000000001</v>
      </c>
      <c r="B56" s="18">
        <v>9.1999999999999993</v>
      </c>
      <c r="C56" s="19">
        <v>6.14</v>
      </c>
      <c r="D56" s="20">
        <v>19</v>
      </c>
      <c r="E56" s="19">
        <v>9.1999999999999993</v>
      </c>
      <c r="F56" s="19">
        <v>204</v>
      </c>
      <c r="G56" s="19">
        <v>31</v>
      </c>
      <c r="H56" s="19">
        <v>12.6</v>
      </c>
      <c r="I56" s="21">
        <v>52</v>
      </c>
      <c r="J56" s="22"/>
      <c r="K56" s="23">
        <v>5.4001000000000001</v>
      </c>
      <c r="L56" s="19">
        <v>9.5500000000000007</v>
      </c>
      <c r="M56" s="19">
        <v>6.34</v>
      </c>
      <c r="N56" s="20">
        <v>19</v>
      </c>
      <c r="O56" s="19">
        <v>25</v>
      </c>
      <c r="P56" s="19">
        <v>189</v>
      </c>
      <c r="Q56" s="19">
        <v>28</v>
      </c>
      <c r="R56" s="19">
        <v>17.600000000000001</v>
      </c>
      <c r="S56" s="21">
        <v>52</v>
      </c>
    </row>
    <row r="57" spans="1:19" x14ac:dyDescent="0.2">
      <c r="A57" s="23">
        <v>5.1901000000000002</v>
      </c>
      <c r="B57" s="18">
        <v>9.2200000000000006</v>
      </c>
      <c r="C57" s="19">
        <v>6.18</v>
      </c>
      <c r="D57" s="20">
        <v>18</v>
      </c>
      <c r="E57" s="19">
        <v>9.3000000000000007</v>
      </c>
      <c r="F57" s="19">
        <v>206</v>
      </c>
      <c r="G57" s="19">
        <v>31.5</v>
      </c>
      <c r="H57" s="19">
        <v>13</v>
      </c>
      <c r="I57" s="21">
        <v>53</v>
      </c>
      <c r="J57" s="22"/>
      <c r="K57" s="23">
        <v>5.4401000000000002</v>
      </c>
      <c r="L57" s="19">
        <v>9.6</v>
      </c>
      <c r="M57" s="19">
        <v>6.38</v>
      </c>
      <c r="N57" s="20">
        <v>18</v>
      </c>
      <c r="O57" s="19">
        <v>25.5</v>
      </c>
      <c r="P57" s="19">
        <v>191</v>
      </c>
      <c r="Q57" s="19">
        <v>28.5</v>
      </c>
      <c r="R57" s="19">
        <v>18</v>
      </c>
      <c r="S57" s="21">
        <v>53</v>
      </c>
    </row>
    <row r="58" spans="1:19" x14ac:dyDescent="0.2">
      <c r="A58" s="23">
        <v>5.2301000000000002</v>
      </c>
      <c r="B58" s="18">
        <v>9.3000000000000007</v>
      </c>
      <c r="C58" s="19">
        <v>6.2</v>
      </c>
      <c r="D58" s="20">
        <v>17</v>
      </c>
      <c r="E58" s="19">
        <v>10</v>
      </c>
      <c r="F58" s="19">
        <v>208</v>
      </c>
      <c r="G58" s="19">
        <v>32</v>
      </c>
      <c r="H58" s="19">
        <v>13.5</v>
      </c>
      <c r="I58" s="21">
        <v>54</v>
      </c>
      <c r="J58" s="22"/>
      <c r="K58" s="23">
        <v>5.4801000000000002</v>
      </c>
      <c r="L58" s="19">
        <v>9.65</v>
      </c>
      <c r="M58" s="19">
        <v>6.4</v>
      </c>
      <c r="N58" s="20">
        <v>17</v>
      </c>
      <c r="O58" s="19">
        <v>26</v>
      </c>
      <c r="P58" s="19">
        <v>193</v>
      </c>
      <c r="Q58" s="19">
        <v>29</v>
      </c>
      <c r="R58" s="19">
        <v>18.5</v>
      </c>
      <c r="S58" s="21">
        <v>54</v>
      </c>
    </row>
    <row r="59" spans="1:19" x14ac:dyDescent="0.2">
      <c r="A59" s="23">
        <v>5.2701000000000002</v>
      </c>
      <c r="B59" s="18">
        <v>9.33</v>
      </c>
      <c r="C59" s="19">
        <v>6.24</v>
      </c>
      <c r="D59" s="20">
        <v>16</v>
      </c>
      <c r="E59" s="19">
        <v>10.1</v>
      </c>
      <c r="F59" s="19">
        <v>210</v>
      </c>
      <c r="G59" s="19">
        <v>32.5</v>
      </c>
      <c r="H59" s="19">
        <v>14</v>
      </c>
      <c r="I59" s="21">
        <v>55</v>
      </c>
      <c r="J59" s="22"/>
      <c r="K59" s="23">
        <v>5.5201000000000002</v>
      </c>
      <c r="L59" s="19">
        <v>9.6999999999999993</v>
      </c>
      <c r="M59" s="19">
        <v>6.44</v>
      </c>
      <c r="N59" s="20">
        <v>16</v>
      </c>
      <c r="O59" s="19">
        <v>26.5</v>
      </c>
      <c r="P59" s="19">
        <v>195</v>
      </c>
      <c r="Q59" s="19">
        <v>29.5</v>
      </c>
      <c r="R59" s="19">
        <v>19</v>
      </c>
      <c r="S59" s="21">
        <v>55</v>
      </c>
    </row>
    <row r="60" spans="1:19" x14ac:dyDescent="0.2">
      <c r="A60" s="23">
        <v>5.3101000000000003</v>
      </c>
      <c r="B60" s="18">
        <v>9.4</v>
      </c>
      <c r="C60" s="19">
        <v>6.28</v>
      </c>
      <c r="D60" s="20">
        <v>15</v>
      </c>
      <c r="E60" s="19">
        <v>10.199999999999999</v>
      </c>
      <c r="F60" s="19">
        <v>212</v>
      </c>
      <c r="G60" s="19">
        <v>33</v>
      </c>
      <c r="H60" s="19">
        <v>14.5</v>
      </c>
      <c r="I60" s="21">
        <v>56</v>
      </c>
      <c r="J60" s="22"/>
      <c r="K60" s="23">
        <v>5.5601000000000003</v>
      </c>
      <c r="L60" s="25">
        <v>9.75</v>
      </c>
      <c r="M60" s="19">
        <v>6.48</v>
      </c>
      <c r="N60" s="20">
        <v>15</v>
      </c>
      <c r="O60" s="19">
        <v>27</v>
      </c>
      <c r="P60" s="19">
        <v>197</v>
      </c>
      <c r="Q60" s="19">
        <v>30</v>
      </c>
      <c r="R60" s="19">
        <v>19.5</v>
      </c>
      <c r="S60" s="21">
        <v>56</v>
      </c>
    </row>
    <row r="61" spans="1:19" x14ac:dyDescent="0.2">
      <c r="A61" s="23">
        <v>5.3501000000000003</v>
      </c>
      <c r="B61" s="18">
        <v>9.44</v>
      </c>
      <c r="C61" s="19">
        <v>6.3</v>
      </c>
      <c r="D61" s="20">
        <v>14</v>
      </c>
      <c r="E61" s="19">
        <v>11</v>
      </c>
      <c r="F61" s="19">
        <v>214</v>
      </c>
      <c r="G61" s="19">
        <v>33.5</v>
      </c>
      <c r="H61" s="19">
        <v>15</v>
      </c>
      <c r="I61" s="21">
        <v>57</v>
      </c>
      <c r="J61" s="22"/>
      <c r="K61" s="23">
        <v>6.0000999999999998</v>
      </c>
      <c r="L61" s="19">
        <v>9.8000000000000007</v>
      </c>
      <c r="M61" s="19">
        <v>6.5</v>
      </c>
      <c r="N61" s="20">
        <v>14</v>
      </c>
      <c r="O61" s="19">
        <v>28</v>
      </c>
      <c r="P61" s="19">
        <v>199</v>
      </c>
      <c r="Q61" s="19">
        <v>30.5</v>
      </c>
      <c r="R61" s="19">
        <v>20</v>
      </c>
      <c r="S61" s="21">
        <v>57</v>
      </c>
    </row>
    <row r="62" spans="1:19" x14ac:dyDescent="0.2">
      <c r="A62" s="23">
        <v>5.3901000000000003</v>
      </c>
      <c r="B62" s="18">
        <v>9.5</v>
      </c>
      <c r="C62" s="19">
        <v>6.34</v>
      </c>
      <c r="D62" s="20">
        <v>13</v>
      </c>
      <c r="E62" s="19">
        <v>11.5</v>
      </c>
      <c r="F62" s="19">
        <v>216</v>
      </c>
      <c r="G62" s="19">
        <v>34</v>
      </c>
      <c r="H62" s="19">
        <v>15.5</v>
      </c>
      <c r="I62" s="21">
        <v>58</v>
      </c>
      <c r="J62" s="22"/>
      <c r="K62" s="23">
        <v>6.0400999999999998</v>
      </c>
      <c r="L62" s="19">
        <v>9.85</v>
      </c>
      <c r="M62" s="19">
        <v>6.54</v>
      </c>
      <c r="N62" s="20">
        <v>13</v>
      </c>
      <c r="O62" s="19">
        <v>29</v>
      </c>
      <c r="P62" s="19">
        <v>201</v>
      </c>
      <c r="Q62" s="19">
        <v>31</v>
      </c>
      <c r="R62" s="19">
        <v>20.5</v>
      </c>
      <c r="S62" s="21">
        <v>58</v>
      </c>
    </row>
    <row r="63" spans="1:19" x14ac:dyDescent="0.2">
      <c r="A63" s="23">
        <v>5.4301000000000004</v>
      </c>
      <c r="B63" s="18">
        <v>9.5500000000000007</v>
      </c>
      <c r="C63" s="19">
        <v>6.38</v>
      </c>
      <c r="D63" s="20">
        <v>12</v>
      </c>
      <c r="E63" s="19">
        <v>12</v>
      </c>
      <c r="F63" s="19">
        <v>218</v>
      </c>
      <c r="G63" s="19">
        <v>34.5</v>
      </c>
      <c r="H63" s="19">
        <v>16</v>
      </c>
      <c r="I63" s="21">
        <v>59</v>
      </c>
      <c r="J63" s="22"/>
      <c r="K63" s="23">
        <v>6.0800999999999998</v>
      </c>
      <c r="L63" s="19">
        <v>9.9</v>
      </c>
      <c r="M63" s="19">
        <v>6.58</v>
      </c>
      <c r="N63" s="20">
        <v>12</v>
      </c>
      <c r="O63" s="19">
        <v>30</v>
      </c>
      <c r="P63" s="19">
        <v>203</v>
      </c>
      <c r="Q63" s="19">
        <v>31.5</v>
      </c>
      <c r="R63" s="19">
        <v>21</v>
      </c>
      <c r="S63" s="21">
        <v>59</v>
      </c>
    </row>
    <row r="64" spans="1:19" x14ac:dyDescent="0.2">
      <c r="A64" s="23">
        <v>5.4701000000000004</v>
      </c>
      <c r="B64" s="18">
        <v>9.6</v>
      </c>
      <c r="C64" s="19">
        <v>6.4</v>
      </c>
      <c r="D64" s="20">
        <v>11</v>
      </c>
      <c r="E64" s="19">
        <v>12.5</v>
      </c>
      <c r="F64" s="19">
        <v>220</v>
      </c>
      <c r="G64" s="19">
        <v>35</v>
      </c>
      <c r="H64" s="19">
        <v>16.5</v>
      </c>
      <c r="I64" s="21">
        <v>60</v>
      </c>
      <c r="J64" s="22"/>
      <c r="K64" s="23">
        <v>6.1200999999999999</v>
      </c>
      <c r="L64" s="19">
        <v>9.9499999999999993</v>
      </c>
      <c r="M64" s="19">
        <v>6.6</v>
      </c>
      <c r="N64" s="20">
        <v>11</v>
      </c>
      <c r="O64" s="19">
        <v>31</v>
      </c>
      <c r="P64" s="19">
        <v>205</v>
      </c>
      <c r="Q64" s="19">
        <v>32</v>
      </c>
      <c r="R64" s="19">
        <v>21.5</v>
      </c>
      <c r="S64" s="21">
        <v>60</v>
      </c>
    </row>
    <row r="65" spans="1:19" x14ac:dyDescent="0.2">
      <c r="A65" s="23">
        <v>5.5101000000000004</v>
      </c>
      <c r="B65" s="18">
        <v>9.66</v>
      </c>
      <c r="C65" s="19">
        <v>6.45</v>
      </c>
      <c r="D65" s="20">
        <v>10</v>
      </c>
      <c r="E65" s="19">
        <v>13</v>
      </c>
      <c r="F65" s="19">
        <v>222</v>
      </c>
      <c r="G65" s="19">
        <v>35.5</v>
      </c>
      <c r="H65" s="19">
        <v>17</v>
      </c>
      <c r="I65" s="21">
        <v>61</v>
      </c>
      <c r="J65" s="22"/>
      <c r="K65" s="23">
        <v>6.1600999999999999</v>
      </c>
      <c r="L65" s="19">
        <v>10</v>
      </c>
      <c r="M65" s="19">
        <v>6.65</v>
      </c>
      <c r="N65" s="20">
        <v>10</v>
      </c>
      <c r="O65" s="19">
        <v>33</v>
      </c>
      <c r="P65" s="19">
        <v>207</v>
      </c>
      <c r="Q65" s="19">
        <v>32.5</v>
      </c>
      <c r="R65" s="19">
        <v>22</v>
      </c>
      <c r="S65" s="21">
        <v>61</v>
      </c>
    </row>
    <row r="66" spans="1:19" x14ac:dyDescent="0.2">
      <c r="A66" s="23">
        <v>5.5500999999999996</v>
      </c>
      <c r="B66" s="18">
        <v>9.6999999999999993</v>
      </c>
      <c r="C66" s="19">
        <v>6.5</v>
      </c>
      <c r="D66" s="20">
        <v>9</v>
      </c>
      <c r="E66" s="19">
        <v>13.5</v>
      </c>
      <c r="F66" s="19">
        <v>224</v>
      </c>
      <c r="G66" s="19">
        <v>36</v>
      </c>
      <c r="H66" s="19">
        <v>18</v>
      </c>
      <c r="I66" s="21">
        <v>62</v>
      </c>
      <c r="J66" s="22"/>
      <c r="K66" s="23">
        <v>6.2000999999999999</v>
      </c>
      <c r="L66" s="19">
        <v>10.050000000000001</v>
      </c>
      <c r="M66" s="19">
        <v>6.7</v>
      </c>
      <c r="N66" s="20">
        <v>9</v>
      </c>
      <c r="O66" s="19">
        <v>35</v>
      </c>
      <c r="P66" s="19">
        <v>209</v>
      </c>
      <c r="Q66" s="19">
        <v>33</v>
      </c>
      <c r="R66" s="19">
        <v>22.5</v>
      </c>
      <c r="S66" s="21">
        <v>62</v>
      </c>
    </row>
    <row r="67" spans="1:19" x14ac:dyDescent="0.2">
      <c r="A67" s="23">
        <v>6.0000999999999998</v>
      </c>
      <c r="B67" s="18">
        <v>9.8000000000000007</v>
      </c>
      <c r="C67" s="19">
        <v>6.55</v>
      </c>
      <c r="D67" s="20">
        <v>8</v>
      </c>
      <c r="E67" s="19">
        <v>14</v>
      </c>
      <c r="F67" s="19">
        <v>226</v>
      </c>
      <c r="G67" s="19">
        <v>36.5</v>
      </c>
      <c r="H67" s="19">
        <v>19</v>
      </c>
      <c r="I67" s="21">
        <v>63</v>
      </c>
      <c r="J67" s="22"/>
      <c r="K67" s="23">
        <v>6.2500999999999998</v>
      </c>
      <c r="L67" s="19">
        <v>10.1</v>
      </c>
      <c r="M67" s="19">
        <v>6.75</v>
      </c>
      <c r="N67" s="20">
        <v>8</v>
      </c>
      <c r="O67" s="19">
        <v>37</v>
      </c>
      <c r="P67" s="19">
        <v>211</v>
      </c>
      <c r="Q67" s="19">
        <v>33.5</v>
      </c>
      <c r="R67" s="19">
        <v>23</v>
      </c>
      <c r="S67" s="21">
        <v>63</v>
      </c>
    </row>
    <row r="68" spans="1:19" x14ac:dyDescent="0.2">
      <c r="A68" s="23">
        <v>6.0500999999999996</v>
      </c>
      <c r="B68" s="18">
        <v>9.9</v>
      </c>
      <c r="C68" s="19">
        <v>6.6</v>
      </c>
      <c r="D68" s="20">
        <v>7</v>
      </c>
      <c r="E68" s="19">
        <v>14.5</v>
      </c>
      <c r="F68" s="19">
        <v>228</v>
      </c>
      <c r="G68" s="19">
        <v>37</v>
      </c>
      <c r="H68" s="19">
        <v>20</v>
      </c>
      <c r="I68" s="21">
        <v>64</v>
      </c>
      <c r="J68" s="22"/>
      <c r="K68" s="23">
        <v>6.3000999999999996</v>
      </c>
      <c r="L68" s="19">
        <v>10.199999999999999</v>
      </c>
      <c r="M68" s="19">
        <v>6.8</v>
      </c>
      <c r="N68" s="20">
        <v>7</v>
      </c>
      <c r="O68" s="19">
        <v>39</v>
      </c>
      <c r="P68" s="19">
        <v>213</v>
      </c>
      <c r="Q68" s="19">
        <v>34</v>
      </c>
      <c r="R68" s="19">
        <v>24</v>
      </c>
      <c r="S68" s="21">
        <v>64</v>
      </c>
    </row>
    <row r="69" spans="1:19" x14ac:dyDescent="0.2">
      <c r="A69" s="23">
        <v>6.1001000000000003</v>
      </c>
      <c r="B69" s="18">
        <v>10</v>
      </c>
      <c r="C69" s="19">
        <v>6.65</v>
      </c>
      <c r="D69" s="20">
        <v>6</v>
      </c>
      <c r="E69" s="19">
        <v>15</v>
      </c>
      <c r="F69" s="19">
        <v>230</v>
      </c>
      <c r="G69" s="19">
        <v>37.5</v>
      </c>
      <c r="H69" s="19">
        <v>21</v>
      </c>
      <c r="I69" s="21">
        <v>65</v>
      </c>
      <c r="J69" s="22"/>
      <c r="K69" s="23">
        <v>6.3501000000000003</v>
      </c>
      <c r="L69" s="19">
        <v>10.3</v>
      </c>
      <c r="M69" s="19">
        <v>6.85</v>
      </c>
      <c r="N69" s="20">
        <v>6</v>
      </c>
      <c r="O69" s="19">
        <v>41</v>
      </c>
      <c r="P69" s="19">
        <v>215</v>
      </c>
      <c r="Q69" s="19">
        <v>34.5</v>
      </c>
      <c r="R69" s="19">
        <v>25</v>
      </c>
      <c r="S69" s="21">
        <v>65</v>
      </c>
    </row>
    <row r="70" spans="1:19" x14ac:dyDescent="0.2">
      <c r="A70" s="23">
        <v>6.1501000000000001</v>
      </c>
      <c r="B70" s="18">
        <v>10.1</v>
      </c>
      <c r="C70" s="19">
        <v>6.7</v>
      </c>
      <c r="D70" s="20">
        <v>5</v>
      </c>
      <c r="E70" s="19">
        <v>15.5</v>
      </c>
      <c r="F70" s="19">
        <v>233</v>
      </c>
      <c r="G70" s="19">
        <v>38</v>
      </c>
      <c r="H70" s="19">
        <v>22</v>
      </c>
      <c r="I70" s="21">
        <v>66</v>
      </c>
      <c r="J70" s="22"/>
      <c r="K70" s="23">
        <v>6.4001000000000001</v>
      </c>
      <c r="L70" s="19">
        <v>10.4</v>
      </c>
      <c r="M70" s="19">
        <v>6.9</v>
      </c>
      <c r="N70" s="20">
        <v>5</v>
      </c>
      <c r="O70" s="19">
        <v>43</v>
      </c>
      <c r="P70" s="19">
        <v>218</v>
      </c>
      <c r="Q70" s="19">
        <v>35</v>
      </c>
      <c r="R70" s="19">
        <v>26</v>
      </c>
      <c r="S70" s="21">
        <v>66</v>
      </c>
    </row>
    <row r="71" spans="1:19" x14ac:dyDescent="0.2">
      <c r="A71" s="23">
        <v>6.2000999999999999</v>
      </c>
      <c r="B71" s="18">
        <v>10.199999999999999</v>
      </c>
      <c r="C71" s="19">
        <v>6.75</v>
      </c>
      <c r="D71" s="20">
        <v>4</v>
      </c>
      <c r="E71" s="19">
        <v>16</v>
      </c>
      <c r="F71" s="19">
        <v>236</v>
      </c>
      <c r="G71" s="19">
        <v>38.5</v>
      </c>
      <c r="H71" s="19">
        <v>23</v>
      </c>
      <c r="I71" s="21">
        <v>67</v>
      </c>
      <c r="J71" s="22"/>
      <c r="K71" s="23">
        <v>6.4500999999999999</v>
      </c>
      <c r="L71" s="19">
        <v>10.5</v>
      </c>
      <c r="M71" s="19">
        <v>6.95</v>
      </c>
      <c r="N71" s="20">
        <v>4</v>
      </c>
      <c r="O71" s="19">
        <v>46</v>
      </c>
      <c r="P71" s="19">
        <v>221</v>
      </c>
      <c r="Q71" s="19">
        <v>35.5</v>
      </c>
      <c r="R71" s="19">
        <v>27</v>
      </c>
      <c r="S71" s="21">
        <v>67</v>
      </c>
    </row>
    <row r="72" spans="1:19" x14ac:dyDescent="0.2">
      <c r="A72" s="23">
        <v>6.2500999999999998</v>
      </c>
      <c r="B72" s="18">
        <v>10.3</v>
      </c>
      <c r="C72" s="19">
        <v>6.8</v>
      </c>
      <c r="D72" s="20">
        <v>3</v>
      </c>
      <c r="E72" s="19">
        <v>17</v>
      </c>
      <c r="F72" s="19">
        <v>239</v>
      </c>
      <c r="G72" s="19">
        <v>39</v>
      </c>
      <c r="H72" s="19">
        <v>24</v>
      </c>
      <c r="I72" s="21">
        <v>68</v>
      </c>
      <c r="J72" s="22"/>
      <c r="K72" s="23">
        <v>6.5000999999999998</v>
      </c>
      <c r="L72" s="19">
        <v>10.6</v>
      </c>
      <c r="M72" s="19">
        <v>7</v>
      </c>
      <c r="N72" s="20">
        <v>3</v>
      </c>
      <c r="O72" s="19">
        <v>49</v>
      </c>
      <c r="P72" s="19">
        <v>224</v>
      </c>
      <c r="Q72" s="19">
        <v>36</v>
      </c>
      <c r="R72" s="19">
        <v>28</v>
      </c>
      <c r="S72" s="21">
        <v>68</v>
      </c>
    </row>
    <row r="73" spans="1:19" x14ac:dyDescent="0.2">
      <c r="A73" s="23">
        <v>6.3000999999999996</v>
      </c>
      <c r="B73" s="18">
        <v>10.4</v>
      </c>
      <c r="C73" s="19">
        <v>6.85</v>
      </c>
      <c r="D73" s="20">
        <v>2</v>
      </c>
      <c r="E73" s="19">
        <v>18</v>
      </c>
      <c r="F73" s="19">
        <v>242</v>
      </c>
      <c r="G73" s="19">
        <v>40</v>
      </c>
      <c r="H73" s="19">
        <v>25</v>
      </c>
      <c r="I73" s="21">
        <v>69</v>
      </c>
      <c r="J73" s="22"/>
      <c r="K73" s="23">
        <v>6.5500999999999996</v>
      </c>
      <c r="L73" s="19">
        <v>10.7</v>
      </c>
      <c r="M73" s="19">
        <v>7.05</v>
      </c>
      <c r="N73" s="20">
        <v>2</v>
      </c>
      <c r="O73" s="19">
        <v>52</v>
      </c>
      <c r="P73" s="19">
        <v>227</v>
      </c>
      <c r="Q73" s="19">
        <v>37</v>
      </c>
      <c r="R73" s="19">
        <v>29</v>
      </c>
      <c r="S73" s="21">
        <v>69</v>
      </c>
    </row>
    <row r="74" spans="1:19" ht="15.75" customHeight="1" x14ac:dyDescent="0.2">
      <c r="A74" s="23">
        <v>6.3501000000000003</v>
      </c>
      <c r="B74" s="18">
        <v>10.5</v>
      </c>
      <c r="C74" s="19">
        <v>6.9</v>
      </c>
      <c r="D74" s="20">
        <v>1</v>
      </c>
      <c r="E74" s="19">
        <v>19</v>
      </c>
      <c r="F74" s="19">
        <v>245</v>
      </c>
      <c r="G74" s="19">
        <v>41</v>
      </c>
      <c r="H74" s="19">
        <v>27</v>
      </c>
      <c r="I74" s="21">
        <v>70</v>
      </c>
      <c r="J74" s="22"/>
      <c r="K74" s="23">
        <v>7.0000999999999998</v>
      </c>
      <c r="L74" s="19">
        <v>10.8</v>
      </c>
      <c r="M74" s="19">
        <v>7.1</v>
      </c>
      <c r="N74" s="20">
        <v>1</v>
      </c>
      <c r="O74" s="19">
        <v>55</v>
      </c>
      <c r="P74" s="19">
        <v>230</v>
      </c>
      <c r="Q74" s="19">
        <v>38</v>
      </c>
      <c r="R74" s="19">
        <v>30</v>
      </c>
      <c r="S74" s="21">
        <v>70</v>
      </c>
    </row>
    <row r="75" spans="1:19" ht="15.75" customHeight="1" x14ac:dyDescent="0.2">
      <c r="A75" s="26">
        <v>6.4001000000000001</v>
      </c>
      <c r="B75" s="27">
        <v>10.51</v>
      </c>
      <c r="C75" s="28">
        <v>6.91</v>
      </c>
      <c r="D75" s="29">
        <v>0</v>
      </c>
      <c r="E75" s="28"/>
      <c r="F75" s="28"/>
      <c r="G75" s="28"/>
      <c r="H75" s="28"/>
      <c r="I75" s="30"/>
      <c r="J75" s="22"/>
      <c r="K75" s="26">
        <v>7.0500999999999996</v>
      </c>
      <c r="L75" s="28">
        <v>10.81</v>
      </c>
      <c r="M75" s="28">
        <v>7.11</v>
      </c>
      <c r="N75" s="29">
        <v>0</v>
      </c>
      <c r="O75" s="28"/>
      <c r="P75" s="28"/>
      <c r="Q75" s="28"/>
      <c r="R75" s="28"/>
      <c r="S75" s="30"/>
    </row>
  </sheetData>
  <sheetProtection selectLockedCells="1" selectUnlockedCells="1"/>
  <mergeCells count="2">
    <mergeCell ref="A1:I1"/>
    <mergeCell ref="K1:S1"/>
  </mergeCells>
  <phoneticPr fontId="14" type="noConversion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5"/>
  <sheetViews>
    <sheetView workbookViewId="0">
      <pane ySplit="2" topLeftCell="A3" activePane="bottomLeft" state="frozen"/>
      <selection pane="bottomLeft" activeCell="F3" sqref="F3"/>
    </sheetView>
  </sheetViews>
  <sheetFormatPr defaultColWidth="8.7109375" defaultRowHeight="15" customHeight="1" x14ac:dyDescent="0.25"/>
  <cols>
    <col min="1" max="9" width="8" style="2" customWidth="1"/>
    <col min="10" max="10" width="4.5703125" style="2" customWidth="1"/>
    <col min="11" max="19" width="8" style="2" customWidth="1"/>
    <col min="20" max="16384" width="8.7109375" style="1"/>
  </cols>
  <sheetData>
    <row r="1" spans="1:19" ht="15.75" customHeight="1" x14ac:dyDescent="0.25">
      <c r="A1" s="102"/>
      <c r="B1" s="102"/>
      <c r="C1" s="102"/>
      <c r="D1" s="102"/>
      <c r="E1" s="102"/>
      <c r="F1" s="102"/>
      <c r="G1" s="102"/>
      <c r="H1" s="102"/>
      <c r="I1" s="102"/>
      <c r="K1" s="102"/>
      <c r="L1" s="102"/>
      <c r="M1" s="102"/>
      <c r="N1" s="102"/>
      <c r="O1" s="102"/>
      <c r="P1" s="102"/>
      <c r="Q1" s="102"/>
      <c r="R1" s="102"/>
      <c r="S1" s="102"/>
    </row>
    <row r="2" spans="1:19" x14ac:dyDescent="0.25">
      <c r="A2" s="3" t="s">
        <v>11</v>
      </c>
      <c r="B2" s="4" t="s">
        <v>2</v>
      </c>
      <c r="C2" s="4" t="s">
        <v>12</v>
      </c>
      <c r="D2" s="5" t="s">
        <v>3</v>
      </c>
      <c r="E2" s="4" t="s">
        <v>13</v>
      </c>
      <c r="F2" s="4" t="s">
        <v>14</v>
      </c>
      <c r="G2" s="4" t="s">
        <v>5</v>
      </c>
      <c r="H2" s="4" t="s">
        <v>15</v>
      </c>
      <c r="I2" s="6" t="s">
        <v>3</v>
      </c>
      <c r="J2" s="7"/>
      <c r="K2" s="3" t="s">
        <v>11</v>
      </c>
      <c r="L2" s="4" t="s">
        <v>2</v>
      </c>
      <c r="M2" s="4" t="s">
        <v>12</v>
      </c>
      <c r="N2" s="5" t="s">
        <v>3</v>
      </c>
      <c r="O2" s="4" t="s">
        <v>16</v>
      </c>
      <c r="P2" s="4" t="s">
        <v>14</v>
      </c>
      <c r="Q2" s="4" t="s">
        <v>5</v>
      </c>
      <c r="R2" s="4" t="s">
        <v>15</v>
      </c>
      <c r="S2" s="6" t="s">
        <v>3</v>
      </c>
    </row>
    <row r="3" spans="1:19" x14ac:dyDescent="0.25">
      <c r="A3" s="8">
        <v>0</v>
      </c>
      <c r="B3" s="9">
        <v>0</v>
      </c>
      <c r="C3" s="9">
        <v>0</v>
      </c>
      <c r="D3" s="10">
        <v>0</v>
      </c>
      <c r="E3" s="11"/>
      <c r="F3" s="11">
        <v>0</v>
      </c>
      <c r="G3" s="11">
        <v>0</v>
      </c>
      <c r="H3" s="11">
        <v>0</v>
      </c>
      <c r="I3" s="12">
        <v>0</v>
      </c>
      <c r="J3" s="7"/>
      <c r="K3" s="31">
        <v>0</v>
      </c>
      <c r="L3" s="9">
        <v>0</v>
      </c>
      <c r="M3" s="9">
        <v>0</v>
      </c>
      <c r="N3" s="10">
        <v>0</v>
      </c>
      <c r="O3" s="11"/>
      <c r="P3" s="11"/>
      <c r="Q3" s="11"/>
      <c r="R3" s="11"/>
      <c r="S3" s="12"/>
    </row>
    <row r="4" spans="1:19" x14ac:dyDescent="0.25">
      <c r="A4" s="13">
        <v>1</v>
      </c>
      <c r="B4" s="14">
        <v>0.1</v>
      </c>
      <c r="C4" s="14">
        <v>0.1</v>
      </c>
      <c r="D4" s="15">
        <v>70</v>
      </c>
      <c r="E4" s="14">
        <v>0</v>
      </c>
      <c r="F4" s="14">
        <v>0</v>
      </c>
      <c r="G4" s="14">
        <v>0</v>
      </c>
      <c r="H4" s="14">
        <v>-10</v>
      </c>
      <c r="I4" s="16">
        <v>0</v>
      </c>
      <c r="J4" s="32"/>
      <c r="K4" s="33">
        <v>1</v>
      </c>
      <c r="L4" s="14">
        <v>0.1</v>
      </c>
      <c r="M4" s="14">
        <v>0.1</v>
      </c>
      <c r="N4" s="15">
        <v>70</v>
      </c>
      <c r="O4" s="14">
        <v>0</v>
      </c>
      <c r="P4" s="14">
        <v>0</v>
      </c>
      <c r="Q4" s="14">
        <v>0</v>
      </c>
      <c r="R4" s="14">
        <v>-40</v>
      </c>
      <c r="S4" s="16">
        <v>0</v>
      </c>
    </row>
    <row r="5" spans="1:19" x14ac:dyDescent="0.2">
      <c r="A5" s="17" t="s">
        <v>34</v>
      </c>
      <c r="B5" s="18">
        <v>6.8</v>
      </c>
      <c r="C5" s="18">
        <v>4.4000000000000004</v>
      </c>
      <c r="D5" s="34">
        <v>70</v>
      </c>
      <c r="E5" s="18">
        <v>0.1</v>
      </c>
      <c r="F5" s="18">
        <v>118</v>
      </c>
      <c r="G5" s="18">
        <v>3</v>
      </c>
      <c r="H5" s="18">
        <v>-5</v>
      </c>
      <c r="I5" s="35">
        <v>1</v>
      </c>
      <c r="J5" s="22"/>
      <c r="K5" s="36" t="s">
        <v>39</v>
      </c>
      <c r="L5" s="18">
        <v>7.2</v>
      </c>
      <c r="M5" s="18">
        <v>4.5999999999999996</v>
      </c>
      <c r="N5" s="34">
        <v>70</v>
      </c>
      <c r="O5" s="18">
        <v>1</v>
      </c>
      <c r="P5" s="18">
        <v>107</v>
      </c>
      <c r="Q5" s="18">
        <v>2</v>
      </c>
      <c r="R5" s="18">
        <v>-3</v>
      </c>
      <c r="S5" s="35">
        <v>1</v>
      </c>
    </row>
    <row r="6" spans="1:19" x14ac:dyDescent="0.2">
      <c r="A6" s="17" t="s">
        <v>35</v>
      </c>
      <c r="B6" s="18">
        <v>6.9</v>
      </c>
      <c r="C6" s="18">
        <v>4.45</v>
      </c>
      <c r="D6" s="34">
        <v>69</v>
      </c>
      <c r="E6" s="18">
        <v>0.15</v>
      </c>
      <c r="F6" s="18">
        <v>121</v>
      </c>
      <c r="G6" s="18">
        <v>4</v>
      </c>
      <c r="H6" s="18">
        <v>-4</v>
      </c>
      <c r="I6" s="35">
        <v>2</v>
      </c>
      <c r="J6" s="22"/>
      <c r="K6" s="36" t="s">
        <v>104</v>
      </c>
      <c r="L6" s="18">
        <v>7.3</v>
      </c>
      <c r="M6" s="18">
        <v>4.6500000000000004</v>
      </c>
      <c r="N6" s="34">
        <v>69</v>
      </c>
      <c r="O6" s="18">
        <v>2</v>
      </c>
      <c r="P6" s="18">
        <v>110</v>
      </c>
      <c r="Q6" s="18">
        <v>3</v>
      </c>
      <c r="R6" s="18">
        <v>-2</v>
      </c>
      <c r="S6" s="35">
        <v>2</v>
      </c>
    </row>
    <row r="7" spans="1:19" x14ac:dyDescent="0.2">
      <c r="A7" s="17" t="s">
        <v>36</v>
      </c>
      <c r="B7" s="18">
        <v>6.95</v>
      </c>
      <c r="C7" s="18">
        <v>4.5</v>
      </c>
      <c r="D7" s="34">
        <v>68</v>
      </c>
      <c r="E7" s="18">
        <v>0.2</v>
      </c>
      <c r="F7" s="18">
        <v>124</v>
      </c>
      <c r="G7" s="18">
        <v>5</v>
      </c>
      <c r="H7" s="18">
        <v>-3.5</v>
      </c>
      <c r="I7" s="35">
        <v>3</v>
      </c>
      <c r="J7" s="22"/>
      <c r="K7" s="36" t="s">
        <v>42</v>
      </c>
      <c r="L7" s="18">
        <v>7.35</v>
      </c>
      <c r="M7" s="18">
        <v>4.7</v>
      </c>
      <c r="N7" s="34">
        <v>68</v>
      </c>
      <c r="O7" s="18">
        <v>3</v>
      </c>
      <c r="P7" s="18">
        <v>113</v>
      </c>
      <c r="Q7" s="18">
        <v>4</v>
      </c>
      <c r="R7" s="18">
        <v>-1</v>
      </c>
      <c r="S7" s="35">
        <v>3</v>
      </c>
    </row>
    <row r="8" spans="1:19" x14ac:dyDescent="0.2">
      <c r="A8" s="17" t="s">
        <v>37</v>
      </c>
      <c r="B8" s="18">
        <v>7</v>
      </c>
      <c r="C8" s="18">
        <v>4.54</v>
      </c>
      <c r="D8" s="34">
        <v>67</v>
      </c>
      <c r="E8" s="18">
        <v>0.30000000000000004</v>
      </c>
      <c r="F8" s="18">
        <v>127</v>
      </c>
      <c r="G8" s="18">
        <v>6</v>
      </c>
      <c r="H8" s="18">
        <v>-3</v>
      </c>
      <c r="I8" s="35">
        <v>4</v>
      </c>
      <c r="J8" s="22"/>
      <c r="K8" s="36" t="s">
        <v>105</v>
      </c>
      <c r="L8" s="18">
        <v>7.4</v>
      </c>
      <c r="M8" s="18">
        <v>4.75</v>
      </c>
      <c r="N8" s="34">
        <v>67</v>
      </c>
      <c r="O8" s="18">
        <v>4</v>
      </c>
      <c r="P8" s="18">
        <v>116</v>
      </c>
      <c r="Q8" s="18">
        <v>5</v>
      </c>
      <c r="R8" s="18">
        <v>0</v>
      </c>
      <c r="S8" s="35">
        <v>4</v>
      </c>
    </row>
    <row r="9" spans="1:19" x14ac:dyDescent="0.2">
      <c r="A9" s="17" t="s">
        <v>38</v>
      </c>
      <c r="B9" s="18">
        <v>7.05</v>
      </c>
      <c r="C9" s="18">
        <v>4.58</v>
      </c>
      <c r="D9" s="34">
        <v>66</v>
      </c>
      <c r="E9" s="18">
        <v>0.4</v>
      </c>
      <c r="F9" s="18">
        <v>130</v>
      </c>
      <c r="G9" s="18">
        <v>7</v>
      </c>
      <c r="H9" s="18">
        <v>-2.5</v>
      </c>
      <c r="I9" s="35">
        <v>5</v>
      </c>
      <c r="J9" s="22"/>
      <c r="K9" s="36" t="s">
        <v>45</v>
      </c>
      <c r="L9" s="18">
        <v>7.45</v>
      </c>
      <c r="M9" s="18">
        <v>4.8</v>
      </c>
      <c r="N9" s="34">
        <v>66</v>
      </c>
      <c r="O9" s="18">
        <v>5</v>
      </c>
      <c r="P9" s="18">
        <v>119</v>
      </c>
      <c r="Q9" s="18">
        <v>6</v>
      </c>
      <c r="R9" s="18">
        <v>1</v>
      </c>
      <c r="S9" s="35">
        <v>5</v>
      </c>
    </row>
    <row r="10" spans="1:19" x14ac:dyDescent="0.2">
      <c r="A10" s="17" t="s">
        <v>39</v>
      </c>
      <c r="B10" s="18">
        <v>7.1</v>
      </c>
      <c r="C10" s="18">
        <v>4.5999999999999996</v>
      </c>
      <c r="D10" s="34">
        <v>65</v>
      </c>
      <c r="E10" s="18">
        <v>0.5</v>
      </c>
      <c r="F10" s="18">
        <v>133</v>
      </c>
      <c r="G10" s="18">
        <v>8</v>
      </c>
      <c r="H10" s="18">
        <v>-2</v>
      </c>
      <c r="I10" s="35">
        <v>6</v>
      </c>
      <c r="J10" s="22"/>
      <c r="K10" s="36" t="s">
        <v>106</v>
      </c>
      <c r="L10" s="18">
        <v>7.5</v>
      </c>
      <c r="M10" s="18">
        <v>4.8499999999999996</v>
      </c>
      <c r="N10" s="34">
        <v>65</v>
      </c>
      <c r="O10" s="18">
        <v>6</v>
      </c>
      <c r="P10" s="18">
        <v>122</v>
      </c>
      <c r="Q10" s="18">
        <v>7</v>
      </c>
      <c r="R10" s="18">
        <v>2</v>
      </c>
      <c r="S10" s="35">
        <v>6</v>
      </c>
    </row>
    <row r="11" spans="1:19" x14ac:dyDescent="0.2">
      <c r="A11" s="17" t="s">
        <v>40</v>
      </c>
      <c r="B11" s="18">
        <v>7.15</v>
      </c>
      <c r="C11" s="18">
        <v>4.6399999999999997</v>
      </c>
      <c r="D11" s="34">
        <v>64</v>
      </c>
      <c r="E11" s="18">
        <v>0.60000000000000009</v>
      </c>
      <c r="F11" s="18">
        <v>136</v>
      </c>
      <c r="G11" s="18">
        <v>9</v>
      </c>
      <c r="H11" s="18">
        <v>-1.5</v>
      </c>
      <c r="I11" s="35">
        <v>7</v>
      </c>
      <c r="J11" s="22"/>
      <c r="K11" s="36" t="s">
        <v>48</v>
      </c>
      <c r="L11" s="18">
        <v>7.55</v>
      </c>
      <c r="M11" s="18">
        <v>4.9000000000000004</v>
      </c>
      <c r="N11" s="34">
        <v>64</v>
      </c>
      <c r="O11" s="18">
        <v>6.5</v>
      </c>
      <c r="P11" s="18">
        <v>124</v>
      </c>
      <c r="Q11" s="18">
        <v>8</v>
      </c>
      <c r="R11" s="18">
        <v>3</v>
      </c>
      <c r="S11" s="35">
        <v>7</v>
      </c>
    </row>
    <row r="12" spans="1:19" x14ac:dyDescent="0.2">
      <c r="A12" s="17" t="s">
        <v>41</v>
      </c>
      <c r="B12" s="18">
        <v>7.2</v>
      </c>
      <c r="C12" s="18">
        <v>4.68</v>
      </c>
      <c r="D12" s="34">
        <v>63</v>
      </c>
      <c r="E12" s="18">
        <v>0.7</v>
      </c>
      <c r="F12" s="18">
        <v>139</v>
      </c>
      <c r="G12" s="18">
        <v>10</v>
      </c>
      <c r="H12" s="18">
        <v>-1</v>
      </c>
      <c r="I12" s="35">
        <v>8</v>
      </c>
      <c r="J12" s="22"/>
      <c r="K12" s="36" t="s">
        <v>107</v>
      </c>
      <c r="L12" s="18">
        <v>7.6</v>
      </c>
      <c r="M12" s="18">
        <v>4.95</v>
      </c>
      <c r="N12" s="34">
        <v>63</v>
      </c>
      <c r="O12" s="18">
        <v>7</v>
      </c>
      <c r="P12" s="18">
        <v>126</v>
      </c>
      <c r="Q12" s="18">
        <v>9</v>
      </c>
      <c r="R12" s="18">
        <v>3.5</v>
      </c>
      <c r="S12" s="35">
        <v>8</v>
      </c>
    </row>
    <row r="13" spans="1:19" x14ac:dyDescent="0.2">
      <c r="A13" s="17" t="s">
        <v>42</v>
      </c>
      <c r="B13" s="18">
        <v>7.25</v>
      </c>
      <c r="C13" s="18">
        <v>4.7</v>
      </c>
      <c r="D13" s="34">
        <v>62</v>
      </c>
      <c r="E13" s="18">
        <v>0.8</v>
      </c>
      <c r="F13" s="18">
        <v>142</v>
      </c>
      <c r="G13" s="18">
        <v>11</v>
      </c>
      <c r="H13" s="18">
        <v>-0.5</v>
      </c>
      <c r="I13" s="35">
        <v>9</v>
      </c>
      <c r="J13" s="22"/>
      <c r="K13" s="36" t="s">
        <v>51</v>
      </c>
      <c r="L13" s="18">
        <v>7.65</v>
      </c>
      <c r="M13" s="18">
        <v>5</v>
      </c>
      <c r="N13" s="34">
        <v>62</v>
      </c>
      <c r="O13" s="18">
        <v>7.5</v>
      </c>
      <c r="P13" s="18">
        <v>128</v>
      </c>
      <c r="Q13" s="18">
        <v>10</v>
      </c>
      <c r="R13" s="18">
        <v>4</v>
      </c>
      <c r="S13" s="35">
        <v>9</v>
      </c>
    </row>
    <row r="14" spans="1:19" x14ac:dyDescent="0.2">
      <c r="A14" s="17" t="s">
        <v>43</v>
      </c>
      <c r="B14" s="18">
        <v>7.3</v>
      </c>
      <c r="C14" s="18">
        <v>4.74</v>
      </c>
      <c r="D14" s="34">
        <v>61</v>
      </c>
      <c r="E14" s="18">
        <v>1</v>
      </c>
      <c r="F14" s="18">
        <v>145</v>
      </c>
      <c r="G14" s="18">
        <v>12</v>
      </c>
      <c r="H14" s="18">
        <v>0</v>
      </c>
      <c r="I14" s="35">
        <v>10</v>
      </c>
      <c r="J14" s="22"/>
      <c r="K14" s="36" t="s">
        <v>108</v>
      </c>
      <c r="L14" s="18">
        <v>7.7</v>
      </c>
      <c r="M14" s="18">
        <v>5.04</v>
      </c>
      <c r="N14" s="34">
        <v>61</v>
      </c>
      <c r="O14" s="18">
        <v>8</v>
      </c>
      <c r="P14" s="18">
        <v>130</v>
      </c>
      <c r="Q14" s="18">
        <v>10.5</v>
      </c>
      <c r="R14" s="18">
        <v>4.5</v>
      </c>
      <c r="S14" s="35">
        <v>10</v>
      </c>
    </row>
    <row r="15" spans="1:19" x14ac:dyDescent="0.2">
      <c r="A15" s="17" t="s">
        <v>44</v>
      </c>
      <c r="B15" s="18">
        <v>7.35</v>
      </c>
      <c r="C15" s="18">
        <v>4.78</v>
      </c>
      <c r="D15" s="34">
        <v>60</v>
      </c>
      <c r="E15" s="18">
        <v>1.1000000000000001</v>
      </c>
      <c r="F15" s="18">
        <v>148</v>
      </c>
      <c r="G15" s="18">
        <v>13</v>
      </c>
      <c r="H15" s="18">
        <v>0.5</v>
      </c>
      <c r="I15" s="35">
        <v>11</v>
      </c>
      <c r="J15" s="22"/>
      <c r="K15" s="36" t="s">
        <v>54</v>
      </c>
      <c r="L15" s="18">
        <v>7.75</v>
      </c>
      <c r="M15" s="18">
        <v>5.08</v>
      </c>
      <c r="N15" s="34">
        <v>60</v>
      </c>
      <c r="O15" s="18">
        <v>8.5</v>
      </c>
      <c r="P15" s="18">
        <v>132</v>
      </c>
      <c r="Q15" s="18">
        <v>11</v>
      </c>
      <c r="R15" s="18">
        <v>5</v>
      </c>
      <c r="S15" s="35">
        <v>11</v>
      </c>
    </row>
    <row r="16" spans="1:19" x14ac:dyDescent="0.2">
      <c r="A16" s="17" t="s">
        <v>45</v>
      </c>
      <c r="B16" s="18">
        <v>7.4</v>
      </c>
      <c r="C16" s="18">
        <v>4.8</v>
      </c>
      <c r="D16" s="34">
        <v>59</v>
      </c>
      <c r="E16" s="18">
        <v>1.2</v>
      </c>
      <c r="F16" s="18">
        <v>151</v>
      </c>
      <c r="G16" s="18">
        <v>14</v>
      </c>
      <c r="H16" s="18">
        <v>1</v>
      </c>
      <c r="I16" s="35">
        <v>12</v>
      </c>
      <c r="J16" s="22"/>
      <c r="K16" s="36" t="s">
        <v>57</v>
      </c>
      <c r="L16" s="18">
        <v>7.8</v>
      </c>
      <c r="M16" s="18">
        <v>5.0999999999999996</v>
      </c>
      <c r="N16" s="34">
        <v>59</v>
      </c>
      <c r="O16" s="18">
        <v>9</v>
      </c>
      <c r="P16" s="18">
        <v>134</v>
      </c>
      <c r="Q16" s="18">
        <v>11.5</v>
      </c>
      <c r="R16" s="18">
        <v>5.5</v>
      </c>
      <c r="S16" s="35">
        <v>12</v>
      </c>
    </row>
    <row r="17" spans="1:19" x14ac:dyDescent="0.2">
      <c r="A17" s="17" t="s">
        <v>46</v>
      </c>
      <c r="B17" s="18">
        <v>7.45</v>
      </c>
      <c r="C17" s="18">
        <v>4.84</v>
      </c>
      <c r="D17" s="34">
        <v>58</v>
      </c>
      <c r="E17" s="18">
        <v>2</v>
      </c>
      <c r="F17" s="18">
        <v>154</v>
      </c>
      <c r="G17" s="18">
        <v>14.5</v>
      </c>
      <c r="H17" s="18">
        <v>1.5</v>
      </c>
      <c r="I17" s="35">
        <v>13</v>
      </c>
      <c r="J17" s="22"/>
      <c r="K17" s="36" t="s">
        <v>60</v>
      </c>
      <c r="L17" s="18">
        <v>7.85</v>
      </c>
      <c r="M17" s="18">
        <v>5.14</v>
      </c>
      <c r="N17" s="34">
        <v>58</v>
      </c>
      <c r="O17" s="18">
        <v>9.5</v>
      </c>
      <c r="P17" s="18">
        <v>136</v>
      </c>
      <c r="Q17" s="18">
        <v>12</v>
      </c>
      <c r="R17" s="18">
        <v>6</v>
      </c>
      <c r="S17" s="35">
        <v>13</v>
      </c>
    </row>
    <row r="18" spans="1:19" x14ac:dyDescent="0.2">
      <c r="A18" s="17" t="s">
        <v>47</v>
      </c>
      <c r="B18" s="18">
        <v>7.5</v>
      </c>
      <c r="C18" s="18">
        <v>4.88</v>
      </c>
      <c r="D18" s="34">
        <v>57</v>
      </c>
      <c r="E18" s="18">
        <v>2.1</v>
      </c>
      <c r="F18" s="18">
        <v>157</v>
      </c>
      <c r="G18" s="18">
        <v>15</v>
      </c>
      <c r="H18" s="18">
        <v>2</v>
      </c>
      <c r="I18" s="35">
        <v>14</v>
      </c>
      <c r="J18" s="22"/>
      <c r="K18" s="36" t="s">
        <v>109</v>
      </c>
      <c r="L18" s="18">
        <v>7.9</v>
      </c>
      <c r="M18" s="18">
        <v>5.18</v>
      </c>
      <c r="N18" s="34">
        <v>57</v>
      </c>
      <c r="O18" s="18">
        <v>10</v>
      </c>
      <c r="P18" s="18">
        <v>138</v>
      </c>
      <c r="Q18" s="18">
        <v>12.5</v>
      </c>
      <c r="R18" s="18">
        <v>6.5</v>
      </c>
      <c r="S18" s="35">
        <v>14</v>
      </c>
    </row>
    <row r="19" spans="1:19" x14ac:dyDescent="0.2">
      <c r="A19" s="17" t="s">
        <v>48</v>
      </c>
      <c r="B19" s="18">
        <v>7.55</v>
      </c>
      <c r="C19" s="18">
        <v>4.9000000000000004</v>
      </c>
      <c r="D19" s="34">
        <v>56</v>
      </c>
      <c r="E19" s="18">
        <v>2.2000000000000002</v>
      </c>
      <c r="F19" s="18">
        <v>160</v>
      </c>
      <c r="G19" s="18">
        <v>15.5</v>
      </c>
      <c r="H19" s="18">
        <v>2.5</v>
      </c>
      <c r="I19" s="35">
        <v>15</v>
      </c>
      <c r="J19" s="22"/>
      <c r="K19" s="36" t="s">
        <v>63</v>
      </c>
      <c r="L19" s="18">
        <v>7.95</v>
      </c>
      <c r="M19" s="18">
        <v>5.2</v>
      </c>
      <c r="N19" s="34">
        <v>56</v>
      </c>
      <c r="O19" s="18">
        <v>10.5</v>
      </c>
      <c r="P19" s="18">
        <v>140</v>
      </c>
      <c r="Q19" s="18">
        <v>13</v>
      </c>
      <c r="R19" s="18">
        <v>7</v>
      </c>
      <c r="S19" s="35">
        <v>15</v>
      </c>
    </row>
    <row r="20" spans="1:19" x14ac:dyDescent="0.2">
      <c r="A20" s="17" t="s">
        <v>49</v>
      </c>
      <c r="B20" s="18">
        <v>7.6</v>
      </c>
      <c r="C20" s="18">
        <v>4.9400000000000004</v>
      </c>
      <c r="D20" s="34">
        <v>55</v>
      </c>
      <c r="E20" s="18">
        <v>2.2999999999999998</v>
      </c>
      <c r="F20" s="18">
        <v>162</v>
      </c>
      <c r="G20" s="18">
        <v>16</v>
      </c>
      <c r="H20" s="18">
        <v>3</v>
      </c>
      <c r="I20" s="35">
        <v>16</v>
      </c>
      <c r="J20" s="22"/>
      <c r="K20" s="36" t="s">
        <v>110</v>
      </c>
      <c r="L20" s="18">
        <v>8</v>
      </c>
      <c r="M20" s="18">
        <v>5.24</v>
      </c>
      <c r="N20" s="34">
        <v>55</v>
      </c>
      <c r="O20" s="18">
        <v>11</v>
      </c>
      <c r="P20" s="18">
        <v>142</v>
      </c>
      <c r="Q20" s="18">
        <v>13.5</v>
      </c>
      <c r="R20" s="18">
        <v>7.5</v>
      </c>
      <c r="S20" s="35">
        <v>16</v>
      </c>
    </row>
    <row r="21" spans="1:19" x14ac:dyDescent="0.2">
      <c r="A21" s="17" t="s">
        <v>50</v>
      </c>
      <c r="B21" s="18">
        <v>7.65</v>
      </c>
      <c r="C21" s="18">
        <v>4.9800000000000004</v>
      </c>
      <c r="D21" s="34">
        <v>54</v>
      </c>
      <c r="E21" s="18">
        <v>3</v>
      </c>
      <c r="F21" s="18">
        <v>164</v>
      </c>
      <c r="G21" s="18">
        <v>16.5</v>
      </c>
      <c r="H21" s="18">
        <v>3.5</v>
      </c>
      <c r="I21" s="35">
        <v>17</v>
      </c>
      <c r="J21" s="22"/>
      <c r="K21" s="36" t="s">
        <v>111</v>
      </c>
      <c r="L21" s="18">
        <v>8.0500000000000007</v>
      </c>
      <c r="M21" s="18">
        <v>5.28</v>
      </c>
      <c r="N21" s="34">
        <v>54</v>
      </c>
      <c r="O21" s="18">
        <v>11.5</v>
      </c>
      <c r="P21" s="18">
        <v>144</v>
      </c>
      <c r="Q21" s="18">
        <v>14</v>
      </c>
      <c r="R21" s="18">
        <v>8</v>
      </c>
      <c r="S21" s="35">
        <v>17</v>
      </c>
    </row>
    <row r="22" spans="1:19" x14ac:dyDescent="0.2">
      <c r="A22" s="17" t="s">
        <v>51</v>
      </c>
      <c r="B22" s="18">
        <v>7.7</v>
      </c>
      <c r="C22" s="18">
        <v>5</v>
      </c>
      <c r="D22" s="34">
        <v>53</v>
      </c>
      <c r="E22" s="18">
        <v>3.1</v>
      </c>
      <c r="F22" s="18">
        <v>166</v>
      </c>
      <c r="G22" s="18">
        <v>17</v>
      </c>
      <c r="H22" s="18">
        <v>4</v>
      </c>
      <c r="I22" s="35">
        <v>18</v>
      </c>
      <c r="J22" s="22"/>
      <c r="K22" s="36" t="s">
        <v>112</v>
      </c>
      <c r="L22" s="18">
        <v>8.1</v>
      </c>
      <c r="M22" s="18">
        <v>5.3</v>
      </c>
      <c r="N22" s="34">
        <v>53</v>
      </c>
      <c r="O22" s="18">
        <v>12</v>
      </c>
      <c r="P22" s="18">
        <v>146</v>
      </c>
      <c r="Q22" s="18">
        <v>14.5</v>
      </c>
      <c r="R22" s="18">
        <v>8.5</v>
      </c>
      <c r="S22" s="35">
        <v>18</v>
      </c>
    </row>
    <row r="23" spans="1:19" x14ac:dyDescent="0.2">
      <c r="A23" s="17" t="s">
        <v>52</v>
      </c>
      <c r="B23" s="18">
        <v>7.75</v>
      </c>
      <c r="C23" s="18">
        <v>5.04</v>
      </c>
      <c r="D23" s="34">
        <v>52</v>
      </c>
      <c r="E23" s="18">
        <v>3.2</v>
      </c>
      <c r="F23" s="18">
        <v>168</v>
      </c>
      <c r="G23" s="18">
        <v>17.5</v>
      </c>
      <c r="H23" s="18">
        <v>4.5</v>
      </c>
      <c r="I23" s="35">
        <v>19</v>
      </c>
      <c r="J23" s="22"/>
      <c r="K23" s="36" t="s">
        <v>113</v>
      </c>
      <c r="L23" s="18">
        <v>8.15</v>
      </c>
      <c r="M23" s="18">
        <v>5.34</v>
      </c>
      <c r="N23" s="34">
        <v>52</v>
      </c>
      <c r="O23" s="18">
        <v>12.5</v>
      </c>
      <c r="P23" s="18">
        <v>148</v>
      </c>
      <c r="Q23" s="18">
        <v>15</v>
      </c>
      <c r="R23" s="18">
        <v>8.6</v>
      </c>
      <c r="S23" s="35">
        <v>19</v>
      </c>
    </row>
    <row r="24" spans="1:19" x14ac:dyDescent="0.2">
      <c r="A24" s="17" t="s">
        <v>53</v>
      </c>
      <c r="B24" s="18">
        <v>7.76</v>
      </c>
      <c r="C24" s="18">
        <v>5.08</v>
      </c>
      <c r="D24" s="34">
        <v>51</v>
      </c>
      <c r="E24" s="18">
        <v>3.3</v>
      </c>
      <c r="F24" s="18">
        <v>170</v>
      </c>
      <c r="G24" s="18">
        <v>18</v>
      </c>
      <c r="H24" s="18">
        <v>5</v>
      </c>
      <c r="I24" s="35">
        <v>20</v>
      </c>
      <c r="J24" s="22"/>
      <c r="K24" s="36" t="s">
        <v>114</v>
      </c>
      <c r="L24" s="18">
        <v>8.16</v>
      </c>
      <c r="M24" s="18">
        <v>5.38</v>
      </c>
      <c r="N24" s="34">
        <v>51</v>
      </c>
      <c r="O24" s="18">
        <v>13</v>
      </c>
      <c r="P24" s="18">
        <v>150</v>
      </c>
      <c r="Q24" s="18">
        <v>15.5</v>
      </c>
      <c r="R24" s="18">
        <v>9</v>
      </c>
      <c r="S24" s="35">
        <v>20</v>
      </c>
    </row>
    <row r="25" spans="1:19" x14ac:dyDescent="0.2">
      <c r="A25" s="17" t="s">
        <v>54</v>
      </c>
      <c r="B25" s="18">
        <v>7.8</v>
      </c>
      <c r="C25" s="18">
        <v>5.0999999999999996</v>
      </c>
      <c r="D25" s="34">
        <v>50</v>
      </c>
      <c r="E25" s="18">
        <v>4</v>
      </c>
      <c r="F25" s="18">
        <v>172</v>
      </c>
      <c r="G25" s="18">
        <v>18.5</v>
      </c>
      <c r="H25" s="18">
        <v>5.5</v>
      </c>
      <c r="I25" s="35">
        <v>21</v>
      </c>
      <c r="J25" s="22"/>
      <c r="K25" s="36" t="s">
        <v>115</v>
      </c>
      <c r="L25" s="18">
        <v>8.1999999999999993</v>
      </c>
      <c r="M25" s="18">
        <v>5.4</v>
      </c>
      <c r="N25" s="34">
        <v>50</v>
      </c>
      <c r="O25" s="18">
        <v>13.5</v>
      </c>
      <c r="P25" s="18">
        <v>152</v>
      </c>
      <c r="Q25" s="18">
        <v>16</v>
      </c>
      <c r="R25" s="18">
        <v>9.5</v>
      </c>
      <c r="S25" s="35">
        <v>21</v>
      </c>
    </row>
    <row r="26" spans="1:19" x14ac:dyDescent="0.2">
      <c r="A26" s="17" t="s">
        <v>55</v>
      </c>
      <c r="B26" s="18">
        <v>7.86</v>
      </c>
      <c r="C26" s="18">
        <v>5.12</v>
      </c>
      <c r="D26" s="34">
        <v>49</v>
      </c>
      <c r="E26" s="18">
        <v>4.2</v>
      </c>
      <c r="F26" s="18">
        <v>174</v>
      </c>
      <c r="G26" s="18">
        <v>19</v>
      </c>
      <c r="H26" s="18">
        <v>6</v>
      </c>
      <c r="I26" s="35">
        <v>22</v>
      </c>
      <c r="J26" s="22"/>
      <c r="K26" s="36" t="s">
        <v>70</v>
      </c>
      <c r="L26" s="18">
        <v>8.25</v>
      </c>
      <c r="M26" s="18">
        <v>5.42</v>
      </c>
      <c r="N26" s="34">
        <v>49</v>
      </c>
      <c r="O26" s="18">
        <v>14</v>
      </c>
      <c r="P26" s="18">
        <v>154</v>
      </c>
      <c r="Q26" s="18">
        <v>16.5</v>
      </c>
      <c r="R26" s="18">
        <v>9.6</v>
      </c>
      <c r="S26" s="35">
        <v>22</v>
      </c>
    </row>
    <row r="27" spans="1:19" x14ac:dyDescent="0.2">
      <c r="A27" s="17" t="s">
        <v>56</v>
      </c>
      <c r="B27" s="18">
        <v>7.87</v>
      </c>
      <c r="C27" s="18">
        <v>5.14</v>
      </c>
      <c r="D27" s="34">
        <v>48</v>
      </c>
      <c r="E27" s="18">
        <v>4.3</v>
      </c>
      <c r="F27" s="18">
        <v>176</v>
      </c>
      <c r="G27" s="18">
        <v>19.5</v>
      </c>
      <c r="H27" s="18">
        <v>6.5</v>
      </c>
      <c r="I27" s="35">
        <v>23</v>
      </c>
      <c r="J27" s="22"/>
      <c r="K27" s="36" t="s">
        <v>116</v>
      </c>
      <c r="L27" s="18">
        <v>8.26</v>
      </c>
      <c r="M27" s="18">
        <v>5.44</v>
      </c>
      <c r="N27" s="34">
        <v>48</v>
      </c>
      <c r="O27" s="18">
        <v>14.5</v>
      </c>
      <c r="P27" s="18">
        <v>156</v>
      </c>
      <c r="Q27" s="18">
        <v>17</v>
      </c>
      <c r="R27" s="18">
        <v>10</v>
      </c>
      <c r="S27" s="35">
        <v>23</v>
      </c>
    </row>
    <row r="28" spans="1:19" x14ac:dyDescent="0.2">
      <c r="A28" s="17" t="s">
        <v>57</v>
      </c>
      <c r="B28" s="18">
        <v>7.88</v>
      </c>
      <c r="C28" s="18">
        <v>5.16</v>
      </c>
      <c r="D28" s="34">
        <v>47</v>
      </c>
      <c r="E28" s="18">
        <v>4.4000000000000004</v>
      </c>
      <c r="F28" s="18">
        <v>178</v>
      </c>
      <c r="G28" s="18">
        <v>20</v>
      </c>
      <c r="H28" s="18">
        <v>7</v>
      </c>
      <c r="I28" s="35">
        <v>24</v>
      </c>
      <c r="J28" s="22"/>
      <c r="K28" s="36" t="s">
        <v>71</v>
      </c>
      <c r="L28" s="18">
        <v>8.27</v>
      </c>
      <c r="M28" s="18">
        <v>5.46</v>
      </c>
      <c r="N28" s="34">
        <v>47</v>
      </c>
      <c r="O28" s="18">
        <v>15</v>
      </c>
      <c r="P28" s="18">
        <v>158</v>
      </c>
      <c r="Q28" s="18">
        <v>17.5</v>
      </c>
      <c r="R28" s="18">
        <v>10.5</v>
      </c>
      <c r="S28" s="35">
        <v>24</v>
      </c>
    </row>
    <row r="29" spans="1:19" x14ac:dyDescent="0.2">
      <c r="A29" s="17" t="s">
        <v>58</v>
      </c>
      <c r="B29" s="18">
        <v>7.9</v>
      </c>
      <c r="C29" s="18">
        <v>5.18</v>
      </c>
      <c r="D29" s="34">
        <v>46</v>
      </c>
      <c r="E29" s="18">
        <v>5</v>
      </c>
      <c r="F29" s="18">
        <v>180</v>
      </c>
      <c r="G29" s="18">
        <v>20.5</v>
      </c>
      <c r="H29" s="18">
        <v>7.5</v>
      </c>
      <c r="I29" s="35">
        <v>25</v>
      </c>
      <c r="J29" s="22"/>
      <c r="K29" s="36" t="s">
        <v>117</v>
      </c>
      <c r="L29" s="18">
        <v>8.3000000000000007</v>
      </c>
      <c r="M29" s="18">
        <v>5.48</v>
      </c>
      <c r="N29" s="34">
        <v>46</v>
      </c>
      <c r="O29" s="18">
        <v>15.5</v>
      </c>
      <c r="P29" s="18">
        <v>160</v>
      </c>
      <c r="Q29" s="18">
        <v>18</v>
      </c>
      <c r="R29" s="18">
        <v>10.6</v>
      </c>
      <c r="S29" s="35">
        <v>25</v>
      </c>
    </row>
    <row r="30" spans="1:19" x14ac:dyDescent="0.2">
      <c r="A30" s="17" t="s">
        <v>59</v>
      </c>
      <c r="B30" s="18">
        <v>7.95</v>
      </c>
      <c r="C30" s="18">
        <v>5.2</v>
      </c>
      <c r="D30" s="34">
        <v>45</v>
      </c>
      <c r="E30" s="18">
        <v>5.2</v>
      </c>
      <c r="F30" s="18">
        <v>182</v>
      </c>
      <c r="G30" s="18">
        <v>21</v>
      </c>
      <c r="H30" s="18">
        <v>8</v>
      </c>
      <c r="I30" s="35">
        <v>26</v>
      </c>
      <c r="J30" s="22"/>
      <c r="K30" s="36" t="s">
        <v>72</v>
      </c>
      <c r="L30" s="18">
        <v>8.35</v>
      </c>
      <c r="M30" s="18">
        <v>5.5</v>
      </c>
      <c r="N30" s="34">
        <v>45</v>
      </c>
      <c r="O30" s="18">
        <v>16</v>
      </c>
      <c r="P30" s="18">
        <v>162</v>
      </c>
      <c r="Q30" s="18">
        <v>18.5</v>
      </c>
      <c r="R30" s="18">
        <v>11</v>
      </c>
      <c r="S30" s="35">
        <v>26</v>
      </c>
    </row>
    <row r="31" spans="1:19" x14ac:dyDescent="0.2">
      <c r="A31" s="17" t="s">
        <v>60</v>
      </c>
      <c r="B31" s="18">
        <v>7.96</v>
      </c>
      <c r="C31" s="18">
        <v>5.22</v>
      </c>
      <c r="D31" s="34">
        <v>44</v>
      </c>
      <c r="E31" s="18">
        <v>5.3</v>
      </c>
      <c r="F31" s="18">
        <v>184</v>
      </c>
      <c r="G31" s="18">
        <v>21.5</v>
      </c>
      <c r="H31" s="18">
        <v>8.5</v>
      </c>
      <c r="I31" s="35">
        <v>27</v>
      </c>
      <c r="J31" s="22"/>
      <c r="K31" s="36" t="s">
        <v>118</v>
      </c>
      <c r="L31" s="18">
        <v>8.36</v>
      </c>
      <c r="M31" s="18">
        <v>5.52</v>
      </c>
      <c r="N31" s="34">
        <v>44</v>
      </c>
      <c r="O31" s="18">
        <v>16.5</v>
      </c>
      <c r="P31" s="18">
        <v>164</v>
      </c>
      <c r="Q31" s="18">
        <v>19</v>
      </c>
      <c r="R31" s="18">
        <v>11.5</v>
      </c>
      <c r="S31" s="35">
        <v>27</v>
      </c>
    </row>
    <row r="32" spans="1:19" x14ac:dyDescent="0.2">
      <c r="A32" s="17" t="s">
        <v>61</v>
      </c>
      <c r="B32" s="18">
        <v>7.97</v>
      </c>
      <c r="C32" s="18">
        <v>5.24</v>
      </c>
      <c r="D32" s="34">
        <v>43</v>
      </c>
      <c r="E32" s="18">
        <v>5.4</v>
      </c>
      <c r="F32" s="18">
        <v>186</v>
      </c>
      <c r="G32" s="18">
        <v>22</v>
      </c>
      <c r="H32" s="18">
        <v>8.6</v>
      </c>
      <c r="I32" s="35">
        <v>28</v>
      </c>
      <c r="J32" s="22"/>
      <c r="K32" s="36" t="s">
        <v>73</v>
      </c>
      <c r="L32" s="18">
        <v>8.3699999999999992</v>
      </c>
      <c r="M32" s="18">
        <v>5.54</v>
      </c>
      <c r="N32" s="34">
        <v>43</v>
      </c>
      <c r="O32" s="18">
        <v>17</v>
      </c>
      <c r="P32" s="18">
        <v>166</v>
      </c>
      <c r="Q32" s="18">
        <v>19.5</v>
      </c>
      <c r="R32" s="18">
        <v>11.6</v>
      </c>
      <c r="S32" s="35">
        <v>28</v>
      </c>
    </row>
    <row r="33" spans="1:19" x14ac:dyDescent="0.2">
      <c r="A33" s="17" t="s">
        <v>62</v>
      </c>
      <c r="B33" s="18">
        <v>8</v>
      </c>
      <c r="C33" s="18">
        <v>5.26</v>
      </c>
      <c r="D33" s="34">
        <v>42</v>
      </c>
      <c r="E33" s="18">
        <v>6</v>
      </c>
      <c r="F33" s="18">
        <v>188</v>
      </c>
      <c r="G33" s="18">
        <v>22.5</v>
      </c>
      <c r="H33" s="18">
        <v>9</v>
      </c>
      <c r="I33" s="35">
        <v>29</v>
      </c>
      <c r="J33" s="22"/>
      <c r="K33" s="36" t="s">
        <v>119</v>
      </c>
      <c r="L33" s="18">
        <v>8.4</v>
      </c>
      <c r="M33" s="18">
        <v>5.56</v>
      </c>
      <c r="N33" s="34">
        <v>42</v>
      </c>
      <c r="O33" s="18">
        <v>17.5</v>
      </c>
      <c r="P33" s="18">
        <v>168</v>
      </c>
      <c r="Q33" s="18">
        <v>20</v>
      </c>
      <c r="R33" s="18">
        <v>12</v>
      </c>
      <c r="S33" s="35">
        <v>29</v>
      </c>
    </row>
    <row r="34" spans="1:19" x14ac:dyDescent="0.2">
      <c r="A34" s="17" t="s">
        <v>63</v>
      </c>
      <c r="B34" s="18">
        <v>8.0500000000000007</v>
      </c>
      <c r="C34" s="18">
        <v>5.28</v>
      </c>
      <c r="D34" s="34">
        <v>41</v>
      </c>
      <c r="E34" s="18">
        <v>6.5</v>
      </c>
      <c r="F34" s="18">
        <v>190</v>
      </c>
      <c r="G34" s="18">
        <v>23</v>
      </c>
      <c r="H34" s="18">
        <v>9.5</v>
      </c>
      <c r="I34" s="35">
        <v>30</v>
      </c>
      <c r="J34" s="22"/>
      <c r="K34" s="36" t="s">
        <v>74</v>
      </c>
      <c r="L34" s="18">
        <v>8.4499999999999993</v>
      </c>
      <c r="M34" s="18">
        <v>5.58</v>
      </c>
      <c r="N34" s="34">
        <v>41</v>
      </c>
      <c r="O34" s="18">
        <v>18</v>
      </c>
      <c r="P34" s="18">
        <v>170</v>
      </c>
      <c r="Q34" s="18">
        <v>20.5</v>
      </c>
      <c r="R34" s="18">
        <v>12.5</v>
      </c>
      <c r="S34" s="35">
        <v>30</v>
      </c>
    </row>
    <row r="35" spans="1:19" x14ac:dyDescent="0.2">
      <c r="A35" s="17" t="s">
        <v>64</v>
      </c>
      <c r="B35" s="18">
        <v>8.06</v>
      </c>
      <c r="C35" s="18">
        <v>5.3</v>
      </c>
      <c r="D35" s="34">
        <v>40</v>
      </c>
      <c r="E35" s="18">
        <v>6.6</v>
      </c>
      <c r="F35" s="18">
        <v>192</v>
      </c>
      <c r="G35" s="18">
        <v>23.5</v>
      </c>
      <c r="H35" s="18">
        <v>9.6</v>
      </c>
      <c r="I35" s="35">
        <v>31</v>
      </c>
      <c r="J35" s="22"/>
      <c r="K35" s="36" t="s">
        <v>120</v>
      </c>
      <c r="L35" s="18">
        <v>8.4600000000000009</v>
      </c>
      <c r="M35" s="18">
        <v>5.6</v>
      </c>
      <c r="N35" s="34">
        <v>40</v>
      </c>
      <c r="O35" s="18">
        <v>18.5</v>
      </c>
      <c r="P35" s="18">
        <v>172</v>
      </c>
      <c r="Q35" s="18">
        <v>21</v>
      </c>
      <c r="R35" s="18">
        <v>12.6</v>
      </c>
      <c r="S35" s="35">
        <v>31</v>
      </c>
    </row>
    <row r="36" spans="1:19" x14ac:dyDescent="0.2">
      <c r="A36" s="17" t="s">
        <v>65</v>
      </c>
      <c r="B36" s="18">
        <v>8.07</v>
      </c>
      <c r="C36" s="18">
        <v>5.32</v>
      </c>
      <c r="D36" s="34">
        <v>39</v>
      </c>
      <c r="E36" s="18">
        <v>6.7</v>
      </c>
      <c r="F36" s="18">
        <v>194</v>
      </c>
      <c r="G36" s="18">
        <v>24</v>
      </c>
      <c r="H36" s="18">
        <v>10</v>
      </c>
      <c r="I36" s="35">
        <v>32</v>
      </c>
      <c r="J36" s="22"/>
      <c r="K36" s="36" t="s">
        <v>121</v>
      </c>
      <c r="L36" s="18">
        <v>8.5</v>
      </c>
      <c r="M36" s="18">
        <v>5.62</v>
      </c>
      <c r="N36" s="34">
        <v>39</v>
      </c>
      <c r="O36" s="18">
        <v>19</v>
      </c>
      <c r="P36" s="18">
        <v>174</v>
      </c>
      <c r="Q36" s="18">
        <v>21.5</v>
      </c>
      <c r="R36" s="18">
        <v>13</v>
      </c>
      <c r="S36" s="35">
        <v>32</v>
      </c>
    </row>
    <row r="37" spans="1:19" x14ac:dyDescent="0.2">
      <c r="A37" s="17" t="s">
        <v>66</v>
      </c>
      <c r="B37" s="18">
        <v>8.1</v>
      </c>
      <c r="C37" s="18">
        <v>5.34</v>
      </c>
      <c r="D37" s="34">
        <v>38</v>
      </c>
      <c r="E37" s="18">
        <v>7</v>
      </c>
      <c r="F37" s="18">
        <v>196</v>
      </c>
      <c r="G37" s="18">
        <v>24.5</v>
      </c>
      <c r="H37" s="18">
        <v>10.5</v>
      </c>
      <c r="I37" s="35">
        <v>33</v>
      </c>
      <c r="J37" s="22"/>
      <c r="K37" s="36" t="s">
        <v>76</v>
      </c>
      <c r="L37" s="18">
        <v>8.5500000000000007</v>
      </c>
      <c r="M37" s="18">
        <v>5.64</v>
      </c>
      <c r="N37" s="34">
        <v>38</v>
      </c>
      <c r="O37" s="18">
        <v>19.5</v>
      </c>
      <c r="P37" s="18">
        <v>176</v>
      </c>
      <c r="Q37" s="18">
        <v>22</v>
      </c>
      <c r="R37" s="18">
        <v>13.5</v>
      </c>
      <c r="S37" s="35">
        <v>33</v>
      </c>
    </row>
    <row r="38" spans="1:19" x14ac:dyDescent="0.2">
      <c r="A38" s="17" t="s">
        <v>67</v>
      </c>
      <c r="B38" s="18">
        <v>8.15</v>
      </c>
      <c r="C38" s="18">
        <v>5.36</v>
      </c>
      <c r="D38" s="34">
        <v>37</v>
      </c>
      <c r="E38" s="18">
        <v>7.6</v>
      </c>
      <c r="F38" s="18">
        <v>198</v>
      </c>
      <c r="G38" s="18">
        <v>25</v>
      </c>
      <c r="H38" s="18">
        <v>10.6</v>
      </c>
      <c r="I38" s="35">
        <v>34</v>
      </c>
      <c r="J38" s="22"/>
      <c r="K38" s="36" t="s">
        <v>77</v>
      </c>
      <c r="L38" s="18">
        <v>8.56</v>
      </c>
      <c r="M38" s="18">
        <v>5.66</v>
      </c>
      <c r="N38" s="34">
        <v>37</v>
      </c>
      <c r="O38" s="18">
        <v>20</v>
      </c>
      <c r="P38" s="18">
        <v>178</v>
      </c>
      <c r="Q38" s="18">
        <v>22.5</v>
      </c>
      <c r="R38" s="18">
        <v>13.6</v>
      </c>
      <c r="S38" s="35">
        <v>34</v>
      </c>
    </row>
    <row r="39" spans="1:19" x14ac:dyDescent="0.2">
      <c r="A39" s="17" t="s">
        <v>68</v>
      </c>
      <c r="B39" s="18">
        <v>8.16</v>
      </c>
      <c r="C39" s="18">
        <v>5.38</v>
      </c>
      <c r="D39" s="34">
        <v>36</v>
      </c>
      <c r="E39" s="18">
        <v>7.7</v>
      </c>
      <c r="F39" s="18">
        <v>200</v>
      </c>
      <c r="G39" s="18">
        <v>25.5</v>
      </c>
      <c r="H39" s="18">
        <v>11</v>
      </c>
      <c r="I39" s="35">
        <v>35</v>
      </c>
      <c r="J39" s="22"/>
      <c r="K39" s="36" t="s">
        <v>78</v>
      </c>
      <c r="L39" s="18">
        <v>8.6</v>
      </c>
      <c r="M39" s="18">
        <v>5.68</v>
      </c>
      <c r="N39" s="34">
        <v>36</v>
      </c>
      <c r="O39" s="18">
        <v>20.5</v>
      </c>
      <c r="P39" s="18">
        <v>180</v>
      </c>
      <c r="Q39" s="18">
        <v>23</v>
      </c>
      <c r="R39" s="18">
        <v>14</v>
      </c>
      <c r="S39" s="35">
        <v>35</v>
      </c>
    </row>
    <row r="40" spans="1:19" x14ac:dyDescent="0.2">
      <c r="A40" s="17" t="s">
        <v>69</v>
      </c>
      <c r="B40" s="18">
        <v>8.17</v>
      </c>
      <c r="C40" s="18">
        <v>5.4</v>
      </c>
      <c r="D40" s="34">
        <v>35</v>
      </c>
      <c r="E40" s="18">
        <v>7.8</v>
      </c>
      <c r="F40" s="18">
        <v>201</v>
      </c>
      <c r="G40" s="18">
        <v>26</v>
      </c>
      <c r="H40" s="18">
        <v>11.5</v>
      </c>
      <c r="I40" s="35">
        <v>36</v>
      </c>
      <c r="J40" s="22"/>
      <c r="K40" s="36" t="s">
        <v>79</v>
      </c>
      <c r="L40" s="18">
        <v>8.65</v>
      </c>
      <c r="M40" s="18">
        <v>5.7</v>
      </c>
      <c r="N40" s="34">
        <v>35</v>
      </c>
      <c r="O40" s="18">
        <v>21</v>
      </c>
      <c r="P40" s="18">
        <v>182</v>
      </c>
      <c r="Q40" s="18">
        <v>23.5</v>
      </c>
      <c r="R40" s="18">
        <v>14.5</v>
      </c>
      <c r="S40" s="35">
        <v>36</v>
      </c>
    </row>
    <row r="41" spans="1:19" x14ac:dyDescent="0.2">
      <c r="A41" s="17" t="s">
        <v>70</v>
      </c>
      <c r="B41" s="18">
        <v>8.1999999999999993</v>
      </c>
      <c r="C41" s="18">
        <v>5.42</v>
      </c>
      <c r="D41" s="34">
        <v>34</v>
      </c>
      <c r="E41" s="18">
        <v>8</v>
      </c>
      <c r="F41" s="18">
        <v>202</v>
      </c>
      <c r="G41" s="18">
        <v>26.5</v>
      </c>
      <c r="H41" s="18">
        <v>11.6</v>
      </c>
      <c r="I41" s="35">
        <v>37</v>
      </c>
      <c r="J41" s="22"/>
      <c r="K41" s="36" t="s">
        <v>80</v>
      </c>
      <c r="L41" s="18">
        <v>8.66</v>
      </c>
      <c r="M41" s="18">
        <v>5.72</v>
      </c>
      <c r="N41" s="34">
        <v>34</v>
      </c>
      <c r="O41" s="18">
        <v>21.5</v>
      </c>
      <c r="P41" s="18">
        <v>184</v>
      </c>
      <c r="Q41" s="18">
        <v>24</v>
      </c>
      <c r="R41" s="18">
        <v>14.6</v>
      </c>
      <c r="S41" s="35">
        <v>37</v>
      </c>
    </row>
    <row r="42" spans="1:19" x14ac:dyDescent="0.2">
      <c r="A42" s="17" t="s">
        <v>71</v>
      </c>
      <c r="B42" s="18">
        <v>8.25</v>
      </c>
      <c r="C42" s="18">
        <v>5.44</v>
      </c>
      <c r="D42" s="34">
        <v>33</v>
      </c>
      <c r="E42" s="18">
        <v>8.5</v>
      </c>
      <c r="F42" s="18">
        <v>203</v>
      </c>
      <c r="G42" s="18">
        <v>27</v>
      </c>
      <c r="H42" s="18">
        <v>12</v>
      </c>
      <c r="I42" s="35">
        <v>38</v>
      </c>
      <c r="J42" s="22"/>
      <c r="K42" s="36" t="s">
        <v>81</v>
      </c>
      <c r="L42" s="18">
        <v>8.6999999999999993</v>
      </c>
      <c r="M42" s="18">
        <v>5.74</v>
      </c>
      <c r="N42" s="34">
        <v>33</v>
      </c>
      <c r="O42" s="18">
        <v>22</v>
      </c>
      <c r="P42" s="18">
        <v>186</v>
      </c>
      <c r="Q42" s="18">
        <v>24.5</v>
      </c>
      <c r="R42" s="18">
        <v>15</v>
      </c>
      <c r="S42" s="35">
        <v>38</v>
      </c>
    </row>
    <row r="43" spans="1:19" x14ac:dyDescent="0.2">
      <c r="A43" s="17" t="s">
        <v>72</v>
      </c>
      <c r="B43" s="18">
        <v>8.26</v>
      </c>
      <c r="C43" s="18">
        <v>5.46</v>
      </c>
      <c r="D43" s="34">
        <v>32</v>
      </c>
      <c r="E43" s="18">
        <v>8.6</v>
      </c>
      <c r="F43" s="18">
        <v>204</v>
      </c>
      <c r="G43" s="18">
        <v>27.5</v>
      </c>
      <c r="H43" s="18">
        <v>12.5</v>
      </c>
      <c r="I43" s="35">
        <v>39</v>
      </c>
      <c r="J43" s="22"/>
      <c r="K43" s="36" t="s">
        <v>82</v>
      </c>
      <c r="L43" s="18">
        <v>8.75</v>
      </c>
      <c r="M43" s="18">
        <v>5.76</v>
      </c>
      <c r="N43" s="34">
        <v>32</v>
      </c>
      <c r="O43" s="18">
        <v>22.5</v>
      </c>
      <c r="P43" s="18">
        <v>188</v>
      </c>
      <c r="Q43" s="18">
        <v>25</v>
      </c>
      <c r="R43" s="18">
        <v>15.5</v>
      </c>
      <c r="S43" s="35">
        <v>39</v>
      </c>
    </row>
    <row r="44" spans="1:19" x14ac:dyDescent="0.2">
      <c r="A44" s="17" t="s">
        <v>73</v>
      </c>
      <c r="B44" s="18">
        <v>8.3000000000000007</v>
      </c>
      <c r="C44" s="18">
        <v>5.48</v>
      </c>
      <c r="D44" s="34">
        <v>31</v>
      </c>
      <c r="E44" s="18">
        <v>8.6999999999999993</v>
      </c>
      <c r="F44" s="18">
        <v>205</v>
      </c>
      <c r="G44" s="18">
        <v>28</v>
      </c>
      <c r="H44" s="18">
        <v>12.6</v>
      </c>
      <c r="I44" s="35">
        <v>40</v>
      </c>
      <c r="J44" s="22"/>
      <c r="K44" s="36" t="s">
        <v>83</v>
      </c>
      <c r="L44" s="18">
        <v>8.76</v>
      </c>
      <c r="M44" s="18">
        <v>5.78</v>
      </c>
      <c r="N44" s="34">
        <v>31</v>
      </c>
      <c r="O44" s="18">
        <v>23</v>
      </c>
      <c r="P44" s="18">
        <v>190</v>
      </c>
      <c r="Q44" s="18">
        <v>25.5</v>
      </c>
      <c r="R44" s="18">
        <v>15.6</v>
      </c>
      <c r="S44" s="35">
        <v>40</v>
      </c>
    </row>
    <row r="45" spans="1:19" x14ac:dyDescent="0.2">
      <c r="A45" s="17" t="s">
        <v>74</v>
      </c>
      <c r="B45" s="18">
        <v>8.35</v>
      </c>
      <c r="C45" s="18">
        <v>5.5</v>
      </c>
      <c r="D45" s="34">
        <v>30</v>
      </c>
      <c r="E45" s="18">
        <v>9</v>
      </c>
      <c r="F45" s="18">
        <v>206</v>
      </c>
      <c r="G45" s="18">
        <v>28.5</v>
      </c>
      <c r="H45" s="18">
        <v>12.7</v>
      </c>
      <c r="I45" s="35">
        <v>41</v>
      </c>
      <c r="J45" s="22"/>
      <c r="K45" s="36" t="s">
        <v>84</v>
      </c>
      <c r="L45" s="18">
        <v>8.8000000000000007</v>
      </c>
      <c r="M45" s="18">
        <v>5.8</v>
      </c>
      <c r="N45" s="34">
        <v>30</v>
      </c>
      <c r="O45" s="18">
        <v>23.5</v>
      </c>
      <c r="P45" s="18">
        <v>191</v>
      </c>
      <c r="Q45" s="18">
        <v>26</v>
      </c>
      <c r="R45" s="18">
        <v>16</v>
      </c>
      <c r="S45" s="35">
        <v>41</v>
      </c>
    </row>
    <row r="46" spans="1:19" x14ac:dyDescent="0.2">
      <c r="A46" s="17" t="s">
        <v>75</v>
      </c>
      <c r="B46" s="18">
        <v>8.36</v>
      </c>
      <c r="C46" s="18">
        <v>5.54</v>
      </c>
      <c r="D46" s="34">
        <v>29</v>
      </c>
      <c r="E46" s="18">
        <v>9.5</v>
      </c>
      <c r="F46" s="18">
        <v>207</v>
      </c>
      <c r="G46" s="18">
        <v>29</v>
      </c>
      <c r="H46" s="18">
        <v>13</v>
      </c>
      <c r="I46" s="35">
        <v>42</v>
      </c>
      <c r="J46" s="22"/>
      <c r="K46" s="36" t="s">
        <v>122</v>
      </c>
      <c r="L46" s="18">
        <v>8.86</v>
      </c>
      <c r="M46" s="18">
        <v>5.84</v>
      </c>
      <c r="N46" s="34">
        <v>29</v>
      </c>
      <c r="O46" s="18">
        <v>24</v>
      </c>
      <c r="P46" s="18">
        <v>192</v>
      </c>
      <c r="Q46" s="18">
        <v>26.5</v>
      </c>
      <c r="R46" s="18">
        <v>16.5</v>
      </c>
      <c r="S46" s="35">
        <v>42</v>
      </c>
    </row>
    <row r="47" spans="1:19" x14ac:dyDescent="0.2">
      <c r="A47" s="17" t="s">
        <v>76</v>
      </c>
      <c r="B47" s="18">
        <v>8.4</v>
      </c>
      <c r="C47" s="18">
        <v>5.56</v>
      </c>
      <c r="D47" s="34">
        <v>28</v>
      </c>
      <c r="E47" s="18">
        <v>9.6</v>
      </c>
      <c r="F47" s="18">
        <v>208</v>
      </c>
      <c r="G47" s="18">
        <v>29.5</v>
      </c>
      <c r="H47" s="18">
        <v>13.5</v>
      </c>
      <c r="I47" s="35">
        <v>43</v>
      </c>
      <c r="J47" s="22"/>
      <c r="K47" s="36" t="s">
        <v>123</v>
      </c>
      <c r="L47" s="18">
        <v>8.8699999999999992</v>
      </c>
      <c r="M47" s="18">
        <v>5.86</v>
      </c>
      <c r="N47" s="34">
        <v>28</v>
      </c>
      <c r="O47" s="18">
        <v>24.5</v>
      </c>
      <c r="P47" s="18">
        <v>193</v>
      </c>
      <c r="Q47" s="18">
        <v>26.6</v>
      </c>
      <c r="R47" s="18">
        <v>16.600000000000001</v>
      </c>
      <c r="S47" s="35">
        <v>43</v>
      </c>
    </row>
    <row r="48" spans="1:19" x14ac:dyDescent="0.2">
      <c r="A48" s="17" t="s">
        <v>77</v>
      </c>
      <c r="B48" s="18">
        <v>8.4499999999999993</v>
      </c>
      <c r="C48" s="18">
        <v>5.58</v>
      </c>
      <c r="D48" s="34">
        <v>27</v>
      </c>
      <c r="E48" s="18">
        <v>9.6999999999999993</v>
      </c>
      <c r="F48" s="18">
        <v>209</v>
      </c>
      <c r="G48" s="18">
        <v>30</v>
      </c>
      <c r="H48" s="18">
        <v>13.6</v>
      </c>
      <c r="I48" s="35">
        <v>44</v>
      </c>
      <c r="J48" s="22"/>
      <c r="K48" s="36" t="s">
        <v>124</v>
      </c>
      <c r="L48" s="18">
        <v>8.9</v>
      </c>
      <c r="M48" s="18">
        <v>5.88</v>
      </c>
      <c r="N48" s="34">
        <v>27</v>
      </c>
      <c r="O48" s="18">
        <v>25</v>
      </c>
      <c r="P48" s="18">
        <v>194</v>
      </c>
      <c r="Q48" s="18">
        <v>27</v>
      </c>
      <c r="R48" s="18">
        <v>17</v>
      </c>
      <c r="S48" s="35">
        <v>44</v>
      </c>
    </row>
    <row r="49" spans="1:19" x14ac:dyDescent="0.2">
      <c r="A49" s="17" t="s">
        <v>78</v>
      </c>
      <c r="B49" s="18">
        <v>8.4600000000000009</v>
      </c>
      <c r="C49" s="18">
        <v>5.6</v>
      </c>
      <c r="D49" s="34">
        <v>26</v>
      </c>
      <c r="E49" s="18">
        <v>10</v>
      </c>
      <c r="F49" s="18">
        <v>210</v>
      </c>
      <c r="G49" s="18">
        <v>30.5</v>
      </c>
      <c r="H49" s="18">
        <v>13.7</v>
      </c>
      <c r="I49" s="35">
        <v>45</v>
      </c>
      <c r="J49" s="22"/>
      <c r="K49" s="36" t="s">
        <v>87</v>
      </c>
      <c r="L49" s="18">
        <v>8.9499999999999993</v>
      </c>
      <c r="M49" s="18">
        <v>5.9</v>
      </c>
      <c r="N49" s="34">
        <v>26</v>
      </c>
      <c r="O49" s="18">
        <v>25.5</v>
      </c>
      <c r="P49" s="18">
        <v>195</v>
      </c>
      <c r="Q49" s="18">
        <v>27.5</v>
      </c>
      <c r="R49" s="18">
        <v>17.5</v>
      </c>
      <c r="S49" s="35">
        <v>45</v>
      </c>
    </row>
    <row r="50" spans="1:19" x14ac:dyDescent="0.2">
      <c r="A50" s="17" t="s">
        <v>79</v>
      </c>
      <c r="B50" s="18">
        <v>8.5</v>
      </c>
      <c r="C50" s="18">
        <v>5.64</v>
      </c>
      <c r="D50" s="34">
        <v>25</v>
      </c>
      <c r="E50" s="18">
        <v>10.5</v>
      </c>
      <c r="F50" s="18">
        <v>211</v>
      </c>
      <c r="G50" s="18">
        <v>30.6</v>
      </c>
      <c r="H50" s="18">
        <v>14</v>
      </c>
      <c r="I50" s="35">
        <v>46</v>
      </c>
      <c r="J50" s="22"/>
      <c r="K50" s="36" t="s">
        <v>125</v>
      </c>
      <c r="L50" s="18">
        <v>8.9600000000000009</v>
      </c>
      <c r="M50" s="18">
        <v>5.94</v>
      </c>
      <c r="N50" s="34">
        <v>25</v>
      </c>
      <c r="O50" s="18">
        <v>26</v>
      </c>
      <c r="P50" s="18">
        <v>196</v>
      </c>
      <c r="Q50" s="18">
        <v>27.6</v>
      </c>
      <c r="R50" s="18">
        <v>17.600000000000001</v>
      </c>
      <c r="S50" s="35">
        <v>46</v>
      </c>
    </row>
    <row r="51" spans="1:19" x14ac:dyDescent="0.2">
      <c r="A51" s="17" t="s">
        <v>80</v>
      </c>
      <c r="B51" s="18">
        <v>8.5500000000000007</v>
      </c>
      <c r="C51" s="18">
        <v>5.66</v>
      </c>
      <c r="D51" s="34">
        <v>24</v>
      </c>
      <c r="E51" s="18">
        <v>10.6</v>
      </c>
      <c r="F51" s="18">
        <v>212</v>
      </c>
      <c r="G51" s="18">
        <v>31</v>
      </c>
      <c r="H51" s="18">
        <v>14.5</v>
      </c>
      <c r="I51" s="35">
        <v>47</v>
      </c>
      <c r="J51" s="22"/>
      <c r="K51" s="36" t="s">
        <v>126</v>
      </c>
      <c r="L51" s="18">
        <v>9</v>
      </c>
      <c r="M51" s="18">
        <v>5.96</v>
      </c>
      <c r="N51" s="34">
        <v>24</v>
      </c>
      <c r="O51" s="18">
        <v>26.5</v>
      </c>
      <c r="P51" s="18">
        <v>197</v>
      </c>
      <c r="Q51" s="18">
        <v>28</v>
      </c>
      <c r="R51" s="18">
        <v>18</v>
      </c>
      <c r="S51" s="35">
        <v>47</v>
      </c>
    </row>
    <row r="52" spans="1:19" x14ac:dyDescent="0.2">
      <c r="A52" s="17" t="s">
        <v>81</v>
      </c>
      <c r="B52" s="18">
        <v>8.56</v>
      </c>
      <c r="C52" s="18">
        <v>5.68</v>
      </c>
      <c r="D52" s="34">
        <v>23</v>
      </c>
      <c r="E52" s="18">
        <v>10.7</v>
      </c>
      <c r="F52" s="18">
        <v>213</v>
      </c>
      <c r="G52" s="18">
        <v>31.5</v>
      </c>
      <c r="H52" s="18">
        <v>14.6</v>
      </c>
      <c r="I52" s="35">
        <v>48</v>
      </c>
      <c r="J52" s="22"/>
      <c r="K52" s="36" t="s">
        <v>127</v>
      </c>
      <c r="L52" s="18">
        <v>9.0500000000000007</v>
      </c>
      <c r="M52" s="18">
        <v>5.98</v>
      </c>
      <c r="N52" s="34">
        <v>23</v>
      </c>
      <c r="O52" s="18">
        <v>27</v>
      </c>
      <c r="P52" s="18">
        <v>198</v>
      </c>
      <c r="Q52" s="18">
        <v>28.5</v>
      </c>
      <c r="R52" s="18">
        <v>18.5</v>
      </c>
      <c r="S52" s="35">
        <v>48</v>
      </c>
    </row>
    <row r="53" spans="1:19" x14ac:dyDescent="0.2">
      <c r="A53" s="17" t="s">
        <v>82</v>
      </c>
      <c r="B53" s="18">
        <v>8.6</v>
      </c>
      <c r="C53" s="18">
        <v>5.7</v>
      </c>
      <c r="D53" s="34">
        <v>22</v>
      </c>
      <c r="E53" s="18">
        <v>10.8</v>
      </c>
      <c r="F53" s="18">
        <v>214</v>
      </c>
      <c r="G53" s="18">
        <v>31.6</v>
      </c>
      <c r="H53" s="18">
        <v>14.7</v>
      </c>
      <c r="I53" s="35">
        <v>49</v>
      </c>
      <c r="J53" s="22"/>
      <c r="K53" s="36" t="s">
        <v>90</v>
      </c>
      <c r="L53" s="18">
        <v>9.1</v>
      </c>
      <c r="M53" s="18">
        <v>6</v>
      </c>
      <c r="N53" s="34">
        <v>22</v>
      </c>
      <c r="O53" s="18">
        <v>27.5</v>
      </c>
      <c r="P53" s="18">
        <v>199</v>
      </c>
      <c r="Q53" s="18">
        <v>28.6</v>
      </c>
      <c r="R53" s="18">
        <v>18.600000000000001</v>
      </c>
      <c r="S53" s="35">
        <v>49</v>
      </c>
    </row>
    <row r="54" spans="1:19" x14ac:dyDescent="0.2">
      <c r="A54" s="17" t="s">
        <v>83</v>
      </c>
      <c r="B54" s="18">
        <v>8.65</v>
      </c>
      <c r="C54" s="18">
        <v>5.74</v>
      </c>
      <c r="D54" s="34">
        <v>21</v>
      </c>
      <c r="E54" s="18">
        <v>11</v>
      </c>
      <c r="F54" s="18">
        <v>215</v>
      </c>
      <c r="G54" s="18">
        <v>32</v>
      </c>
      <c r="H54" s="18">
        <v>15</v>
      </c>
      <c r="I54" s="35">
        <v>50</v>
      </c>
      <c r="J54" s="22"/>
      <c r="K54" s="36" t="s">
        <v>128</v>
      </c>
      <c r="L54" s="18">
        <v>9.15</v>
      </c>
      <c r="M54" s="18">
        <v>6.04</v>
      </c>
      <c r="N54" s="34">
        <v>21</v>
      </c>
      <c r="O54" s="18">
        <v>28</v>
      </c>
      <c r="P54" s="18">
        <v>200</v>
      </c>
      <c r="Q54" s="18">
        <v>29</v>
      </c>
      <c r="R54" s="18">
        <v>19</v>
      </c>
      <c r="S54" s="35">
        <v>50</v>
      </c>
    </row>
    <row r="55" spans="1:19" x14ac:dyDescent="0.2">
      <c r="A55" s="17" t="s">
        <v>84</v>
      </c>
      <c r="B55" s="18">
        <v>8.6999999999999993</v>
      </c>
      <c r="C55" s="18">
        <v>5.76</v>
      </c>
      <c r="D55" s="34">
        <v>20</v>
      </c>
      <c r="E55" s="18">
        <v>1.5</v>
      </c>
      <c r="F55" s="18">
        <v>217</v>
      </c>
      <c r="G55" s="18">
        <v>32.5</v>
      </c>
      <c r="H55" s="18">
        <v>15.5</v>
      </c>
      <c r="I55" s="35">
        <v>51</v>
      </c>
      <c r="J55" s="22"/>
      <c r="K55" s="36" t="s">
        <v>129</v>
      </c>
      <c r="L55" s="18">
        <v>9.1999999999999993</v>
      </c>
      <c r="M55" s="18">
        <v>6.08</v>
      </c>
      <c r="N55" s="34">
        <v>20</v>
      </c>
      <c r="O55" s="18">
        <v>28.5</v>
      </c>
      <c r="P55" s="18">
        <v>202</v>
      </c>
      <c r="Q55" s="18">
        <v>29.5</v>
      </c>
      <c r="R55" s="18">
        <v>19.5</v>
      </c>
      <c r="S55" s="35">
        <v>51</v>
      </c>
    </row>
    <row r="56" spans="1:19" x14ac:dyDescent="0.2">
      <c r="A56" s="17" t="s">
        <v>85</v>
      </c>
      <c r="B56" s="18">
        <v>8.75</v>
      </c>
      <c r="C56" s="18">
        <v>5.78</v>
      </c>
      <c r="D56" s="34">
        <v>19</v>
      </c>
      <c r="E56" s="18">
        <v>11.6</v>
      </c>
      <c r="F56" s="18">
        <v>219</v>
      </c>
      <c r="G56" s="18">
        <v>33</v>
      </c>
      <c r="H56" s="18">
        <v>15.6</v>
      </c>
      <c r="I56" s="35">
        <v>52</v>
      </c>
      <c r="J56" s="22"/>
      <c r="K56" s="36" t="s">
        <v>130</v>
      </c>
      <c r="L56" s="18">
        <v>9.25</v>
      </c>
      <c r="M56" s="18">
        <v>6.1</v>
      </c>
      <c r="N56" s="34">
        <v>19</v>
      </c>
      <c r="O56" s="18">
        <v>29</v>
      </c>
      <c r="P56" s="18">
        <v>204</v>
      </c>
      <c r="Q56" s="18">
        <v>30</v>
      </c>
      <c r="R56" s="18">
        <v>20</v>
      </c>
      <c r="S56" s="35">
        <v>52</v>
      </c>
    </row>
    <row r="57" spans="1:19" x14ac:dyDescent="0.2">
      <c r="A57" s="17" t="s">
        <v>86</v>
      </c>
      <c r="B57" s="18">
        <v>8.8000000000000007</v>
      </c>
      <c r="C57" s="18">
        <v>5.8</v>
      </c>
      <c r="D57" s="34">
        <v>18</v>
      </c>
      <c r="E57" s="18">
        <v>11.7</v>
      </c>
      <c r="F57" s="18">
        <v>221</v>
      </c>
      <c r="G57" s="18">
        <v>33.5</v>
      </c>
      <c r="H57" s="18">
        <v>16</v>
      </c>
      <c r="I57" s="35">
        <v>53</v>
      </c>
      <c r="J57" s="22"/>
      <c r="K57" s="36" t="s">
        <v>131</v>
      </c>
      <c r="L57" s="18">
        <v>9.3000000000000007</v>
      </c>
      <c r="M57" s="18">
        <v>6.14</v>
      </c>
      <c r="N57" s="34">
        <v>18</v>
      </c>
      <c r="O57" s="18">
        <v>29.5</v>
      </c>
      <c r="P57" s="18">
        <v>206</v>
      </c>
      <c r="Q57" s="18">
        <v>30.5</v>
      </c>
      <c r="R57" s="18">
        <v>20.5</v>
      </c>
      <c r="S57" s="35">
        <v>53</v>
      </c>
    </row>
    <row r="58" spans="1:19" x14ac:dyDescent="0.2">
      <c r="A58" s="17" t="s">
        <v>87</v>
      </c>
      <c r="B58" s="18">
        <v>8.85</v>
      </c>
      <c r="C58" s="18">
        <v>5.84</v>
      </c>
      <c r="D58" s="34">
        <v>17</v>
      </c>
      <c r="E58" s="18">
        <v>12</v>
      </c>
      <c r="F58" s="18">
        <v>223</v>
      </c>
      <c r="G58" s="18">
        <v>34</v>
      </c>
      <c r="H58" s="18">
        <v>16.5</v>
      </c>
      <c r="I58" s="35">
        <v>54</v>
      </c>
      <c r="J58" s="22"/>
      <c r="K58" s="36" t="s">
        <v>132</v>
      </c>
      <c r="L58" s="18">
        <v>9.35</v>
      </c>
      <c r="M58" s="18">
        <v>6.18</v>
      </c>
      <c r="N58" s="34">
        <v>17</v>
      </c>
      <c r="O58" s="18">
        <v>30</v>
      </c>
      <c r="P58" s="18">
        <v>208</v>
      </c>
      <c r="Q58" s="18">
        <v>31</v>
      </c>
      <c r="R58" s="18">
        <v>21</v>
      </c>
      <c r="S58" s="35">
        <v>54</v>
      </c>
    </row>
    <row r="59" spans="1:19" x14ac:dyDescent="0.2">
      <c r="A59" s="17" t="s">
        <v>88</v>
      </c>
      <c r="B59" s="18">
        <v>8.9</v>
      </c>
      <c r="C59" s="18">
        <v>5.88</v>
      </c>
      <c r="D59" s="34">
        <v>16</v>
      </c>
      <c r="E59" s="18">
        <v>12.5</v>
      </c>
      <c r="F59" s="18">
        <v>225</v>
      </c>
      <c r="G59" s="18">
        <v>34.5</v>
      </c>
      <c r="H59" s="18">
        <v>17</v>
      </c>
      <c r="I59" s="35">
        <v>55</v>
      </c>
      <c r="J59" s="22"/>
      <c r="K59" s="36" t="s">
        <v>133</v>
      </c>
      <c r="L59" s="18">
        <v>9.4</v>
      </c>
      <c r="M59" s="18">
        <v>6.2</v>
      </c>
      <c r="N59" s="34">
        <v>16</v>
      </c>
      <c r="O59" s="18">
        <v>30.5</v>
      </c>
      <c r="P59" s="18">
        <v>210</v>
      </c>
      <c r="Q59" s="18">
        <v>31.5</v>
      </c>
      <c r="R59" s="18">
        <v>21.5</v>
      </c>
      <c r="S59" s="35">
        <v>55</v>
      </c>
    </row>
    <row r="60" spans="1:19" x14ac:dyDescent="0.2">
      <c r="A60" s="17" t="s">
        <v>89</v>
      </c>
      <c r="B60" s="18">
        <v>8.9499999999999993</v>
      </c>
      <c r="C60" s="18">
        <v>5.9</v>
      </c>
      <c r="D60" s="34">
        <v>15</v>
      </c>
      <c r="E60" s="18">
        <v>12.6</v>
      </c>
      <c r="F60" s="18">
        <v>227</v>
      </c>
      <c r="G60" s="18">
        <v>35</v>
      </c>
      <c r="H60" s="18">
        <v>17.5</v>
      </c>
      <c r="I60" s="35">
        <v>56</v>
      </c>
      <c r="J60" s="22"/>
      <c r="K60" s="36" t="s">
        <v>96</v>
      </c>
      <c r="L60" s="18">
        <v>9.4499999999999993</v>
      </c>
      <c r="M60" s="18">
        <v>6.24</v>
      </c>
      <c r="N60" s="34">
        <v>15</v>
      </c>
      <c r="O60" s="18">
        <v>31</v>
      </c>
      <c r="P60" s="18">
        <v>212</v>
      </c>
      <c r="Q60" s="18">
        <v>32</v>
      </c>
      <c r="R60" s="18">
        <v>22</v>
      </c>
      <c r="S60" s="35">
        <v>56</v>
      </c>
    </row>
    <row r="61" spans="1:19" x14ac:dyDescent="0.2">
      <c r="A61" s="17" t="s">
        <v>90</v>
      </c>
      <c r="B61" s="18">
        <v>9</v>
      </c>
      <c r="C61" s="18">
        <v>5.95</v>
      </c>
      <c r="D61" s="34">
        <v>14</v>
      </c>
      <c r="E61" s="18">
        <v>13</v>
      </c>
      <c r="F61" s="18">
        <v>229</v>
      </c>
      <c r="G61" s="18">
        <v>35.5</v>
      </c>
      <c r="H61" s="18">
        <v>18</v>
      </c>
      <c r="I61" s="35">
        <v>57</v>
      </c>
      <c r="J61" s="22"/>
      <c r="K61" s="36" t="s">
        <v>134</v>
      </c>
      <c r="L61" s="18">
        <v>9.5</v>
      </c>
      <c r="M61" s="18">
        <v>6.28</v>
      </c>
      <c r="N61" s="34">
        <v>14</v>
      </c>
      <c r="O61" s="18">
        <v>32</v>
      </c>
      <c r="P61" s="18">
        <v>214</v>
      </c>
      <c r="Q61" s="18">
        <v>32.5</v>
      </c>
      <c r="R61" s="18">
        <v>22.5</v>
      </c>
      <c r="S61" s="35">
        <v>57</v>
      </c>
    </row>
    <row r="62" spans="1:19" x14ac:dyDescent="0.2">
      <c r="A62" s="17" t="s">
        <v>91</v>
      </c>
      <c r="B62" s="18">
        <v>9.0500000000000007</v>
      </c>
      <c r="C62" s="18">
        <v>6</v>
      </c>
      <c r="D62" s="34">
        <v>13</v>
      </c>
      <c r="E62" s="18">
        <v>13.5</v>
      </c>
      <c r="F62" s="18">
        <v>231</v>
      </c>
      <c r="G62" s="18">
        <v>36</v>
      </c>
      <c r="H62" s="18">
        <v>18.5</v>
      </c>
      <c r="I62" s="35">
        <v>58</v>
      </c>
      <c r="J62" s="22"/>
      <c r="K62" s="36" t="s">
        <v>135</v>
      </c>
      <c r="L62" s="18">
        <v>9.5500000000000007</v>
      </c>
      <c r="M62" s="18">
        <v>6.3</v>
      </c>
      <c r="N62" s="34">
        <v>13</v>
      </c>
      <c r="O62" s="18">
        <v>33</v>
      </c>
      <c r="P62" s="18">
        <v>216</v>
      </c>
      <c r="Q62" s="18">
        <v>33</v>
      </c>
      <c r="R62" s="18">
        <v>23</v>
      </c>
      <c r="S62" s="35">
        <v>58</v>
      </c>
    </row>
    <row r="63" spans="1:19" x14ac:dyDescent="0.2">
      <c r="A63" s="17" t="s">
        <v>92</v>
      </c>
      <c r="B63" s="18">
        <v>9.1</v>
      </c>
      <c r="C63" s="18">
        <v>6.05</v>
      </c>
      <c r="D63" s="34">
        <v>12</v>
      </c>
      <c r="E63" s="18">
        <v>13.6</v>
      </c>
      <c r="F63" s="18">
        <v>233</v>
      </c>
      <c r="G63" s="18">
        <v>36.5</v>
      </c>
      <c r="H63" s="18">
        <v>19</v>
      </c>
      <c r="I63" s="35">
        <v>59</v>
      </c>
      <c r="J63" s="22"/>
      <c r="K63" s="36" t="s">
        <v>136</v>
      </c>
      <c r="L63" s="18">
        <v>9.6</v>
      </c>
      <c r="M63" s="18">
        <v>6.35</v>
      </c>
      <c r="N63" s="34">
        <v>12</v>
      </c>
      <c r="O63" s="18">
        <v>34</v>
      </c>
      <c r="P63" s="18">
        <v>218</v>
      </c>
      <c r="Q63" s="18">
        <v>33.5</v>
      </c>
      <c r="R63" s="18">
        <v>23.5</v>
      </c>
      <c r="S63" s="35">
        <v>59</v>
      </c>
    </row>
    <row r="64" spans="1:19" x14ac:dyDescent="0.2">
      <c r="A64" s="17" t="s">
        <v>93</v>
      </c>
      <c r="B64" s="18">
        <v>9.15</v>
      </c>
      <c r="C64" s="18">
        <v>6.1</v>
      </c>
      <c r="D64" s="34">
        <v>11</v>
      </c>
      <c r="E64" s="18">
        <v>14</v>
      </c>
      <c r="F64" s="18">
        <v>235</v>
      </c>
      <c r="G64" s="18">
        <v>37</v>
      </c>
      <c r="H64" s="18">
        <v>19.5</v>
      </c>
      <c r="I64" s="35">
        <v>60</v>
      </c>
      <c r="J64" s="22"/>
      <c r="K64" s="36" t="s">
        <v>137</v>
      </c>
      <c r="L64" s="18">
        <v>9.65</v>
      </c>
      <c r="M64" s="18">
        <v>6.4</v>
      </c>
      <c r="N64" s="34">
        <v>11</v>
      </c>
      <c r="O64" s="18">
        <v>36</v>
      </c>
      <c r="P64" s="18">
        <v>220</v>
      </c>
      <c r="Q64" s="18">
        <v>34</v>
      </c>
      <c r="R64" s="18">
        <v>24</v>
      </c>
      <c r="S64" s="35">
        <v>60</v>
      </c>
    </row>
    <row r="65" spans="1:19" x14ac:dyDescent="0.2">
      <c r="A65" s="17" t="s">
        <v>94</v>
      </c>
      <c r="B65" s="18">
        <v>9.1999999999999993</v>
      </c>
      <c r="C65" s="18">
        <v>6.15</v>
      </c>
      <c r="D65" s="34">
        <v>10</v>
      </c>
      <c r="E65" s="18">
        <v>14.5</v>
      </c>
      <c r="F65" s="18">
        <v>237</v>
      </c>
      <c r="G65" s="18">
        <v>37.5</v>
      </c>
      <c r="H65" s="18">
        <v>20</v>
      </c>
      <c r="I65" s="35">
        <v>61</v>
      </c>
      <c r="J65" s="22"/>
      <c r="K65" s="36" t="s">
        <v>100</v>
      </c>
      <c r="L65" s="18">
        <v>9.6999999999999993</v>
      </c>
      <c r="M65" s="18">
        <v>6.45</v>
      </c>
      <c r="N65" s="34">
        <v>10</v>
      </c>
      <c r="O65" s="18">
        <v>38</v>
      </c>
      <c r="P65" s="18">
        <v>222</v>
      </c>
      <c r="Q65" s="18">
        <v>34.5</v>
      </c>
      <c r="R65" s="18">
        <v>24.5</v>
      </c>
      <c r="S65" s="35">
        <v>61</v>
      </c>
    </row>
    <row r="66" spans="1:19" x14ac:dyDescent="0.2">
      <c r="A66" s="17" t="s">
        <v>95</v>
      </c>
      <c r="B66" s="18">
        <v>9.25</v>
      </c>
      <c r="C66" s="18">
        <v>6.2</v>
      </c>
      <c r="D66" s="34">
        <v>9</v>
      </c>
      <c r="E66" s="18">
        <v>15</v>
      </c>
      <c r="F66" s="18">
        <v>239</v>
      </c>
      <c r="G66" s="18">
        <v>38</v>
      </c>
      <c r="H66" s="18">
        <v>21</v>
      </c>
      <c r="I66" s="35">
        <v>62</v>
      </c>
      <c r="J66" s="22"/>
      <c r="K66" s="36" t="s">
        <v>101</v>
      </c>
      <c r="L66" s="18">
        <v>9.75</v>
      </c>
      <c r="M66" s="18">
        <v>6.5</v>
      </c>
      <c r="N66" s="34">
        <v>9</v>
      </c>
      <c r="O66" s="18">
        <v>40</v>
      </c>
      <c r="P66" s="18">
        <v>224</v>
      </c>
      <c r="Q66" s="18">
        <v>35</v>
      </c>
      <c r="R66" s="18">
        <v>25</v>
      </c>
      <c r="S66" s="35">
        <v>62</v>
      </c>
    </row>
    <row r="67" spans="1:19" x14ac:dyDescent="0.2">
      <c r="A67" s="17" t="s">
        <v>96</v>
      </c>
      <c r="B67" s="18">
        <v>9.3000000000000007</v>
      </c>
      <c r="C67" s="18">
        <v>6.25</v>
      </c>
      <c r="D67" s="34">
        <v>8</v>
      </c>
      <c r="E67" s="18">
        <v>16</v>
      </c>
      <c r="F67" s="18">
        <v>241</v>
      </c>
      <c r="G67" s="18">
        <v>38.5</v>
      </c>
      <c r="H67" s="18">
        <v>22</v>
      </c>
      <c r="I67" s="35">
        <v>63</v>
      </c>
      <c r="J67" s="22"/>
      <c r="K67" s="36" t="s">
        <v>102</v>
      </c>
      <c r="L67" s="18">
        <v>9.8000000000000007</v>
      </c>
      <c r="M67" s="18">
        <v>6.55</v>
      </c>
      <c r="N67" s="34">
        <v>8</v>
      </c>
      <c r="O67" s="18">
        <v>42</v>
      </c>
      <c r="P67" s="18">
        <v>226</v>
      </c>
      <c r="Q67" s="18">
        <v>35.5</v>
      </c>
      <c r="R67" s="18">
        <v>26</v>
      </c>
      <c r="S67" s="35">
        <v>63</v>
      </c>
    </row>
    <row r="68" spans="1:19" x14ac:dyDescent="0.2">
      <c r="A68" s="17" t="s">
        <v>97</v>
      </c>
      <c r="B68" s="18">
        <v>9.4</v>
      </c>
      <c r="C68" s="18">
        <v>6.3</v>
      </c>
      <c r="D68" s="34">
        <v>7</v>
      </c>
      <c r="E68" s="18">
        <v>17</v>
      </c>
      <c r="F68" s="18">
        <v>243</v>
      </c>
      <c r="G68" s="18">
        <v>39</v>
      </c>
      <c r="H68" s="18">
        <v>23</v>
      </c>
      <c r="I68" s="35">
        <v>64</v>
      </c>
      <c r="J68" s="22"/>
      <c r="K68" s="36" t="s">
        <v>103</v>
      </c>
      <c r="L68" s="18">
        <v>9.9</v>
      </c>
      <c r="M68" s="18">
        <v>6.6</v>
      </c>
      <c r="N68" s="34">
        <v>7</v>
      </c>
      <c r="O68" s="18">
        <v>44</v>
      </c>
      <c r="P68" s="18">
        <v>228</v>
      </c>
      <c r="Q68" s="18">
        <v>36</v>
      </c>
      <c r="R68" s="18">
        <v>27</v>
      </c>
      <c r="S68" s="35">
        <v>64</v>
      </c>
    </row>
    <row r="69" spans="1:19" x14ac:dyDescent="0.2">
      <c r="A69" s="17" t="s">
        <v>98</v>
      </c>
      <c r="B69" s="18">
        <v>9.5</v>
      </c>
      <c r="C69" s="18">
        <v>6.35</v>
      </c>
      <c r="D69" s="34">
        <v>6</v>
      </c>
      <c r="E69" s="18">
        <v>18</v>
      </c>
      <c r="F69" s="18">
        <v>245</v>
      </c>
      <c r="G69" s="18">
        <v>39.5</v>
      </c>
      <c r="H69" s="18">
        <v>24</v>
      </c>
      <c r="I69" s="35">
        <v>65</v>
      </c>
      <c r="J69" s="22"/>
      <c r="K69" s="36" t="s">
        <v>138</v>
      </c>
      <c r="L69" s="18">
        <v>10</v>
      </c>
      <c r="M69" s="18">
        <v>6.65</v>
      </c>
      <c r="N69" s="34">
        <v>6</v>
      </c>
      <c r="O69" s="18">
        <v>46</v>
      </c>
      <c r="P69" s="18">
        <v>230</v>
      </c>
      <c r="Q69" s="18">
        <v>36.5</v>
      </c>
      <c r="R69" s="18">
        <v>28</v>
      </c>
      <c r="S69" s="35">
        <v>65</v>
      </c>
    </row>
    <row r="70" spans="1:19" x14ac:dyDescent="0.2">
      <c r="A70" s="17" t="s">
        <v>99</v>
      </c>
      <c r="B70" s="18">
        <v>9.6</v>
      </c>
      <c r="C70" s="18">
        <v>6.4</v>
      </c>
      <c r="D70" s="34">
        <v>5</v>
      </c>
      <c r="E70" s="18">
        <v>19</v>
      </c>
      <c r="F70" s="18">
        <v>247</v>
      </c>
      <c r="G70" s="18">
        <v>40</v>
      </c>
      <c r="H70" s="18">
        <v>25</v>
      </c>
      <c r="I70" s="35">
        <v>66</v>
      </c>
      <c r="J70" s="22"/>
      <c r="K70" s="36" t="s">
        <v>139</v>
      </c>
      <c r="L70" s="18">
        <v>10.1</v>
      </c>
      <c r="M70" s="18">
        <v>6.7</v>
      </c>
      <c r="N70" s="34">
        <v>5</v>
      </c>
      <c r="O70" s="18">
        <v>48</v>
      </c>
      <c r="P70" s="18">
        <v>233</v>
      </c>
      <c r="Q70" s="18">
        <v>37</v>
      </c>
      <c r="R70" s="18">
        <v>29</v>
      </c>
      <c r="S70" s="35">
        <v>66</v>
      </c>
    </row>
    <row r="71" spans="1:19" x14ac:dyDescent="0.2">
      <c r="A71" s="17" t="s">
        <v>100</v>
      </c>
      <c r="B71" s="18">
        <v>9.6999999999999993</v>
      </c>
      <c r="C71" s="18">
        <v>6.45</v>
      </c>
      <c r="D71" s="34">
        <v>4</v>
      </c>
      <c r="E71" s="18">
        <v>20</v>
      </c>
      <c r="F71" s="18">
        <v>249</v>
      </c>
      <c r="G71" s="18">
        <v>41</v>
      </c>
      <c r="H71" s="18">
        <v>26</v>
      </c>
      <c r="I71" s="35">
        <v>67</v>
      </c>
      <c r="J71" s="22"/>
      <c r="K71" s="36" t="s">
        <v>140</v>
      </c>
      <c r="L71" s="18">
        <v>10.199999999999999</v>
      </c>
      <c r="M71" s="18">
        <v>6.75</v>
      </c>
      <c r="N71" s="34">
        <v>4</v>
      </c>
      <c r="O71" s="18">
        <v>50</v>
      </c>
      <c r="P71" s="18">
        <v>236</v>
      </c>
      <c r="Q71" s="18">
        <v>37.5</v>
      </c>
      <c r="R71" s="18">
        <v>30</v>
      </c>
      <c r="S71" s="35">
        <v>67</v>
      </c>
    </row>
    <row r="72" spans="1:19" x14ac:dyDescent="0.2">
      <c r="A72" s="17" t="s">
        <v>101</v>
      </c>
      <c r="B72" s="18">
        <v>9.8000000000000007</v>
      </c>
      <c r="C72" s="18">
        <v>6.5</v>
      </c>
      <c r="D72" s="34">
        <v>3</v>
      </c>
      <c r="E72" s="18">
        <v>21</v>
      </c>
      <c r="F72" s="18">
        <v>251</v>
      </c>
      <c r="G72" s="18">
        <v>42</v>
      </c>
      <c r="H72" s="18">
        <v>27</v>
      </c>
      <c r="I72" s="35">
        <v>68</v>
      </c>
      <c r="J72" s="22"/>
      <c r="K72" s="36" t="s">
        <v>141</v>
      </c>
      <c r="L72" s="18">
        <v>10.3</v>
      </c>
      <c r="M72" s="18">
        <v>6.8</v>
      </c>
      <c r="N72" s="34">
        <v>3</v>
      </c>
      <c r="O72" s="18">
        <v>52</v>
      </c>
      <c r="P72" s="18">
        <v>239</v>
      </c>
      <c r="Q72" s="18">
        <v>38</v>
      </c>
      <c r="R72" s="18">
        <v>31</v>
      </c>
      <c r="S72" s="35">
        <v>68</v>
      </c>
    </row>
    <row r="73" spans="1:19" x14ac:dyDescent="0.2">
      <c r="A73" s="17" t="s">
        <v>102</v>
      </c>
      <c r="B73" s="18">
        <v>9.9</v>
      </c>
      <c r="C73" s="18">
        <v>6.55</v>
      </c>
      <c r="D73" s="34">
        <v>2</v>
      </c>
      <c r="E73" s="18">
        <v>22</v>
      </c>
      <c r="F73" s="18">
        <v>253</v>
      </c>
      <c r="G73" s="18">
        <v>43</v>
      </c>
      <c r="H73" s="18">
        <v>28</v>
      </c>
      <c r="I73" s="35">
        <v>69</v>
      </c>
      <c r="J73" s="22"/>
      <c r="K73" s="36" t="s">
        <v>142</v>
      </c>
      <c r="L73" s="18">
        <v>10.4</v>
      </c>
      <c r="M73" s="18">
        <v>6.85</v>
      </c>
      <c r="N73" s="34">
        <v>2</v>
      </c>
      <c r="O73" s="18">
        <v>55</v>
      </c>
      <c r="P73" s="18">
        <v>242</v>
      </c>
      <c r="Q73" s="18">
        <v>39</v>
      </c>
      <c r="R73" s="18">
        <v>32</v>
      </c>
      <c r="S73" s="35">
        <v>69</v>
      </c>
    </row>
    <row r="74" spans="1:19" ht="15.75" customHeight="1" x14ac:dyDescent="0.2">
      <c r="A74" s="17" t="s">
        <v>103</v>
      </c>
      <c r="B74" s="18">
        <v>10</v>
      </c>
      <c r="C74" s="18">
        <v>6.6</v>
      </c>
      <c r="D74" s="34">
        <v>1</v>
      </c>
      <c r="E74" s="18">
        <v>23</v>
      </c>
      <c r="F74" s="18">
        <v>255</v>
      </c>
      <c r="G74" s="18">
        <v>44</v>
      </c>
      <c r="H74" s="18">
        <v>29</v>
      </c>
      <c r="I74" s="35">
        <v>70</v>
      </c>
      <c r="J74" s="22"/>
      <c r="K74" s="36" t="s">
        <v>143</v>
      </c>
      <c r="L74" s="18">
        <v>10.5</v>
      </c>
      <c r="M74" s="18">
        <v>6.9</v>
      </c>
      <c r="N74" s="34">
        <v>1</v>
      </c>
      <c r="O74" s="18">
        <v>58</v>
      </c>
      <c r="P74" s="18">
        <v>245</v>
      </c>
      <c r="Q74" s="18">
        <v>40</v>
      </c>
      <c r="R74" s="18">
        <v>33</v>
      </c>
      <c r="S74" s="35">
        <v>70</v>
      </c>
    </row>
    <row r="75" spans="1:19" ht="15.75" customHeight="1" x14ac:dyDescent="0.2">
      <c r="A75" s="26" t="s">
        <v>145</v>
      </c>
      <c r="B75" s="27">
        <v>10.01</v>
      </c>
      <c r="C75" s="27">
        <v>6.61</v>
      </c>
      <c r="D75" s="37">
        <v>0</v>
      </c>
      <c r="E75" s="27"/>
      <c r="F75" s="27"/>
      <c r="G75" s="27"/>
      <c r="H75" s="27"/>
      <c r="I75" s="38"/>
      <c r="J75" s="22"/>
      <c r="K75" s="39" t="s">
        <v>144</v>
      </c>
      <c r="L75" s="27">
        <v>10.51</v>
      </c>
      <c r="M75" s="27">
        <v>6.91</v>
      </c>
      <c r="N75" s="37">
        <v>0</v>
      </c>
      <c r="O75" s="27"/>
      <c r="P75" s="27"/>
      <c r="Q75" s="27"/>
      <c r="R75" s="27"/>
      <c r="S75" s="38"/>
    </row>
  </sheetData>
  <sheetProtection password="CC85" sheet="1" selectLockedCells="1" selectUnlockedCells="1"/>
  <mergeCells count="2">
    <mergeCell ref="A1:I1"/>
    <mergeCell ref="K1:S1"/>
  </mergeCells>
  <phoneticPr fontId="14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"/>
  <sheetViews>
    <sheetView workbookViewId="0">
      <pane ySplit="2" topLeftCell="A62" activePane="bottomLeft" state="frozen"/>
      <selection pane="bottomLeft" activeCell="L76" sqref="L76"/>
    </sheetView>
  </sheetViews>
  <sheetFormatPr defaultColWidth="8.7109375" defaultRowHeight="15" customHeight="1" x14ac:dyDescent="0.25"/>
  <cols>
    <col min="1" max="21" width="8" style="2" customWidth="1"/>
    <col min="22" max="16384" width="8.7109375" style="1"/>
  </cols>
  <sheetData>
    <row r="1" spans="1:21" ht="15.75" customHeight="1" x14ac:dyDescent="0.25">
      <c r="A1" s="102"/>
      <c r="B1" s="102"/>
      <c r="C1" s="102"/>
      <c r="D1" s="102"/>
      <c r="E1" s="102"/>
      <c r="F1" s="102"/>
      <c r="G1" s="102"/>
      <c r="H1" s="102"/>
      <c r="I1" s="102"/>
      <c r="J1" s="102"/>
      <c r="L1" s="102"/>
      <c r="M1" s="102"/>
      <c r="N1" s="102"/>
      <c r="O1" s="102"/>
      <c r="P1" s="102"/>
      <c r="Q1" s="102"/>
      <c r="R1" s="102"/>
      <c r="S1" s="102"/>
      <c r="T1" s="102"/>
      <c r="U1" s="102"/>
    </row>
    <row r="2" spans="1:21" x14ac:dyDescent="0.25">
      <c r="A2" s="3" t="s">
        <v>11</v>
      </c>
      <c r="B2" s="4" t="s">
        <v>2</v>
      </c>
      <c r="C2" s="4" t="s">
        <v>12</v>
      </c>
      <c r="D2" s="4" t="s">
        <v>17</v>
      </c>
      <c r="E2" s="5" t="s">
        <v>3</v>
      </c>
      <c r="F2" s="4" t="s">
        <v>13</v>
      </c>
      <c r="G2" s="4" t="s">
        <v>14</v>
      </c>
      <c r="H2" s="4" t="s">
        <v>5</v>
      </c>
      <c r="I2" s="4" t="s">
        <v>15</v>
      </c>
      <c r="J2" s="6" t="s">
        <v>3</v>
      </c>
      <c r="K2" s="7"/>
      <c r="L2" s="3" t="s">
        <v>11</v>
      </c>
      <c r="M2" s="4" t="s">
        <v>2</v>
      </c>
      <c r="N2" s="4" t="s">
        <v>12</v>
      </c>
      <c r="O2" s="4" t="s">
        <v>17</v>
      </c>
      <c r="P2" s="5" t="s">
        <v>3</v>
      </c>
      <c r="Q2" s="4" t="s">
        <v>16</v>
      </c>
      <c r="R2" s="4" t="s">
        <v>14</v>
      </c>
      <c r="S2" s="4" t="s">
        <v>5</v>
      </c>
      <c r="T2" s="4" t="s">
        <v>15</v>
      </c>
      <c r="U2" s="6" t="s">
        <v>3</v>
      </c>
    </row>
    <row r="3" spans="1:21" x14ac:dyDescent="0.25">
      <c r="A3" s="40">
        <v>0</v>
      </c>
      <c r="B3" s="8">
        <v>0</v>
      </c>
      <c r="C3" s="9">
        <v>0</v>
      </c>
      <c r="D3" s="9">
        <v>0</v>
      </c>
      <c r="E3" s="10">
        <v>0</v>
      </c>
      <c r="F3" s="11"/>
      <c r="G3" s="11"/>
      <c r="H3" s="11"/>
      <c r="I3" s="11"/>
      <c r="J3" s="12"/>
      <c r="K3" s="7"/>
      <c r="L3" s="40">
        <v>0</v>
      </c>
      <c r="M3" s="8">
        <v>0</v>
      </c>
      <c r="N3" s="9">
        <v>0</v>
      </c>
      <c r="O3" s="9">
        <v>0</v>
      </c>
      <c r="P3" s="10">
        <v>0</v>
      </c>
      <c r="Q3" s="11"/>
      <c r="R3" s="11"/>
      <c r="S3" s="11"/>
      <c r="T3" s="11"/>
      <c r="U3" s="12"/>
    </row>
    <row r="4" spans="1:21" x14ac:dyDescent="0.25">
      <c r="A4" s="41">
        <v>1</v>
      </c>
      <c r="B4" s="13">
        <v>0.1</v>
      </c>
      <c r="C4" s="14">
        <v>0.1</v>
      </c>
      <c r="D4" s="14">
        <v>0.1</v>
      </c>
      <c r="E4" s="15">
        <v>70</v>
      </c>
      <c r="F4" s="14">
        <v>0</v>
      </c>
      <c r="G4" s="14">
        <v>0</v>
      </c>
      <c r="H4" s="14">
        <v>0</v>
      </c>
      <c r="I4" s="14">
        <v>-40</v>
      </c>
      <c r="J4" s="16">
        <v>0</v>
      </c>
      <c r="K4" s="7"/>
      <c r="L4" s="41">
        <v>1</v>
      </c>
      <c r="M4" s="13">
        <v>0.1</v>
      </c>
      <c r="N4" s="14">
        <v>0.1</v>
      </c>
      <c r="O4" s="14">
        <v>0.1</v>
      </c>
      <c r="P4" s="15">
        <v>70</v>
      </c>
      <c r="Q4" s="14">
        <v>0</v>
      </c>
      <c r="R4" s="14">
        <v>0</v>
      </c>
      <c r="S4" s="14">
        <v>0</v>
      </c>
      <c r="T4" s="14">
        <v>-40</v>
      </c>
      <c r="U4" s="16">
        <v>0</v>
      </c>
    </row>
    <row r="5" spans="1:21" x14ac:dyDescent="0.2">
      <c r="A5" s="17" t="s">
        <v>147</v>
      </c>
      <c r="B5" s="18">
        <v>6.6</v>
      </c>
      <c r="C5" s="18">
        <v>4.3</v>
      </c>
      <c r="D5" s="18">
        <v>7.6</v>
      </c>
      <c r="E5" s="34">
        <v>70</v>
      </c>
      <c r="F5" s="18">
        <v>0.1</v>
      </c>
      <c r="G5" s="18">
        <v>130</v>
      </c>
      <c r="H5" s="18">
        <v>4</v>
      </c>
      <c r="I5" s="18">
        <v>-5</v>
      </c>
      <c r="J5" s="35">
        <v>1</v>
      </c>
      <c r="K5" s="22"/>
      <c r="L5" s="17" t="s">
        <v>163</v>
      </c>
      <c r="M5" s="18">
        <v>6.9</v>
      </c>
      <c r="N5" s="18">
        <v>4.5</v>
      </c>
      <c r="O5" s="18">
        <v>8</v>
      </c>
      <c r="P5" s="34">
        <v>70</v>
      </c>
      <c r="Q5" s="18">
        <v>2</v>
      </c>
      <c r="R5" s="18">
        <v>116</v>
      </c>
      <c r="S5" s="18">
        <v>3</v>
      </c>
      <c r="T5" s="18">
        <v>-3</v>
      </c>
      <c r="U5" s="35">
        <v>1</v>
      </c>
    </row>
    <row r="6" spans="1:21" x14ac:dyDescent="0.2">
      <c r="A6" s="17" t="s">
        <v>148</v>
      </c>
      <c r="B6" s="18">
        <v>6.7</v>
      </c>
      <c r="C6" s="18">
        <v>4.3499999999999996</v>
      </c>
      <c r="D6" s="18">
        <v>7.7</v>
      </c>
      <c r="E6" s="34">
        <v>69</v>
      </c>
      <c r="F6" s="18">
        <v>0.15</v>
      </c>
      <c r="G6" s="18">
        <v>134</v>
      </c>
      <c r="H6" s="18">
        <v>5</v>
      </c>
      <c r="I6" s="18">
        <v>-4</v>
      </c>
      <c r="J6" s="35">
        <v>2</v>
      </c>
      <c r="K6" s="22"/>
      <c r="L6" s="17" t="s">
        <v>154</v>
      </c>
      <c r="M6" s="18">
        <v>7</v>
      </c>
      <c r="N6" s="18">
        <v>4.55</v>
      </c>
      <c r="O6" s="18">
        <v>8.1</v>
      </c>
      <c r="P6" s="34">
        <v>69</v>
      </c>
      <c r="Q6" s="18">
        <v>3</v>
      </c>
      <c r="R6" s="18">
        <v>119</v>
      </c>
      <c r="S6" s="18">
        <v>4</v>
      </c>
      <c r="T6" s="18">
        <v>-2</v>
      </c>
      <c r="U6" s="35">
        <v>2</v>
      </c>
    </row>
    <row r="7" spans="1:21" x14ac:dyDescent="0.2">
      <c r="A7" s="17" t="s">
        <v>149</v>
      </c>
      <c r="B7" s="18">
        <v>6.8</v>
      </c>
      <c r="C7" s="18">
        <v>4.4000000000000004</v>
      </c>
      <c r="D7" s="18">
        <v>7.8</v>
      </c>
      <c r="E7" s="34">
        <v>68</v>
      </c>
      <c r="F7" s="18">
        <v>0.2</v>
      </c>
      <c r="G7" s="18">
        <v>137</v>
      </c>
      <c r="H7" s="18">
        <v>6</v>
      </c>
      <c r="I7" s="18">
        <v>-3.5</v>
      </c>
      <c r="J7" s="35">
        <v>3</v>
      </c>
      <c r="K7" s="22"/>
      <c r="L7" s="17" t="s">
        <v>164</v>
      </c>
      <c r="M7" s="18">
        <v>7.1</v>
      </c>
      <c r="N7" s="18">
        <v>4.5999999999999996</v>
      </c>
      <c r="O7" s="18">
        <v>8.1999999999999993</v>
      </c>
      <c r="P7" s="34">
        <v>68</v>
      </c>
      <c r="Q7" s="18">
        <v>4</v>
      </c>
      <c r="R7" s="18">
        <v>122</v>
      </c>
      <c r="S7" s="18">
        <v>5</v>
      </c>
      <c r="T7" s="18">
        <v>-1</v>
      </c>
      <c r="U7" s="35">
        <v>3</v>
      </c>
    </row>
    <row r="8" spans="1:21" x14ac:dyDescent="0.2">
      <c r="A8" s="17" t="s">
        <v>150</v>
      </c>
      <c r="B8" s="18">
        <v>6.85</v>
      </c>
      <c r="C8" s="18">
        <v>4.4400000000000004</v>
      </c>
      <c r="D8" s="18">
        <v>7.9</v>
      </c>
      <c r="E8" s="34">
        <v>67</v>
      </c>
      <c r="F8" s="18">
        <v>0.30000000000000004</v>
      </c>
      <c r="G8" s="18">
        <v>140</v>
      </c>
      <c r="H8" s="18">
        <v>7</v>
      </c>
      <c r="I8" s="18">
        <v>-3</v>
      </c>
      <c r="J8" s="35">
        <v>4</v>
      </c>
      <c r="K8" s="22"/>
      <c r="L8" s="17" t="s">
        <v>41</v>
      </c>
      <c r="M8" s="18">
        <v>7.2</v>
      </c>
      <c r="N8" s="18">
        <v>4.6500000000000004</v>
      </c>
      <c r="O8" s="18">
        <v>8.3000000000000007</v>
      </c>
      <c r="P8" s="34">
        <v>67</v>
      </c>
      <c r="Q8" s="18">
        <v>5</v>
      </c>
      <c r="R8" s="18">
        <v>125</v>
      </c>
      <c r="S8" s="18">
        <v>6</v>
      </c>
      <c r="T8" s="18">
        <v>0</v>
      </c>
      <c r="U8" s="35">
        <v>4</v>
      </c>
    </row>
    <row r="9" spans="1:21" x14ac:dyDescent="0.2">
      <c r="A9" s="17" t="s">
        <v>35</v>
      </c>
      <c r="B9" s="18">
        <v>6.9</v>
      </c>
      <c r="C9" s="18">
        <v>4.4800000000000004</v>
      </c>
      <c r="D9" s="18">
        <v>8</v>
      </c>
      <c r="E9" s="34">
        <v>66</v>
      </c>
      <c r="F9" s="18">
        <v>0.4</v>
      </c>
      <c r="G9" s="18">
        <v>143</v>
      </c>
      <c r="H9" s="18">
        <v>8</v>
      </c>
      <c r="I9" s="18">
        <v>-2.5</v>
      </c>
      <c r="J9" s="35">
        <v>5</v>
      </c>
      <c r="K9" s="22"/>
      <c r="L9" s="17" t="s">
        <v>165</v>
      </c>
      <c r="M9" s="18">
        <v>7.25</v>
      </c>
      <c r="N9" s="18">
        <v>4.7</v>
      </c>
      <c r="O9" s="18">
        <v>8.4</v>
      </c>
      <c r="P9" s="34">
        <v>66</v>
      </c>
      <c r="Q9" s="18">
        <v>6</v>
      </c>
      <c r="R9" s="18">
        <v>128</v>
      </c>
      <c r="S9" s="18">
        <v>7</v>
      </c>
      <c r="T9" s="18">
        <v>0.5</v>
      </c>
      <c r="U9" s="35">
        <v>5</v>
      </c>
    </row>
    <row r="10" spans="1:21" x14ac:dyDescent="0.2">
      <c r="A10" s="17" t="s">
        <v>151</v>
      </c>
      <c r="B10" s="18">
        <v>6.95</v>
      </c>
      <c r="C10" s="18">
        <v>4.5</v>
      </c>
      <c r="D10" s="18">
        <v>8.0500000000000007</v>
      </c>
      <c r="E10" s="34">
        <v>65</v>
      </c>
      <c r="F10" s="18">
        <v>0.5</v>
      </c>
      <c r="G10" s="18">
        <v>146</v>
      </c>
      <c r="H10" s="18">
        <v>9</v>
      </c>
      <c r="I10" s="18">
        <v>-2</v>
      </c>
      <c r="J10" s="35">
        <v>6</v>
      </c>
      <c r="K10" s="22"/>
      <c r="L10" s="17" t="s">
        <v>156</v>
      </c>
      <c r="M10" s="18">
        <v>7.3</v>
      </c>
      <c r="N10" s="18">
        <v>4.75</v>
      </c>
      <c r="O10" s="18">
        <v>8.5</v>
      </c>
      <c r="P10" s="34">
        <v>65</v>
      </c>
      <c r="Q10" s="18">
        <v>7</v>
      </c>
      <c r="R10" s="18">
        <v>131</v>
      </c>
      <c r="S10" s="18">
        <v>8</v>
      </c>
      <c r="T10" s="18">
        <v>1</v>
      </c>
      <c r="U10" s="35">
        <v>6</v>
      </c>
    </row>
    <row r="11" spans="1:21" x14ac:dyDescent="0.2">
      <c r="A11" s="17" t="s">
        <v>152</v>
      </c>
      <c r="B11" s="18">
        <v>7</v>
      </c>
      <c r="C11" s="18">
        <v>4.54</v>
      </c>
      <c r="D11" s="18">
        <v>8.1</v>
      </c>
      <c r="E11" s="34">
        <v>64</v>
      </c>
      <c r="F11" s="18">
        <v>0.60000000000000009</v>
      </c>
      <c r="G11" s="18">
        <v>149</v>
      </c>
      <c r="H11" s="18">
        <v>10</v>
      </c>
      <c r="I11" s="18">
        <v>-1.5</v>
      </c>
      <c r="J11" s="35">
        <v>7</v>
      </c>
      <c r="K11" s="22"/>
      <c r="L11" s="17" t="s">
        <v>166</v>
      </c>
      <c r="M11" s="18">
        <v>7.35</v>
      </c>
      <c r="N11" s="18">
        <v>4.8</v>
      </c>
      <c r="O11" s="18">
        <v>8.6</v>
      </c>
      <c r="P11" s="34">
        <v>64</v>
      </c>
      <c r="Q11" s="18">
        <v>8</v>
      </c>
      <c r="R11" s="18">
        <v>134</v>
      </c>
      <c r="S11" s="18">
        <v>9</v>
      </c>
      <c r="T11" s="18">
        <v>1.5</v>
      </c>
      <c r="U11" s="35">
        <v>7</v>
      </c>
    </row>
    <row r="12" spans="1:21" x14ac:dyDescent="0.2">
      <c r="A12" s="17" t="s">
        <v>37</v>
      </c>
      <c r="B12" s="18">
        <v>7.05</v>
      </c>
      <c r="C12" s="18">
        <v>4.58</v>
      </c>
      <c r="D12" s="18">
        <v>8.15</v>
      </c>
      <c r="E12" s="34">
        <v>63</v>
      </c>
      <c r="F12" s="18">
        <v>1</v>
      </c>
      <c r="G12" s="18">
        <v>152</v>
      </c>
      <c r="H12" s="18">
        <v>11</v>
      </c>
      <c r="I12" s="18">
        <v>-1</v>
      </c>
      <c r="J12" s="35">
        <v>8</v>
      </c>
      <c r="K12" s="22"/>
      <c r="L12" s="17" t="s">
        <v>47</v>
      </c>
      <c r="M12" s="18">
        <v>7.4</v>
      </c>
      <c r="N12" s="18">
        <v>4.84</v>
      </c>
      <c r="O12" s="18">
        <v>8.6999999999999993</v>
      </c>
      <c r="P12" s="34">
        <v>63</v>
      </c>
      <c r="Q12" s="18">
        <v>9</v>
      </c>
      <c r="R12" s="18">
        <v>137</v>
      </c>
      <c r="S12" s="18">
        <v>10</v>
      </c>
      <c r="T12" s="18">
        <v>2</v>
      </c>
      <c r="U12" s="35">
        <v>8</v>
      </c>
    </row>
    <row r="13" spans="1:21" x14ac:dyDescent="0.2">
      <c r="A13" s="17" t="s">
        <v>153</v>
      </c>
      <c r="B13" s="18">
        <v>7.1</v>
      </c>
      <c r="C13" s="18">
        <v>4.5999999999999996</v>
      </c>
      <c r="D13" s="18">
        <v>8.1999999999999993</v>
      </c>
      <c r="E13" s="34">
        <v>62</v>
      </c>
      <c r="F13" s="18">
        <v>1.2</v>
      </c>
      <c r="G13" s="18">
        <v>155</v>
      </c>
      <c r="H13" s="18">
        <v>12</v>
      </c>
      <c r="I13" s="18">
        <v>-0.5</v>
      </c>
      <c r="J13" s="35">
        <v>9</v>
      </c>
      <c r="K13" s="22"/>
      <c r="L13" s="17" t="s">
        <v>167</v>
      </c>
      <c r="M13" s="18">
        <v>7.45</v>
      </c>
      <c r="N13" s="18">
        <v>4.88</v>
      </c>
      <c r="O13" s="18">
        <v>8.8000000000000007</v>
      </c>
      <c r="P13" s="34">
        <v>62</v>
      </c>
      <c r="Q13" s="18">
        <v>10</v>
      </c>
      <c r="R13" s="18">
        <v>140</v>
      </c>
      <c r="S13" s="18">
        <v>11</v>
      </c>
      <c r="T13" s="18">
        <v>2.5</v>
      </c>
      <c r="U13" s="35">
        <v>9</v>
      </c>
    </row>
    <row r="14" spans="1:21" x14ac:dyDescent="0.2">
      <c r="A14" s="17" t="s">
        <v>154</v>
      </c>
      <c r="B14" s="18">
        <v>7.15</v>
      </c>
      <c r="C14" s="18">
        <v>4.6399999999999997</v>
      </c>
      <c r="D14" s="18">
        <v>8.25</v>
      </c>
      <c r="E14" s="34">
        <v>61</v>
      </c>
      <c r="F14" s="18">
        <v>1.3</v>
      </c>
      <c r="G14" s="18">
        <v>158</v>
      </c>
      <c r="H14" s="18">
        <v>13</v>
      </c>
      <c r="I14" s="18">
        <v>0</v>
      </c>
      <c r="J14" s="35">
        <v>10</v>
      </c>
      <c r="K14" s="22"/>
      <c r="L14" s="17" t="s">
        <v>50</v>
      </c>
      <c r="M14" s="18">
        <v>7.5</v>
      </c>
      <c r="N14" s="18">
        <v>4.9000000000000004</v>
      </c>
      <c r="O14" s="18">
        <v>8.85</v>
      </c>
      <c r="P14" s="34">
        <v>61</v>
      </c>
      <c r="Q14" s="18">
        <v>11</v>
      </c>
      <c r="R14" s="18">
        <v>143</v>
      </c>
      <c r="S14" s="18">
        <v>12</v>
      </c>
      <c r="T14" s="18">
        <v>3</v>
      </c>
      <c r="U14" s="35">
        <v>10</v>
      </c>
    </row>
    <row r="15" spans="1:21" x14ac:dyDescent="0.2">
      <c r="A15" s="17" t="s">
        <v>39</v>
      </c>
      <c r="B15" s="18">
        <v>7.2</v>
      </c>
      <c r="C15" s="18">
        <v>4.66</v>
      </c>
      <c r="D15" s="18">
        <v>8.3000000000000007</v>
      </c>
      <c r="E15" s="34">
        <v>60</v>
      </c>
      <c r="F15" s="18">
        <v>2</v>
      </c>
      <c r="G15" s="18">
        <v>161</v>
      </c>
      <c r="H15" s="18">
        <v>14</v>
      </c>
      <c r="I15" s="18">
        <v>0.5</v>
      </c>
      <c r="J15" s="35">
        <v>11</v>
      </c>
      <c r="K15" s="22"/>
      <c r="L15" s="17" t="s">
        <v>158</v>
      </c>
      <c r="M15" s="18">
        <v>7.55</v>
      </c>
      <c r="N15" s="18">
        <v>4.9400000000000004</v>
      </c>
      <c r="O15" s="18">
        <v>8.9</v>
      </c>
      <c r="P15" s="34">
        <v>60</v>
      </c>
      <c r="Q15" s="18">
        <v>11.5</v>
      </c>
      <c r="R15" s="18">
        <v>146</v>
      </c>
      <c r="S15" s="18">
        <v>13</v>
      </c>
      <c r="T15" s="18">
        <v>3.5</v>
      </c>
      <c r="U15" s="35">
        <v>11</v>
      </c>
    </row>
    <row r="16" spans="1:21" x14ac:dyDescent="0.2">
      <c r="A16" s="17" t="s">
        <v>40</v>
      </c>
      <c r="B16" s="18">
        <v>7.25</v>
      </c>
      <c r="C16" s="18">
        <v>4.68</v>
      </c>
      <c r="D16" s="18">
        <v>8.35</v>
      </c>
      <c r="E16" s="34">
        <v>59</v>
      </c>
      <c r="F16" s="18">
        <v>2.1</v>
      </c>
      <c r="G16" s="18">
        <v>164</v>
      </c>
      <c r="H16" s="18">
        <v>15</v>
      </c>
      <c r="I16" s="18">
        <v>1</v>
      </c>
      <c r="J16" s="35">
        <v>12</v>
      </c>
      <c r="K16" s="22"/>
      <c r="L16" s="17" t="s">
        <v>108</v>
      </c>
      <c r="M16" s="18">
        <v>7.6</v>
      </c>
      <c r="N16" s="18">
        <v>4.9800000000000004</v>
      </c>
      <c r="O16" s="18">
        <v>8.9499999999999993</v>
      </c>
      <c r="P16" s="34">
        <v>59</v>
      </c>
      <c r="Q16" s="18">
        <v>12</v>
      </c>
      <c r="R16" s="18">
        <v>148</v>
      </c>
      <c r="S16" s="18">
        <v>14</v>
      </c>
      <c r="T16" s="18">
        <v>4</v>
      </c>
      <c r="U16" s="35">
        <v>12</v>
      </c>
    </row>
    <row r="17" spans="1:21" x14ac:dyDescent="0.2">
      <c r="A17" s="17" t="s">
        <v>41</v>
      </c>
      <c r="B17" s="18">
        <v>7.27</v>
      </c>
      <c r="C17" s="18">
        <v>4.7</v>
      </c>
      <c r="D17" s="18">
        <v>8.4</v>
      </c>
      <c r="E17" s="34">
        <v>58</v>
      </c>
      <c r="F17" s="18">
        <v>2.2000000000000002</v>
      </c>
      <c r="G17" s="18">
        <v>167</v>
      </c>
      <c r="H17" s="18">
        <v>16</v>
      </c>
      <c r="I17" s="18">
        <v>1.5</v>
      </c>
      <c r="J17" s="35">
        <v>13</v>
      </c>
      <c r="K17" s="22"/>
      <c r="L17" s="17" t="s">
        <v>159</v>
      </c>
      <c r="M17" s="18">
        <v>7.65</v>
      </c>
      <c r="N17" s="18">
        <v>5</v>
      </c>
      <c r="O17" s="18">
        <v>9</v>
      </c>
      <c r="P17" s="34">
        <v>58</v>
      </c>
      <c r="Q17" s="18">
        <v>12.5</v>
      </c>
      <c r="R17" s="18">
        <v>150</v>
      </c>
      <c r="S17" s="18">
        <v>15</v>
      </c>
      <c r="T17" s="18">
        <v>4.5</v>
      </c>
      <c r="U17" s="35">
        <v>13</v>
      </c>
    </row>
    <row r="18" spans="1:21" x14ac:dyDescent="0.2">
      <c r="A18" s="17" t="s">
        <v>42</v>
      </c>
      <c r="B18" s="18">
        <v>7.3</v>
      </c>
      <c r="C18" s="18">
        <v>4.74</v>
      </c>
      <c r="D18" s="18">
        <v>8.4499999999999993</v>
      </c>
      <c r="E18" s="34">
        <v>57</v>
      </c>
      <c r="F18" s="18">
        <v>3</v>
      </c>
      <c r="G18" s="18">
        <v>170</v>
      </c>
      <c r="H18" s="18">
        <v>17</v>
      </c>
      <c r="I18" s="18">
        <v>2</v>
      </c>
      <c r="J18" s="35">
        <v>14</v>
      </c>
      <c r="K18" s="22"/>
      <c r="L18" s="17" t="s">
        <v>55</v>
      </c>
      <c r="M18" s="18">
        <v>7.66</v>
      </c>
      <c r="N18" s="18">
        <v>5.04</v>
      </c>
      <c r="O18" s="18">
        <v>9.0500000000000007</v>
      </c>
      <c r="P18" s="34">
        <v>57</v>
      </c>
      <c r="Q18" s="18">
        <v>13</v>
      </c>
      <c r="R18" s="18">
        <v>152</v>
      </c>
      <c r="S18" s="18">
        <v>16</v>
      </c>
      <c r="T18" s="18">
        <v>5</v>
      </c>
      <c r="U18" s="35">
        <v>14</v>
      </c>
    </row>
    <row r="19" spans="1:21" x14ac:dyDescent="0.2">
      <c r="A19" s="17" t="s">
        <v>155</v>
      </c>
      <c r="B19" s="18">
        <v>7.35</v>
      </c>
      <c r="C19" s="18">
        <v>4.76</v>
      </c>
      <c r="D19" s="18">
        <v>8.5</v>
      </c>
      <c r="E19" s="34">
        <v>56</v>
      </c>
      <c r="F19" s="18">
        <v>3.3</v>
      </c>
      <c r="G19" s="18">
        <v>173</v>
      </c>
      <c r="H19" s="18">
        <v>18</v>
      </c>
      <c r="I19" s="18">
        <v>2.5</v>
      </c>
      <c r="J19" s="35">
        <v>15</v>
      </c>
      <c r="K19" s="22"/>
      <c r="L19" s="17" t="s">
        <v>57</v>
      </c>
      <c r="M19" s="18">
        <v>7.7</v>
      </c>
      <c r="N19" s="18">
        <v>5.0599999999999996</v>
      </c>
      <c r="O19" s="18">
        <v>9.1</v>
      </c>
      <c r="P19" s="34">
        <v>56</v>
      </c>
      <c r="Q19" s="18">
        <v>13.5</v>
      </c>
      <c r="R19" s="18">
        <v>154</v>
      </c>
      <c r="S19" s="18">
        <v>17</v>
      </c>
      <c r="T19" s="18">
        <v>5.5</v>
      </c>
      <c r="U19" s="35">
        <v>15</v>
      </c>
    </row>
    <row r="20" spans="1:21" x14ac:dyDescent="0.2">
      <c r="A20" s="17" t="s">
        <v>156</v>
      </c>
      <c r="B20" s="18">
        <v>7.37</v>
      </c>
      <c r="C20" s="18">
        <v>4.78</v>
      </c>
      <c r="D20" s="18">
        <v>8.5500000000000007</v>
      </c>
      <c r="E20" s="34">
        <v>55</v>
      </c>
      <c r="F20" s="18">
        <v>3.4</v>
      </c>
      <c r="G20" s="18">
        <v>176</v>
      </c>
      <c r="H20" s="18">
        <v>19</v>
      </c>
      <c r="I20" s="18">
        <v>3</v>
      </c>
      <c r="J20" s="35">
        <v>16</v>
      </c>
      <c r="K20" s="22"/>
      <c r="L20" s="17" t="s">
        <v>59</v>
      </c>
      <c r="M20" s="18">
        <v>7.75</v>
      </c>
      <c r="N20" s="18">
        <v>5.08</v>
      </c>
      <c r="O20" s="18">
        <v>9.15</v>
      </c>
      <c r="P20" s="34">
        <v>55</v>
      </c>
      <c r="Q20" s="18">
        <v>14</v>
      </c>
      <c r="R20" s="18">
        <v>156</v>
      </c>
      <c r="S20" s="18">
        <v>18</v>
      </c>
      <c r="T20" s="18">
        <v>6</v>
      </c>
      <c r="U20" s="35">
        <v>16</v>
      </c>
    </row>
    <row r="21" spans="1:21" x14ac:dyDescent="0.2">
      <c r="A21" s="17" t="s">
        <v>45</v>
      </c>
      <c r="B21" s="18">
        <v>7.4</v>
      </c>
      <c r="C21" s="18">
        <v>4.8</v>
      </c>
      <c r="D21" s="18">
        <v>8.6</v>
      </c>
      <c r="E21" s="34">
        <v>54</v>
      </c>
      <c r="F21" s="18">
        <v>4</v>
      </c>
      <c r="G21" s="18">
        <v>178</v>
      </c>
      <c r="H21" s="18">
        <v>19.5</v>
      </c>
      <c r="I21" s="18">
        <v>3.5</v>
      </c>
      <c r="J21" s="35">
        <v>17</v>
      </c>
      <c r="K21" s="22"/>
      <c r="L21" s="17" t="s">
        <v>168</v>
      </c>
      <c r="M21" s="18">
        <v>7.76</v>
      </c>
      <c r="N21" s="18">
        <v>5.0999999999999996</v>
      </c>
      <c r="O21" s="18">
        <v>9.1999999999999993</v>
      </c>
      <c r="P21" s="34">
        <v>54</v>
      </c>
      <c r="Q21" s="18">
        <v>14.5</v>
      </c>
      <c r="R21" s="18">
        <v>158</v>
      </c>
      <c r="S21" s="18">
        <v>19</v>
      </c>
      <c r="T21" s="18">
        <v>6.5</v>
      </c>
      <c r="U21" s="35">
        <v>17</v>
      </c>
    </row>
    <row r="22" spans="1:21" x14ac:dyDescent="0.2">
      <c r="A22" s="17" t="s">
        <v>46</v>
      </c>
      <c r="B22" s="18">
        <v>7.45</v>
      </c>
      <c r="C22" s="18">
        <v>4.84</v>
      </c>
      <c r="D22" s="18">
        <v>8.65</v>
      </c>
      <c r="E22" s="34">
        <v>53</v>
      </c>
      <c r="F22" s="18">
        <v>4.4000000000000004</v>
      </c>
      <c r="G22" s="18">
        <v>180</v>
      </c>
      <c r="H22" s="18">
        <v>20</v>
      </c>
      <c r="I22" s="18">
        <v>4</v>
      </c>
      <c r="J22" s="35">
        <v>18</v>
      </c>
      <c r="K22" s="22"/>
      <c r="L22" s="17" t="s">
        <v>109</v>
      </c>
      <c r="M22" s="18">
        <v>7.8</v>
      </c>
      <c r="N22" s="18">
        <v>5.14</v>
      </c>
      <c r="O22" s="18">
        <v>9.25</v>
      </c>
      <c r="P22" s="34">
        <v>53</v>
      </c>
      <c r="Q22" s="18">
        <v>15</v>
      </c>
      <c r="R22" s="18">
        <v>160</v>
      </c>
      <c r="S22" s="18">
        <v>19.5</v>
      </c>
      <c r="T22" s="18">
        <v>7</v>
      </c>
      <c r="U22" s="35">
        <v>18</v>
      </c>
    </row>
    <row r="23" spans="1:21" x14ac:dyDescent="0.2">
      <c r="A23" s="17" t="s">
        <v>47</v>
      </c>
      <c r="B23" s="18">
        <v>7.47</v>
      </c>
      <c r="C23" s="18">
        <v>4.8600000000000003</v>
      </c>
      <c r="D23" s="18">
        <v>8.6999999999999993</v>
      </c>
      <c r="E23" s="34">
        <v>52</v>
      </c>
      <c r="F23" s="18">
        <v>4.5</v>
      </c>
      <c r="G23" s="18">
        <v>182</v>
      </c>
      <c r="H23" s="18">
        <v>20.5</v>
      </c>
      <c r="I23" s="18">
        <v>4.5</v>
      </c>
      <c r="J23" s="35">
        <v>19</v>
      </c>
      <c r="K23" s="22"/>
      <c r="L23" s="17" t="s">
        <v>169</v>
      </c>
      <c r="M23" s="18">
        <v>7.85</v>
      </c>
      <c r="N23" s="18">
        <v>5.16</v>
      </c>
      <c r="O23" s="18">
        <v>9.3000000000000007</v>
      </c>
      <c r="P23" s="34">
        <v>52</v>
      </c>
      <c r="Q23" s="18">
        <v>15.5</v>
      </c>
      <c r="R23" s="18">
        <v>162</v>
      </c>
      <c r="S23" s="18">
        <v>20</v>
      </c>
      <c r="T23" s="18">
        <v>7.5</v>
      </c>
      <c r="U23" s="35">
        <v>19</v>
      </c>
    </row>
    <row r="24" spans="1:21" x14ac:dyDescent="0.2">
      <c r="A24" s="17" t="s">
        <v>48</v>
      </c>
      <c r="B24" s="18">
        <v>7.5</v>
      </c>
      <c r="C24" s="18">
        <v>4.88</v>
      </c>
      <c r="D24" s="18">
        <v>8.75</v>
      </c>
      <c r="E24" s="34">
        <v>51</v>
      </c>
      <c r="F24" s="18">
        <v>5</v>
      </c>
      <c r="G24" s="18">
        <v>184</v>
      </c>
      <c r="H24" s="18">
        <v>21</v>
      </c>
      <c r="I24" s="18">
        <v>5</v>
      </c>
      <c r="J24" s="35">
        <v>20</v>
      </c>
      <c r="K24" s="22"/>
      <c r="L24" s="17" t="s">
        <v>170</v>
      </c>
      <c r="M24" s="18">
        <v>7.86</v>
      </c>
      <c r="N24" s="18">
        <v>5.18</v>
      </c>
      <c r="O24" s="18">
        <v>9.35</v>
      </c>
      <c r="P24" s="34">
        <v>51</v>
      </c>
      <c r="Q24" s="18">
        <v>16</v>
      </c>
      <c r="R24" s="18">
        <v>164</v>
      </c>
      <c r="S24" s="18">
        <v>20.5</v>
      </c>
      <c r="T24" s="18">
        <v>8</v>
      </c>
      <c r="U24" s="35">
        <v>20</v>
      </c>
    </row>
    <row r="25" spans="1:21" x14ac:dyDescent="0.2">
      <c r="A25" s="17" t="s">
        <v>49</v>
      </c>
      <c r="B25" s="18">
        <v>7.55</v>
      </c>
      <c r="C25" s="18">
        <v>4.9000000000000004</v>
      </c>
      <c r="D25" s="18">
        <v>8.8000000000000007</v>
      </c>
      <c r="E25" s="34">
        <v>50</v>
      </c>
      <c r="F25" s="18">
        <v>5.5</v>
      </c>
      <c r="G25" s="18">
        <v>186</v>
      </c>
      <c r="H25" s="18">
        <v>21.5</v>
      </c>
      <c r="I25" s="18">
        <v>5.5</v>
      </c>
      <c r="J25" s="35">
        <v>21</v>
      </c>
      <c r="K25" s="22"/>
      <c r="L25" s="17" t="s">
        <v>110</v>
      </c>
      <c r="M25" s="18">
        <v>7.9</v>
      </c>
      <c r="N25" s="18">
        <v>5.2</v>
      </c>
      <c r="O25" s="18">
        <v>9.4</v>
      </c>
      <c r="P25" s="34">
        <v>50</v>
      </c>
      <c r="Q25" s="18">
        <v>16.5</v>
      </c>
      <c r="R25" s="18">
        <v>166</v>
      </c>
      <c r="S25" s="18">
        <v>21</v>
      </c>
      <c r="T25" s="18">
        <v>8.5</v>
      </c>
      <c r="U25" s="35">
        <v>21</v>
      </c>
    </row>
    <row r="26" spans="1:21" x14ac:dyDescent="0.2">
      <c r="A26" s="17" t="s">
        <v>107</v>
      </c>
      <c r="B26" s="18">
        <v>7.57</v>
      </c>
      <c r="C26" s="18">
        <v>4.92</v>
      </c>
      <c r="D26" s="18">
        <v>8.84</v>
      </c>
      <c r="E26" s="34">
        <v>49</v>
      </c>
      <c r="F26" s="18">
        <v>5.6</v>
      </c>
      <c r="G26" s="18">
        <v>188</v>
      </c>
      <c r="H26" s="18">
        <v>22</v>
      </c>
      <c r="I26" s="18">
        <v>6</v>
      </c>
      <c r="J26" s="35">
        <v>22</v>
      </c>
      <c r="K26" s="22"/>
      <c r="L26" s="17" t="s">
        <v>65</v>
      </c>
      <c r="M26" s="18">
        <v>7.95</v>
      </c>
      <c r="N26" s="18">
        <v>5.22</v>
      </c>
      <c r="O26" s="18">
        <v>9.44</v>
      </c>
      <c r="P26" s="34">
        <v>49</v>
      </c>
      <c r="Q26" s="18">
        <v>17</v>
      </c>
      <c r="R26" s="18">
        <v>168</v>
      </c>
      <c r="S26" s="18">
        <v>21.5</v>
      </c>
      <c r="T26" s="18">
        <v>9</v>
      </c>
      <c r="U26" s="35">
        <v>22</v>
      </c>
    </row>
    <row r="27" spans="1:21" x14ac:dyDescent="0.2">
      <c r="A27" s="17" t="s">
        <v>50</v>
      </c>
      <c r="B27" s="18">
        <v>7.59</v>
      </c>
      <c r="C27" s="18">
        <v>4.9400000000000004</v>
      </c>
      <c r="D27" s="18">
        <v>8.8800000000000008</v>
      </c>
      <c r="E27" s="34">
        <v>48</v>
      </c>
      <c r="F27" s="18">
        <v>6</v>
      </c>
      <c r="G27" s="18">
        <v>190</v>
      </c>
      <c r="H27" s="18">
        <v>22.5</v>
      </c>
      <c r="I27" s="18">
        <v>6.5</v>
      </c>
      <c r="J27" s="35">
        <v>23</v>
      </c>
      <c r="K27" s="22"/>
      <c r="L27" s="17" t="s">
        <v>111</v>
      </c>
      <c r="M27" s="18">
        <v>7.96</v>
      </c>
      <c r="N27" s="18">
        <v>5.24</v>
      </c>
      <c r="O27" s="18">
        <v>9.48</v>
      </c>
      <c r="P27" s="34">
        <v>48</v>
      </c>
      <c r="Q27" s="18">
        <v>17.5</v>
      </c>
      <c r="R27" s="18">
        <v>170</v>
      </c>
      <c r="S27" s="18">
        <v>22</v>
      </c>
      <c r="T27" s="18">
        <v>9.5</v>
      </c>
      <c r="U27" s="35">
        <v>23</v>
      </c>
    </row>
    <row r="28" spans="1:21" x14ac:dyDescent="0.2">
      <c r="A28" s="17" t="s">
        <v>157</v>
      </c>
      <c r="B28" s="18">
        <v>7.6</v>
      </c>
      <c r="C28" s="18">
        <v>4.96</v>
      </c>
      <c r="D28" s="18">
        <v>8.9</v>
      </c>
      <c r="E28" s="34">
        <v>47</v>
      </c>
      <c r="F28" s="18">
        <v>6.6</v>
      </c>
      <c r="G28" s="18">
        <v>192</v>
      </c>
      <c r="H28" s="18">
        <v>23</v>
      </c>
      <c r="I28" s="18">
        <v>7</v>
      </c>
      <c r="J28" s="35">
        <v>24</v>
      </c>
      <c r="K28" s="22"/>
      <c r="L28" s="17" t="s">
        <v>66</v>
      </c>
      <c r="M28" s="18">
        <v>7.97</v>
      </c>
      <c r="N28" s="18">
        <v>5.26</v>
      </c>
      <c r="O28" s="18">
        <v>9.5</v>
      </c>
      <c r="P28" s="34">
        <v>47</v>
      </c>
      <c r="Q28" s="18">
        <v>18</v>
      </c>
      <c r="R28" s="18">
        <v>172</v>
      </c>
      <c r="S28" s="18">
        <v>22.5</v>
      </c>
      <c r="T28" s="18">
        <v>10</v>
      </c>
      <c r="U28" s="35">
        <v>24</v>
      </c>
    </row>
    <row r="29" spans="1:21" x14ac:dyDescent="0.2">
      <c r="A29" s="17" t="s">
        <v>51</v>
      </c>
      <c r="B29" s="18">
        <v>7.65</v>
      </c>
      <c r="C29" s="18">
        <v>4.9800000000000004</v>
      </c>
      <c r="D29" s="18">
        <v>8.94</v>
      </c>
      <c r="E29" s="34">
        <v>46</v>
      </c>
      <c r="F29" s="18">
        <v>6.7</v>
      </c>
      <c r="G29" s="18">
        <v>194</v>
      </c>
      <c r="H29" s="18">
        <v>23.5</v>
      </c>
      <c r="I29" s="18">
        <v>7.5</v>
      </c>
      <c r="J29" s="35">
        <v>25</v>
      </c>
      <c r="K29" s="22"/>
      <c r="L29" s="17" t="s">
        <v>112</v>
      </c>
      <c r="M29" s="18">
        <v>8</v>
      </c>
      <c r="N29" s="18">
        <v>5.28</v>
      </c>
      <c r="O29" s="18">
        <v>9.5500000000000007</v>
      </c>
      <c r="P29" s="34">
        <v>46</v>
      </c>
      <c r="Q29" s="18">
        <v>18.5</v>
      </c>
      <c r="R29" s="18">
        <v>174</v>
      </c>
      <c r="S29" s="18">
        <v>23</v>
      </c>
      <c r="T29" s="18">
        <v>10.5</v>
      </c>
      <c r="U29" s="35">
        <v>25</v>
      </c>
    </row>
    <row r="30" spans="1:21" x14ac:dyDescent="0.2">
      <c r="A30" s="17" t="s">
        <v>158</v>
      </c>
      <c r="B30" s="18">
        <v>7.67</v>
      </c>
      <c r="C30" s="18">
        <v>5</v>
      </c>
      <c r="D30" s="18">
        <v>8.98</v>
      </c>
      <c r="E30" s="34">
        <v>45</v>
      </c>
      <c r="F30" s="18">
        <v>7</v>
      </c>
      <c r="G30" s="18">
        <v>196</v>
      </c>
      <c r="H30" s="18">
        <v>24</v>
      </c>
      <c r="I30" s="18">
        <v>8</v>
      </c>
      <c r="J30" s="35">
        <v>26</v>
      </c>
      <c r="K30" s="22"/>
      <c r="L30" s="17" t="s">
        <v>67</v>
      </c>
      <c r="M30" s="18">
        <v>8.0500000000000007</v>
      </c>
      <c r="N30" s="18">
        <v>5.3</v>
      </c>
      <c r="O30" s="18">
        <v>9.6</v>
      </c>
      <c r="P30" s="34">
        <v>45</v>
      </c>
      <c r="Q30" s="18">
        <v>19</v>
      </c>
      <c r="R30" s="18">
        <v>176</v>
      </c>
      <c r="S30" s="18">
        <v>23.5</v>
      </c>
      <c r="T30" s="18">
        <v>11</v>
      </c>
      <c r="U30" s="35">
        <v>26</v>
      </c>
    </row>
    <row r="31" spans="1:21" x14ac:dyDescent="0.2">
      <c r="A31" s="17" t="s">
        <v>52</v>
      </c>
      <c r="B31" s="18">
        <v>7.69</v>
      </c>
      <c r="C31" s="18">
        <v>5.0199999999999996</v>
      </c>
      <c r="D31" s="18">
        <v>9</v>
      </c>
      <c r="E31" s="34">
        <v>44</v>
      </c>
      <c r="F31" s="18">
        <v>7.5</v>
      </c>
      <c r="G31" s="18">
        <v>198</v>
      </c>
      <c r="H31" s="18">
        <v>24.5</v>
      </c>
      <c r="I31" s="18">
        <v>8.5</v>
      </c>
      <c r="J31" s="35">
        <v>27</v>
      </c>
      <c r="K31" s="22"/>
      <c r="L31" s="17" t="s">
        <v>113</v>
      </c>
      <c r="M31" s="18">
        <v>8.06</v>
      </c>
      <c r="N31" s="18">
        <v>5.32</v>
      </c>
      <c r="O31" s="18">
        <v>9.65</v>
      </c>
      <c r="P31" s="34">
        <v>44</v>
      </c>
      <c r="Q31" s="18">
        <v>19.5</v>
      </c>
      <c r="R31" s="18">
        <v>178</v>
      </c>
      <c r="S31" s="18">
        <v>24</v>
      </c>
      <c r="T31" s="18">
        <v>11.5</v>
      </c>
      <c r="U31" s="35">
        <v>27</v>
      </c>
    </row>
    <row r="32" spans="1:21" x14ac:dyDescent="0.2">
      <c r="A32" s="17" t="s">
        <v>108</v>
      </c>
      <c r="B32" s="18">
        <v>7.7</v>
      </c>
      <c r="C32" s="18">
        <v>5.04</v>
      </c>
      <c r="D32" s="18">
        <v>9.0500000000000007</v>
      </c>
      <c r="E32" s="34">
        <v>43</v>
      </c>
      <c r="F32" s="18">
        <v>7.7</v>
      </c>
      <c r="G32" s="18">
        <v>200</v>
      </c>
      <c r="H32" s="18">
        <v>25</v>
      </c>
      <c r="I32" s="18">
        <v>9</v>
      </c>
      <c r="J32" s="35">
        <v>28</v>
      </c>
      <c r="K32" s="22"/>
      <c r="L32" s="17" t="s">
        <v>68</v>
      </c>
      <c r="M32" s="18">
        <v>8.07</v>
      </c>
      <c r="N32" s="18">
        <v>5.34</v>
      </c>
      <c r="O32" s="18">
        <v>9.6999999999999993</v>
      </c>
      <c r="P32" s="34">
        <v>43</v>
      </c>
      <c r="Q32" s="18">
        <v>20</v>
      </c>
      <c r="R32" s="18">
        <v>180</v>
      </c>
      <c r="S32" s="18">
        <v>24.5</v>
      </c>
      <c r="T32" s="18">
        <v>12</v>
      </c>
      <c r="U32" s="35">
        <v>28</v>
      </c>
    </row>
    <row r="33" spans="1:21" x14ac:dyDescent="0.2">
      <c r="A33" s="17" t="s">
        <v>53</v>
      </c>
      <c r="B33" s="18">
        <v>7.75</v>
      </c>
      <c r="C33" s="18">
        <v>5.0599999999999996</v>
      </c>
      <c r="D33" s="18">
        <v>9.1</v>
      </c>
      <c r="E33" s="34">
        <v>42</v>
      </c>
      <c r="F33" s="18">
        <v>7.9</v>
      </c>
      <c r="G33" s="18">
        <v>202</v>
      </c>
      <c r="H33" s="18">
        <v>25.5</v>
      </c>
      <c r="I33" s="18">
        <v>9.5</v>
      </c>
      <c r="J33" s="35">
        <v>29</v>
      </c>
      <c r="K33" s="22"/>
      <c r="L33" s="17" t="s">
        <v>114</v>
      </c>
      <c r="M33" s="18">
        <v>8.1</v>
      </c>
      <c r="N33" s="18">
        <v>5.36</v>
      </c>
      <c r="O33" s="18">
        <v>9.75</v>
      </c>
      <c r="P33" s="34">
        <v>42</v>
      </c>
      <c r="Q33" s="18">
        <v>20.5</v>
      </c>
      <c r="R33" s="18">
        <v>182</v>
      </c>
      <c r="S33" s="18">
        <v>25</v>
      </c>
      <c r="T33" s="18">
        <v>12.5</v>
      </c>
      <c r="U33" s="35">
        <v>29</v>
      </c>
    </row>
    <row r="34" spans="1:21" x14ac:dyDescent="0.2">
      <c r="A34" s="17" t="s">
        <v>159</v>
      </c>
      <c r="B34" s="18">
        <v>7.77</v>
      </c>
      <c r="C34" s="18">
        <v>5.08</v>
      </c>
      <c r="D34" s="18">
        <v>9.15</v>
      </c>
      <c r="E34" s="34">
        <v>41</v>
      </c>
      <c r="F34" s="18">
        <v>8</v>
      </c>
      <c r="G34" s="18">
        <v>204</v>
      </c>
      <c r="H34" s="18">
        <v>26</v>
      </c>
      <c r="I34" s="18">
        <v>10</v>
      </c>
      <c r="J34" s="35">
        <v>30</v>
      </c>
      <c r="K34" s="22"/>
      <c r="L34" s="17" t="s">
        <v>69</v>
      </c>
      <c r="M34" s="18">
        <v>8.15</v>
      </c>
      <c r="N34" s="18">
        <v>5.38</v>
      </c>
      <c r="O34" s="18">
        <v>9.8000000000000007</v>
      </c>
      <c r="P34" s="34">
        <v>41</v>
      </c>
      <c r="Q34" s="18">
        <v>21</v>
      </c>
      <c r="R34" s="18">
        <v>184</v>
      </c>
      <c r="S34" s="18">
        <v>25.5</v>
      </c>
      <c r="T34" s="18">
        <v>13</v>
      </c>
      <c r="U34" s="35">
        <v>30</v>
      </c>
    </row>
    <row r="35" spans="1:21" x14ac:dyDescent="0.2">
      <c r="A35" s="17" t="s">
        <v>54</v>
      </c>
      <c r="B35" s="18">
        <v>7.79</v>
      </c>
      <c r="C35" s="18">
        <v>5.0999999999999996</v>
      </c>
      <c r="D35" s="18">
        <v>9.1999999999999993</v>
      </c>
      <c r="E35" s="34">
        <v>40</v>
      </c>
      <c r="F35" s="18">
        <v>8.4</v>
      </c>
      <c r="G35" s="18">
        <v>206</v>
      </c>
      <c r="H35" s="18">
        <v>26.5</v>
      </c>
      <c r="I35" s="18">
        <v>10.5</v>
      </c>
      <c r="J35" s="35">
        <v>31</v>
      </c>
      <c r="K35" s="22"/>
      <c r="L35" s="17" t="s">
        <v>115</v>
      </c>
      <c r="M35" s="18">
        <v>8.16</v>
      </c>
      <c r="N35" s="18">
        <v>5.4</v>
      </c>
      <c r="O35" s="18">
        <v>9.85</v>
      </c>
      <c r="P35" s="34">
        <v>40</v>
      </c>
      <c r="Q35" s="18">
        <v>21.5</v>
      </c>
      <c r="R35" s="18">
        <v>186</v>
      </c>
      <c r="S35" s="18">
        <v>25.6</v>
      </c>
      <c r="T35" s="18">
        <v>13.5</v>
      </c>
      <c r="U35" s="35">
        <v>31</v>
      </c>
    </row>
    <row r="36" spans="1:21" x14ac:dyDescent="0.2">
      <c r="A36" s="17" t="s">
        <v>56</v>
      </c>
      <c r="B36" s="18">
        <v>7.8</v>
      </c>
      <c r="C36" s="18">
        <v>5.14</v>
      </c>
      <c r="D36" s="18">
        <v>9.25</v>
      </c>
      <c r="E36" s="34">
        <v>39</v>
      </c>
      <c r="F36" s="18">
        <v>8.6</v>
      </c>
      <c r="G36" s="18">
        <v>207</v>
      </c>
      <c r="H36" s="18">
        <v>27</v>
      </c>
      <c r="I36" s="18">
        <v>11</v>
      </c>
      <c r="J36" s="35">
        <v>32</v>
      </c>
      <c r="K36" s="22"/>
      <c r="L36" s="17" t="s">
        <v>116</v>
      </c>
      <c r="M36" s="18">
        <v>8.1999999999999993</v>
      </c>
      <c r="N36" s="18">
        <v>5.44</v>
      </c>
      <c r="O36" s="18">
        <v>9.9</v>
      </c>
      <c r="P36" s="34">
        <v>39</v>
      </c>
      <c r="Q36" s="18">
        <v>22</v>
      </c>
      <c r="R36" s="18">
        <v>188</v>
      </c>
      <c r="S36" s="18">
        <v>26</v>
      </c>
      <c r="T36" s="18">
        <v>14</v>
      </c>
      <c r="U36" s="35">
        <v>32</v>
      </c>
    </row>
    <row r="37" spans="1:21" x14ac:dyDescent="0.2">
      <c r="A37" s="17" t="s">
        <v>58</v>
      </c>
      <c r="B37" s="18">
        <v>7.85</v>
      </c>
      <c r="C37" s="18">
        <v>5.16</v>
      </c>
      <c r="D37" s="18">
        <v>9.3000000000000007</v>
      </c>
      <c r="E37" s="34">
        <v>38</v>
      </c>
      <c r="F37" s="18">
        <v>8.8000000000000007</v>
      </c>
      <c r="G37" s="18">
        <v>208</v>
      </c>
      <c r="H37" s="18">
        <v>27.5</v>
      </c>
      <c r="I37" s="18">
        <v>11.5</v>
      </c>
      <c r="J37" s="35">
        <v>33</v>
      </c>
      <c r="K37" s="22"/>
      <c r="L37" s="17" t="s">
        <v>117</v>
      </c>
      <c r="M37" s="18">
        <v>8.25</v>
      </c>
      <c r="N37" s="18">
        <v>5.46</v>
      </c>
      <c r="O37" s="18">
        <v>9.9499999999999993</v>
      </c>
      <c r="P37" s="34">
        <v>38</v>
      </c>
      <c r="Q37" s="18">
        <v>22.5</v>
      </c>
      <c r="R37" s="18">
        <v>190</v>
      </c>
      <c r="S37" s="18">
        <v>26.5</v>
      </c>
      <c r="T37" s="18">
        <v>14.5</v>
      </c>
      <c r="U37" s="35">
        <v>33</v>
      </c>
    </row>
    <row r="38" spans="1:21" x14ac:dyDescent="0.2">
      <c r="A38" s="17" t="s">
        <v>60</v>
      </c>
      <c r="B38" s="18">
        <v>7.87</v>
      </c>
      <c r="C38" s="18">
        <v>5.18</v>
      </c>
      <c r="D38" s="18">
        <v>9.35</v>
      </c>
      <c r="E38" s="34">
        <v>37</v>
      </c>
      <c r="F38" s="18">
        <v>9</v>
      </c>
      <c r="G38" s="18">
        <v>209</v>
      </c>
      <c r="H38" s="18">
        <v>28</v>
      </c>
      <c r="I38" s="18">
        <v>11.6</v>
      </c>
      <c r="J38" s="35">
        <v>34</v>
      </c>
      <c r="K38" s="22"/>
      <c r="L38" s="17" t="s">
        <v>118</v>
      </c>
      <c r="M38" s="18">
        <v>8.26</v>
      </c>
      <c r="N38" s="18">
        <v>5.48</v>
      </c>
      <c r="O38" s="18">
        <v>10</v>
      </c>
      <c r="P38" s="34">
        <v>37</v>
      </c>
      <c r="Q38" s="18">
        <v>23</v>
      </c>
      <c r="R38" s="18">
        <v>192</v>
      </c>
      <c r="S38" s="18">
        <v>26.6</v>
      </c>
      <c r="T38" s="18">
        <v>15</v>
      </c>
      <c r="U38" s="35">
        <v>34</v>
      </c>
    </row>
    <row r="39" spans="1:21" x14ac:dyDescent="0.2">
      <c r="A39" s="17" t="s">
        <v>61</v>
      </c>
      <c r="B39" s="18">
        <v>7.9</v>
      </c>
      <c r="C39" s="18">
        <v>5.2</v>
      </c>
      <c r="D39" s="18">
        <v>9.4</v>
      </c>
      <c r="E39" s="34">
        <v>36</v>
      </c>
      <c r="F39" s="18">
        <v>9.1999999999999993</v>
      </c>
      <c r="G39" s="18">
        <v>210</v>
      </c>
      <c r="H39" s="18">
        <v>28.5</v>
      </c>
      <c r="I39" s="18">
        <v>12</v>
      </c>
      <c r="J39" s="35">
        <v>35</v>
      </c>
      <c r="K39" s="22"/>
      <c r="L39" s="17" t="s">
        <v>119</v>
      </c>
      <c r="M39" s="18">
        <v>8.3000000000000007</v>
      </c>
      <c r="N39" s="18">
        <v>5.5</v>
      </c>
      <c r="O39" s="18">
        <v>10.050000000000001</v>
      </c>
      <c r="P39" s="34">
        <v>36</v>
      </c>
      <c r="Q39" s="18">
        <v>23.5</v>
      </c>
      <c r="R39" s="18">
        <v>194</v>
      </c>
      <c r="S39" s="18">
        <v>27</v>
      </c>
      <c r="T39" s="18">
        <v>15.5</v>
      </c>
      <c r="U39" s="35">
        <v>35</v>
      </c>
    </row>
    <row r="40" spans="1:21" x14ac:dyDescent="0.2">
      <c r="A40" s="17" t="s">
        <v>62</v>
      </c>
      <c r="B40" s="18">
        <v>7.95</v>
      </c>
      <c r="C40" s="18">
        <v>5.24</v>
      </c>
      <c r="D40" s="18">
        <v>9.4499999999999993</v>
      </c>
      <c r="E40" s="34">
        <v>35</v>
      </c>
      <c r="F40" s="18">
        <v>9.4</v>
      </c>
      <c r="G40" s="18">
        <v>211</v>
      </c>
      <c r="H40" s="18">
        <v>29</v>
      </c>
      <c r="I40" s="18">
        <v>12.5</v>
      </c>
      <c r="J40" s="35">
        <v>36</v>
      </c>
      <c r="K40" s="22"/>
      <c r="L40" s="17" t="s">
        <v>74</v>
      </c>
      <c r="M40" s="18">
        <v>8.35</v>
      </c>
      <c r="N40" s="18">
        <v>5.54</v>
      </c>
      <c r="O40" s="18">
        <v>10.1</v>
      </c>
      <c r="P40" s="34">
        <v>35</v>
      </c>
      <c r="Q40" s="18">
        <v>24</v>
      </c>
      <c r="R40" s="18">
        <v>196</v>
      </c>
      <c r="S40" s="18">
        <v>27.5</v>
      </c>
      <c r="T40" s="18">
        <v>16</v>
      </c>
      <c r="U40" s="35">
        <v>36</v>
      </c>
    </row>
    <row r="41" spans="1:21" x14ac:dyDescent="0.2">
      <c r="A41" s="17" t="s">
        <v>63</v>
      </c>
      <c r="B41" s="18">
        <v>7.97</v>
      </c>
      <c r="C41" s="18">
        <v>5.26</v>
      </c>
      <c r="D41" s="18">
        <v>9.5</v>
      </c>
      <c r="E41" s="34">
        <v>34</v>
      </c>
      <c r="F41" s="18">
        <v>9.6</v>
      </c>
      <c r="G41" s="18">
        <v>212</v>
      </c>
      <c r="H41" s="18">
        <v>29.5</v>
      </c>
      <c r="I41" s="18">
        <v>12.6</v>
      </c>
      <c r="J41" s="35">
        <v>37</v>
      </c>
      <c r="K41" s="22"/>
      <c r="L41" s="17" t="s">
        <v>75</v>
      </c>
      <c r="M41" s="18">
        <v>8.36</v>
      </c>
      <c r="N41" s="18">
        <v>5.56</v>
      </c>
      <c r="O41" s="18">
        <v>10.15</v>
      </c>
      <c r="P41" s="34">
        <v>34</v>
      </c>
      <c r="Q41" s="18">
        <v>24.5</v>
      </c>
      <c r="R41" s="18">
        <v>197</v>
      </c>
      <c r="S41" s="18">
        <v>27.6</v>
      </c>
      <c r="T41" s="18">
        <v>16.5</v>
      </c>
      <c r="U41" s="35">
        <v>37</v>
      </c>
    </row>
    <row r="42" spans="1:21" x14ac:dyDescent="0.2">
      <c r="A42" s="17" t="s">
        <v>64</v>
      </c>
      <c r="B42" s="18">
        <v>8</v>
      </c>
      <c r="C42" s="18">
        <v>5.28</v>
      </c>
      <c r="D42" s="18">
        <v>9.5500000000000007</v>
      </c>
      <c r="E42" s="34">
        <v>33</v>
      </c>
      <c r="F42" s="18">
        <v>10</v>
      </c>
      <c r="G42" s="18">
        <v>213</v>
      </c>
      <c r="H42" s="18">
        <v>30</v>
      </c>
      <c r="I42" s="18">
        <v>13</v>
      </c>
      <c r="J42" s="35">
        <v>38</v>
      </c>
      <c r="K42" s="22"/>
      <c r="L42" s="17" t="s">
        <v>76</v>
      </c>
      <c r="M42" s="18">
        <v>8.4</v>
      </c>
      <c r="N42" s="18">
        <v>5.58</v>
      </c>
      <c r="O42" s="18">
        <v>10.199999999999999</v>
      </c>
      <c r="P42" s="34">
        <v>33</v>
      </c>
      <c r="Q42" s="18">
        <v>25</v>
      </c>
      <c r="R42" s="18">
        <v>198</v>
      </c>
      <c r="S42" s="18">
        <v>28</v>
      </c>
      <c r="T42" s="18">
        <v>17</v>
      </c>
      <c r="U42" s="35">
        <v>38</v>
      </c>
    </row>
    <row r="43" spans="1:21" x14ac:dyDescent="0.2">
      <c r="A43" s="17" t="s">
        <v>65</v>
      </c>
      <c r="B43" s="18">
        <v>8.0500000000000007</v>
      </c>
      <c r="C43" s="18">
        <v>5.3</v>
      </c>
      <c r="D43" s="18">
        <v>9.6</v>
      </c>
      <c r="E43" s="34">
        <v>32</v>
      </c>
      <c r="F43" s="18">
        <v>10.199999999999999</v>
      </c>
      <c r="G43" s="18">
        <v>214</v>
      </c>
      <c r="H43" s="18">
        <v>30.5</v>
      </c>
      <c r="I43" s="18">
        <v>13.5</v>
      </c>
      <c r="J43" s="35">
        <v>39</v>
      </c>
      <c r="K43" s="22"/>
      <c r="L43" s="17" t="s">
        <v>77</v>
      </c>
      <c r="M43" s="18">
        <v>8.4499999999999993</v>
      </c>
      <c r="N43" s="18">
        <v>5.6</v>
      </c>
      <c r="O43" s="18">
        <v>10.25</v>
      </c>
      <c r="P43" s="34">
        <v>32</v>
      </c>
      <c r="Q43" s="18">
        <v>25.5</v>
      </c>
      <c r="R43" s="18">
        <v>199</v>
      </c>
      <c r="S43" s="18">
        <v>28.5</v>
      </c>
      <c r="T43" s="18">
        <v>17.5</v>
      </c>
      <c r="U43" s="35">
        <v>39</v>
      </c>
    </row>
    <row r="44" spans="1:21" x14ac:dyDescent="0.2">
      <c r="A44" s="17" t="s">
        <v>66</v>
      </c>
      <c r="B44" s="18">
        <v>8.07</v>
      </c>
      <c r="C44" s="18">
        <v>5.34</v>
      </c>
      <c r="D44" s="18">
        <v>9.65</v>
      </c>
      <c r="E44" s="34">
        <v>31</v>
      </c>
      <c r="F44" s="18">
        <v>10.4</v>
      </c>
      <c r="G44" s="18">
        <v>215</v>
      </c>
      <c r="H44" s="18">
        <v>31</v>
      </c>
      <c r="I44" s="18">
        <v>13.6</v>
      </c>
      <c r="J44" s="35">
        <v>40</v>
      </c>
      <c r="K44" s="22"/>
      <c r="L44" s="17" t="s">
        <v>78</v>
      </c>
      <c r="M44" s="18">
        <v>8.4600000000000009</v>
      </c>
      <c r="N44" s="18">
        <v>5.64</v>
      </c>
      <c r="O44" s="18">
        <v>10.3</v>
      </c>
      <c r="P44" s="34">
        <v>31</v>
      </c>
      <c r="Q44" s="18">
        <v>26</v>
      </c>
      <c r="R44" s="18">
        <v>200</v>
      </c>
      <c r="S44" s="18">
        <v>28.6</v>
      </c>
      <c r="T44" s="18">
        <v>17.600000000000001</v>
      </c>
      <c r="U44" s="35">
        <v>40</v>
      </c>
    </row>
    <row r="45" spans="1:21" x14ac:dyDescent="0.2">
      <c r="A45" s="17" t="s">
        <v>67</v>
      </c>
      <c r="B45" s="18">
        <v>8.1</v>
      </c>
      <c r="C45" s="18">
        <v>5.36</v>
      </c>
      <c r="D45" s="18">
        <v>9.6999999999999993</v>
      </c>
      <c r="E45" s="34">
        <v>30</v>
      </c>
      <c r="F45" s="18">
        <v>10.6</v>
      </c>
      <c r="G45" s="18">
        <v>216</v>
      </c>
      <c r="H45" s="18">
        <v>31.5</v>
      </c>
      <c r="I45" s="18">
        <v>14</v>
      </c>
      <c r="J45" s="35">
        <v>41</v>
      </c>
      <c r="K45" s="22"/>
      <c r="L45" s="17" t="s">
        <v>79</v>
      </c>
      <c r="M45" s="18">
        <v>8.5</v>
      </c>
      <c r="N45" s="18">
        <v>5.66</v>
      </c>
      <c r="O45" s="18">
        <v>10.35</v>
      </c>
      <c r="P45" s="34">
        <v>30</v>
      </c>
      <c r="Q45" s="18">
        <v>26.5</v>
      </c>
      <c r="R45" s="18">
        <v>201</v>
      </c>
      <c r="S45" s="18">
        <v>29</v>
      </c>
      <c r="T45" s="18">
        <v>18</v>
      </c>
      <c r="U45" s="35">
        <v>41</v>
      </c>
    </row>
    <row r="46" spans="1:21" x14ac:dyDescent="0.2">
      <c r="A46" s="17" t="s">
        <v>114</v>
      </c>
      <c r="B46" s="18">
        <v>8.15</v>
      </c>
      <c r="C46" s="18">
        <v>5.38</v>
      </c>
      <c r="D46" s="18">
        <v>9.75</v>
      </c>
      <c r="E46" s="34">
        <v>29</v>
      </c>
      <c r="F46" s="18">
        <v>11</v>
      </c>
      <c r="G46" s="18">
        <v>217</v>
      </c>
      <c r="H46" s="18">
        <v>32</v>
      </c>
      <c r="I46" s="18">
        <v>14.5</v>
      </c>
      <c r="J46" s="35">
        <v>42</v>
      </c>
      <c r="K46" s="22"/>
      <c r="L46" s="17" t="s">
        <v>80</v>
      </c>
      <c r="M46" s="18">
        <v>8.5500000000000007</v>
      </c>
      <c r="N46" s="18">
        <v>5.68</v>
      </c>
      <c r="O46" s="18">
        <v>10.4</v>
      </c>
      <c r="P46" s="34">
        <v>29</v>
      </c>
      <c r="Q46" s="18">
        <v>27</v>
      </c>
      <c r="R46" s="18">
        <v>202</v>
      </c>
      <c r="S46" s="18">
        <v>29.5</v>
      </c>
      <c r="T46" s="18">
        <v>18.5</v>
      </c>
      <c r="U46" s="35">
        <v>42</v>
      </c>
    </row>
    <row r="47" spans="1:21" x14ac:dyDescent="0.2">
      <c r="A47" s="17" t="s">
        <v>70</v>
      </c>
      <c r="B47" s="18">
        <v>8.17</v>
      </c>
      <c r="C47" s="18">
        <v>5.4</v>
      </c>
      <c r="D47" s="18">
        <v>9.8000000000000007</v>
      </c>
      <c r="E47" s="34">
        <v>28</v>
      </c>
      <c r="F47" s="18">
        <v>1.2</v>
      </c>
      <c r="G47" s="18">
        <v>218</v>
      </c>
      <c r="H47" s="18">
        <v>32.5</v>
      </c>
      <c r="I47" s="18">
        <v>14.6</v>
      </c>
      <c r="J47" s="35">
        <v>43</v>
      </c>
      <c r="K47" s="22"/>
      <c r="L47" s="17" t="s">
        <v>81</v>
      </c>
      <c r="M47" s="18">
        <v>8.56</v>
      </c>
      <c r="N47" s="18">
        <v>5.7</v>
      </c>
      <c r="O47" s="18">
        <v>10.45</v>
      </c>
      <c r="P47" s="34">
        <v>28</v>
      </c>
      <c r="Q47" s="18">
        <v>27.5</v>
      </c>
      <c r="R47" s="18">
        <v>203</v>
      </c>
      <c r="S47" s="18">
        <v>29.6</v>
      </c>
      <c r="T47" s="18">
        <v>18.600000000000001</v>
      </c>
      <c r="U47" s="35">
        <v>43</v>
      </c>
    </row>
    <row r="48" spans="1:21" x14ac:dyDescent="0.2">
      <c r="A48" s="17" t="s">
        <v>117</v>
      </c>
      <c r="B48" s="18">
        <v>8.1999999999999993</v>
      </c>
      <c r="C48" s="18">
        <v>5.44</v>
      </c>
      <c r="D48" s="18">
        <v>9.85</v>
      </c>
      <c r="E48" s="34">
        <v>27</v>
      </c>
      <c r="F48" s="18">
        <v>11.4</v>
      </c>
      <c r="G48" s="18">
        <v>219</v>
      </c>
      <c r="H48" s="18">
        <v>33</v>
      </c>
      <c r="I48" s="18">
        <v>15</v>
      </c>
      <c r="J48" s="35">
        <v>44</v>
      </c>
      <c r="K48" s="22"/>
      <c r="L48" s="17">
        <v>4.4400000000000004</v>
      </c>
      <c r="M48" s="18">
        <v>8.6</v>
      </c>
      <c r="N48" s="18">
        <v>5.74</v>
      </c>
      <c r="O48" s="18">
        <v>10.5</v>
      </c>
      <c r="P48" s="34">
        <v>27</v>
      </c>
      <c r="Q48" s="18">
        <v>28</v>
      </c>
      <c r="R48" s="18">
        <v>204</v>
      </c>
      <c r="S48" s="18">
        <v>30</v>
      </c>
      <c r="T48" s="18">
        <v>19</v>
      </c>
      <c r="U48" s="35">
        <v>44</v>
      </c>
    </row>
    <row r="49" spans="1:21" x14ac:dyDescent="0.2">
      <c r="A49" s="17" t="s">
        <v>73</v>
      </c>
      <c r="B49" s="18">
        <v>8.25</v>
      </c>
      <c r="C49" s="18">
        <v>5.46</v>
      </c>
      <c r="D49" s="18">
        <v>9.9</v>
      </c>
      <c r="E49" s="34">
        <v>26</v>
      </c>
      <c r="F49" s="18">
        <v>11.6</v>
      </c>
      <c r="G49" s="18">
        <v>220</v>
      </c>
      <c r="H49" s="18">
        <v>33.5</v>
      </c>
      <c r="I49" s="18">
        <v>15.5</v>
      </c>
      <c r="J49" s="35">
        <v>45</v>
      </c>
      <c r="K49" s="22"/>
      <c r="L49" s="17" t="s">
        <v>83</v>
      </c>
      <c r="M49" s="18">
        <v>8.65</v>
      </c>
      <c r="N49" s="18">
        <v>5.76</v>
      </c>
      <c r="O49" s="18">
        <v>10.55</v>
      </c>
      <c r="P49" s="34">
        <v>26</v>
      </c>
      <c r="Q49" s="18">
        <v>28.5</v>
      </c>
      <c r="R49" s="18">
        <v>205</v>
      </c>
      <c r="S49" s="18">
        <v>30.5</v>
      </c>
      <c r="T49" s="18">
        <v>19.5</v>
      </c>
      <c r="U49" s="35">
        <v>45</v>
      </c>
    </row>
    <row r="50" spans="1:21" x14ac:dyDescent="0.2">
      <c r="A50" s="17" t="s">
        <v>74</v>
      </c>
      <c r="B50" s="18">
        <v>8.27</v>
      </c>
      <c r="C50" s="18">
        <v>5.48</v>
      </c>
      <c r="D50" s="18">
        <v>9.9499999999999993</v>
      </c>
      <c r="E50" s="34">
        <v>25</v>
      </c>
      <c r="F50" s="18">
        <v>12</v>
      </c>
      <c r="G50" s="18">
        <v>221</v>
      </c>
      <c r="H50" s="18">
        <v>33.6</v>
      </c>
      <c r="I50" s="18">
        <v>15.6</v>
      </c>
      <c r="J50" s="35">
        <v>46</v>
      </c>
      <c r="K50" s="22"/>
      <c r="L50" s="17" t="s">
        <v>84</v>
      </c>
      <c r="M50" s="18">
        <v>8.66</v>
      </c>
      <c r="N50" s="18">
        <v>5.78</v>
      </c>
      <c r="O50" s="18">
        <v>10.6</v>
      </c>
      <c r="P50" s="34">
        <v>25</v>
      </c>
      <c r="Q50" s="18">
        <v>28.6</v>
      </c>
      <c r="R50" s="18">
        <v>206</v>
      </c>
      <c r="S50" s="18">
        <v>30.6</v>
      </c>
      <c r="T50" s="18">
        <v>19.600000000000001</v>
      </c>
      <c r="U50" s="35">
        <v>46</v>
      </c>
    </row>
    <row r="51" spans="1:21" x14ac:dyDescent="0.2">
      <c r="A51" s="17" t="s">
        <v>75</v>
      </c>
      <c r="B51" s="18">
        <v>8.3000000000000007</v>
      </c>
      <c r="C51" s="18">
        <v>5.5</v>
      </c>
      <c r="D51" s="18">
        <v>10</v>
      </c>
      <c r="E51" s="34">
        <v>24</v>
      </c>
      <c r="F51" s="18">
        <v>12.2</v>
      </c>
      <c r="G51" s="18">
        <v>222</v>
      </c>
      <c r="H51" s="18">
        <v>34</v>
      </c>
      <c r="I51" s="18">
        <v>16</v>
      </c>
      <c r="J51" s="35">
        <v>47</v>
      </c>
      <c r="K51" s="22"/>
      <c r="L51" s="17" t="s">
        <v>122</v>
      </c>
      <c r="M51" s="18">
        <v>8.6999999999999993</v>
      </c>
      <c r="N51" s="18">
        <v>5.8</v>
      </c>
      <c r="O51" s="18">
        <v>10.65</v>
      </c>
      <c r="P51" s="34">
        <v>24</v>
      </c>
      <c r="Q51" s="18">
        <v>29</v>
      </c>
      <c r="R51" s="18">
        <v>207</v>
      </c>
      <c r="S51" s="18">
        <v>31</v>
      </c>
      <c r="T51" s="18">
        <v>20</v>
      </c>
      <c r="U51" s="35">
        <v>47</v>
      </c>
    </row>
    <row r="52" spans="1:21" x14ac:dyDescent="0.2">
      <c r="A52" s="17" t="s">
        <v>76</v>
      </c>
      <c r="B52" s="18">
        <v>8.35</v>
      </c>
      <c r="C52" s="18">
        <v>5.54</v>
      </c>
      <c r="D52" s="18">
        <v>10.050000000000001</v>
      </c>
      <c r="E52" s="34">
        <v>23</v>
      </c>
      <c r="F52" s="18">
        <v>12.4</v>
      </c>
      <c r="G52" s="18">
        <v>223</v>
      </c>
      <c r="H52" s="18">
        <v>34.5</v>
      </c>
      <c r="I52" s="18">
        <v>16.5</v>
      </c>
      <c r="J52" s="35">
        <v>48</v>
      </c>
      <c r="K52" s="22"/>
      <c r="L52" s="17" t="s">
        <v>123</v>
      </c>
      <c r="M52" s="18">
        <v>8.75</v>
      </c>
      <c r="N52" s="18">
        <v>5.84</v>
      </c>
      <c r="O52" s="18">
        <v>10.7</v>
      </c>
      <c r="P52" s="34">
        <v>23</v>
      </c>
      <c r="Q52" s="18">
        <v>29.5</v>
      </c>
      <c r="R52" s="18">
        <v>208</v>
      </c>
      <c r="S52" s="18">
        <v>31.5</v>
      </c>
      <c r="T52" s="18">
        <v>20.5</v>
      </c>
      <c r="U52" s="35">
        <v>48</v>
      </c>
    </row>
    <row r="53" spans="1:21" x14ac:dyDescent="0.2">
      <c r="A53" s="17" t="s">
        <v>77</v>
      </c>
      <c r="B53" s="18">
        <v>8.4</v>
      </c>
      <c r="C53" s="18">
        <v>5.58</v>
      </c>
      <c r="D53" s="18">
        <v>10.1</v>
      </c>
      <c r="E53" s="34">
        <v>22</v>
      </c>
      <c r="F53" s="18">
        <v>12.6</v>
      </c>
      <c r="G53" s="18">
        <v>224</v>
      </c>
      <c r="H53" s="18">
        <v>34.6</v>
      </c>
      <c r="I53" s="18">
        <v>16.600000000000001</v>
      </c>
      <c r="J53" s="35">
        <v>49</v>
      </c>
      <c r="K53" s="22"/>
      <c r="L53" s="17" t="s">
        <v>124</v>
      </c>
      <c r="M53" s="18">
        <v>8.8000000000000007</v>
      </c>
      <c r="N53" s="18">
        <v>5.88</v>
      </c>
      <c r="O53" s="18">
        <v>10.75</v>
      </c>
      <c r="P53" s="34">
        <v>22</v>
      </c>
      <c r="Q53" s="18">
        <v>29.6</v>
      </c>
      <c r="R53" s="18">
        <v>209</v>
      </c>
      <c r="S53" s="18">
        <v>31.6</v>
      </c>
      <c r="T53" s="18">
        <v>20.6</v>
      </c>
      <c r="U53" s="35">
        <v>49</v>
      </c>
    </row>
    <row r="54" spans="1:21" x14ac:dyDescent="0.2">
      <c r="A54" s="17" t="s">
        <v>78</v>
      </c>
      <c r="B54" s="18">
        <v>8.4499999999999993</v>
      </c>
      <c r="C54" s="18">
        <v>5.6</v>
      </c>
      <c r="D54" s="18">
        <v>10.15</v>
      </c>
      <c r="E54" s="34">
        <v>21</v>
      </c>
      <c r="F54" s="18">
        <v>13</v>
      </c>
      <c r="G54" s="18">
        <v>225</v>
      </c>
      <c r="H54" s="18">
        <v>35</v>
      </c>
      <c r="I54" s="18">
        <v>17</v>
      </c>
      <c r="J54" s="35">
        <v>50</v>
      </c>
      <c r="K54" s="22"/>
      <c r="L54" s="17" t="s">
        <v>87</v>
      </c>
      <c r="M54" s="18">
        <v>8.85</v>
      </c>
      <c r="N54" s="18">
        <v>5.9</v>
      </c>
      <c r="O54" s="18">
        <v>10.8</v>
      </c>
      <c r="P54" s="34">
        <v>21</v>
      </c>
      <c r="Q54" s="18">
        <v>30</v>
      </c>
      <c r="R54" s="18">
        <v>210</v>
      </c>
      <c r="S54" s="18">
        <v>32</v>
      </c>
      <c r="T54" s="18">
        <v>21</v>
      </c>
      <c r="U54" s="35">
        <v>50</v>
      </c>
    </row>
    <row r="55" spans="1:21" x14ac:dyDescent="0.2">
      <c r="A55" s="17" t="s">
        <v>79</v>
      </c>
      <c r="B55" s="18">
        <v>8.5</v>
      </c>
      <c r="C55" s="18">
        <v>5.64</v>
      </c>
      <c r="D55" s="18">
        <v>10.199999999999999</v>
      </c>
      <c r="E55" s="34">
        <v>20</v>
      </c>
      <c r="F55" s="18">
        <v>13.2</v>
      </c>
      <c r="G55" s="18">
        <v>226</v>
      </c>
      <c r="H55" s="18">
        <v>35.5</v>
      </c>
      <c r="I55" s="18">
        <v>17.5</v>
      </c>
      <c r="J55" s="35">
        <v>51</v>
      </c>
      <c r="K55" s="22"/>
      <c r="L55" s="17" t="s">
        <v>125</v>
      </c>
      <c r="M55" s="18">
        <v>8.9</v>
      </c>
      <c r="N55" s="18">
        <v>5.94</v>
      </c>
      <c r="O55" s="18">
        <v>10.85</v>
      </c>
      <c r="P55" s="34">
        <v>20</v>
      </c>
      <c r="Q55" s="18">
        <v>30.5</v>
      </c>
      <c r="R55" s="18">
        <v>212</v>
      </c>
      <c r="S55" s="18">
        <v>32.5</v>
      </c>
      <c r="T55" s="18">
        <v>21.5</v>
      </c>
      <c r="U55" s="35">
        <v>51</v>
      </c>
    </row>
    <row r="56" spans="1:21" x14ac:dyDescent="0.2">
      <c r="A56" s="17" t="s">
        <v>80</v>
      </c>
      <c r="B56" s="18">
        <v>8.5500000000000007</v>
      </c>
      <c r="C56" s="18">
        <v>5.68</v>
      </c>
      <c r="D56" s="18">
        <v>10.25</v>
      </c>
      <c r="E56" s="34">
        <v>19</v>
      </c>
      <c r="F56" s="18">
        <v>13.4</v>
      </c>
      <c r="G56" s="18">
        <v>227</v>
      </c>
      <c r="H56" s="18">
        <v>36</v>
      </c>
      <c r="I56" s="18">
        <v>18</v>
      </c>
      <c r="J56" s="35">
        <v>52</v>
      </c>
      <c r="K56" s="22"/>
      <c r="L56" s="17" t="s">
        <v>171</v>
      </c>
      <c r="M56" s="18">
        <v>8.9499999999999993</v>
      </c>
      <c r="N56" s="18">
        <v>5.98</v>
      </c>
      <c r="O56" s="18">
        <v>10.9</v>
      </c>
      <c r="P56" s="34">
        <v>19</v>
      </c>
      <c r="Q56" s="18">
        <v>31</v>
      </c>
      <c r="R56" s="18">
        <v>214</v>
      </c>
      <c r="S56" s="18">
        <v>33</v>
      </c>
      <c r="T56" s="18">
        <v>22</v>
      </c>
      <c r="U56" s="35">
        <v>52</v>
      </c>
    </row>
    <row r="57" spans="1:21" x14ac:dyDescent="0.2">
      <c r="A57" s="17" t="s">
        <v>81</v>
      </c>
      <c r="B57" s="18">
        <v>8.6</v>
      </c>
      <c r="C57" s="18">
        <v>5.7</v>
      </c>
      <c r="D57" s="18">
        <v>10.3</v>
      </c>
      <c r="E57" s="34">
        <v>18</v>
      </c>
      <c r="F57" s="18">
        <v>14</v>
      </c>
      <c r="G57" s="18">
        <v>228</v>
      </c>
      <c r="H57" s="18">
        <v>36.5</v>
      </c>
      <c r="I57" s="18">
        <v>18.5</v>
      </c>
      <c r="J57" s="35">
        <v>53</v>
      </c>
      <c r="K57" s="22"/>
      <c r="L57" s="17" t="s">
        <v>172</v>
      </c>
      <c r="M57" s="18">
        <v>9</v>
      </c>
      <c r="N57" s="18">
        <v>6</v>
      </c>
      <c r="O57" s="18">
        <v>11</v>
      </c>
      <c r="P57" s="34">
        <v>18</v>
      </c>
      <c r="Q57" s="18">
        <v>31.6</v>
      </c>
      <c r="R57" s="18">
        <v>216</v>
      </c>
      <c r="S57" s="18">
        <v>33.5</v>
      </c>
      <c r="T57" s="18">
        <v>22.5</v>
      </c>
      <c r="U57" s="35">
        <v>53</v>
      </c>
    </row>
    <row r="58" spans="1:21" x14ac:dyDescent="0.2">
      <c r="A58" s="17" t="s">
        <v>82</v>
      </c>
      <c r="B58" s="18">
        <v>8.65</v>
      </c>
      <c r="C58" s="18">
        <v>5.74</v>
      </c>
      <c r="D58" s="18">
        <v>10.35</v>
      </c>
      <c r="E58" s="34">
        <v>17</v>
      </c>
      <c r="F58" s="18">
        <v>14.2</v>
      </c>
      <c r="G58" s="18">
        <v>229</v>
      </c>
      <c r="H58" s="18">
        <v>37</v>
      </c>
      <c r="I58" s="18">
        <v>19</v>
      </c>
      <c r="J58" s="35">
        <v>54</v>
      </c>
      <c r="K58" s="22"/>
      <c r="L58" s="17" t="s">
        <v>128</v>
      </c>
      <c r="M58" s="18">
        <v>9.0500000000000007</v>
      </c>
      <c r="N58" s="18">
        <v>6.04</v>
      </c>
      <c r="O58" s="18">
        <v>11.1</v>
      </c>
      <c r="P58" s="34">
        <v>17</v>
      </c>
      <c r="Q58" s="18">
        <v>32</v>
      </c>
      <c r="R58" s="18">
        <v>218</v>
      </c>
      <c r="S58" s="18">
        <v>34</v>
      </c>
      <c r="T58" s="18">
        <v>23</v>
      </c>
      <c r="U58" s="35">
        <v>54</v>
      </c>
    </row>
    <row r="59" spans="1:21" x14ac:dyDescent="0.2">
      <c r="A59" s="17" t="s">
        <v>83</v>
      </c>
      <c r="B59" s="18">
        <v>8.6999999999999993</v>
      </c>
      <c r="C59" s="18">
        <v>5.78</v>
      </c>
      <c r="D59" s="18">
        <v>10.4</v>
      </c>
      <c r="E59" s="34">
        <v>16</v>
      </c>
      <c r="F59" s="18">
        <v>14.4</v>
      </c>
      <c r="G59" s="18">
        <v>230</v>
      </c>
      <c r="H59" s="18">
        <v>37.5</v>
      </c>
      <c r="I59" s="18">
        <v>19.5</v>
      </c>
      <c r="J59" s="35">
        <v>55</v>
      </c>
      <c r="K59" s="22"/>
      <c r="L59" s="17" t="s">
        <v>173</v>
      </c>
      <c r="M59" s="18">
        <v>9.1</v>
      </c>
      <c r="N59" s="18">
        <v>6.08</v>
      </c>
      <c r="O59" s="18">
        <v>11.2</v>
      </c>
      <c r="P59" s="34">
        <v>16</v>
      </c>
      <c r="Q59" s="18">
        <v>33</v>
      </c>
      <c r="R59" s="18">
        <v>220</v>
      </c>
      <c r="S59" s="18">
        <v>34.5</v>
      </c>
      <c r="T59" s="18">
        <v>23.5</v>
      </c>
      <c r="U59" s="35">
        <v>55</v>
      </c>
    </row>
    <row r="60" spans="1:21" x14ac:dyDescent="0.2">
      <c r="A60" s="17" t="s">
        <v>84</v>
      </c>
      <c r="B60" s="18">
        <v>8.75</v>
      </c>
      <c r="C60" s="18">
        <v>5.8</v>
      </c>
      <c r="D60" s="18">
        <v>10.5</v>
      </c>
      <c r="E60" s="34">
        <v>15</v>
      </c>
      <c r="F60" s="18">
        <v>15</v>
      </c>
      <c r="G60" s="18">
        <v>232</v>
      </c>
      <c r="H60" s="18">
        <v>38</v>
      </c>
      <c r="I60" s="18">
        <v>20</v>
      </c>
      <c r="J60" s="35">
        <v>56</v>
      </c>
      <c r="K60" s="22"/>
      <c r="L60" s="17" t="s">
        <v>161</v>
      </c>
      <c r="M60" s="18">
        <v>9.15</v>
      </c>
      <c r="N60" s="18">
        <v>6.1</v>
      </c>
      <c r="O60" s="18">
        <v>11.3</v>
      </c>
      <c r="P60" s="34">
        <v>15</v>
      </c>
      <c r="Q60" s="18">
        <v>34</v>
      </c>
      <c r="R60" s="18">
        <v>222</v>
      </c>
      <c r="S60" s="18">
        <v>35</v>
      </c>
      <c r="T60" s="18">
        <v>24</v>
      </c>
      <c r="U60" s="35">
        <v>56</v>
      </c>
    </row>
    <row r="61" spans="1:21" x14ac:dyDescent="0.2">
      <c r="A61" s="17" t="s">
        <v>85</v>
      </c>
      <c r="B61" s="18">
        <v>8.8000000000000007</v>
      </c>
      <c r="C61" s="18">
        <v>5.84</v>
      </c>
      <c r="D61" s="18">
        <v>10.6</v>
      </c>
      <c r="E61" s="34">
        <v>14</v>
      </c>
      <c r="F61" s="18">
        <v>15.2</v>
      </c>
      <c r="G61" s="18">
        <v>234</v>
      </c>
      <c r="H61" s="18">
        <v>38.5</v>
      </c>
      <c r="I61" s="18">
        <v>20.5</v>
      </c>
      <c r="J61" s="35">
        <v>57</v>
      </c>
      <c r="K61" s="22"/>
      <c r="L61" s="17" t="s">
        <v>174</v>
      </c>
      <c r="M61" s="18">
        <v>9.1999999999999993</v>
      </c>
      <c r="N61" s="18">
        <v>6.14</v>
      </c>
      <c r="O61" s="18">
        <v>11.4</v>
      </c>
      <c r="P61" s="34">
        <v>14</v>
      </c>
      <c r="Q61" s="18">
        <v>35</v>
      </c>
      <c r="R61" s="18">
        <v>224</v>
      </c>
      <c r="S61" s="18">
        <v>35.5</v>
      </c>
      <c r="T61" s="18">
        <v>24.5</v>
      </c>
      <c r="U61" s="35">
        <v>57</v>
      </c>
    </row>
    <row r="62" spans="1:21" x14ac:dyDescent="0.2">
      <c r="A62" s="17" t="s">
        <v>86</v>
      </c>
      <c r="B62" s="18">
        <v>8.85</v>
      </c>
      <c r="C62" s="18">
        <v>5.88</v>
      </c>
      <c r="D62" s="18">
        <v>10.7</v>
      </c>
      <c r="E62" s="34">
        <v>13</v>
      </c>
      <c r="F62" s="18">
        <v>16</v>
      </c>
      <c r="G62" s="18">
        <v>236</v>
      </c>
      <c r="H62" s="18">
        <v>39</v>
      </c>
      <c r="I62" s="18">
        <v>21</v>
      </c>
      <c r="J62" s="35">
        <v>58</v>
      </c>
      <c r="K62" s="22"/>
      <c r="L62" s="17" t="s">
        <v>175</v>
      </c>
      <c r="M62" s="18">
        <v>9.25</v>
      </c>
      <c r="N62" s="18">
        <v>6.18</v>
      </c>
      <c r="O62" s="18">
        <v>11.5</v>
      </c>
      <c r="P62" s="34">
        <v>13</v>
      </c>
      <c r="Q62" s="18">
        <v>36</v>
      </c>
      <c r="R62" s="18">
        <v>226</v>
      </c>
      <c r="S62" s="18">
        <v>36</v>
      </c>
      <c r="T62" s="18">
        <v>25</v>
      </c>
      <c r="U62" s="35">
        <v>58</v>
      </c>
    </row>
    <row r="63" spans="1:21" x14ac:dyDescent="0.2">
      <c r="A63" s="17" t="s">
        <v>87</v>
      </c>
      <c r="B63" s="18">
        <v>8.9</v>
      </c>
      <c r="C63" s="18">
        <v>5.9</v>
      </c>
      <c r="D63" s="18">
        <v>10.8</v>
      </c>
      <c r="E63" s="34">
        <v>12</v>
      </c>
      <c r="F63" s="18">
        <v>16.2</v>
      </c>
      <c r="G63" s="18">
        <v>238</v>
      </c>
      <c r="H63" s="18">
        <v>39.5</v>
      </c>
      <c r="I63" s="18">
        <v>21.5</v>
      </c>
      <c r="J63" s="35">
        <v>59</v>
      </c>
      <c r="K63" s="22"/>
      <c r="L63" s="17" t="s">
        <v>176</v>
      </c>
      <c r="M63" s="18">
        <v>9.3000000000000007</v>
      </c>
      <c r="N63" s="18">
        <v>6.2</v>
      </c>
      <c r="O63" s="18">
        <v>11.6</v>
      </c>
      <c r="P63" s="34">
        <v>12</v>
      </c>
      <c r="Q63" s="18">
        <v>37</v>
      </c>
      <c r="R63" s="18">
        <v>228</v>
      </c>
      <c r="S63" s="18">
        <v>36.5</v>
      </c>
      <c r="T63" s="18">
        <v>25.5</v>
      </c>
      <c r="U63" s="35">
        <v>59</v>
      </c>
    </row>
    <row r="64" spans="1:21" x14ac:dyDescent="0.2">
      <c r="A64" s="17" t="s">
        <v>88</v>
      </c>
      <c r="B64" s="18">
        <v>8.9499999999999993</v>
      </c>
      <c r="C64" s="18">
        <v>5.94</v>
      </c>
      <c r="D64" s="18">
        <v>10.9</v>
      </c>
      <c r="E64" s="34">
        <v>11</v>
      </c>
      <c r="F64" s="18">
        <v>17</v>
      </c>
      <c r="G64" s="18">
        <v>240</v>
      </c>
      <c r="H64" s="18">
        <v>40</v>
      </c>
      <c r="I64" s="18">
        <v>22</v>
      </c>
      <c r="J64" s="35">
        <v>60</v>
      </c>
      <c r="K64" s="22"/>
      <c r="L64" s="17" t="s">
        <v>177</v>
      </c>
      <c r="M64" s="18">
        <v>9.35</v>
      </c>
      <c r="N64" s="18">
        <v>6.24</v>
      </c>
      <c r="O64" s="18">
        <v>11.7</v>
      </c>
      <c r="P64" s="34">
        <v>11</v>
      </c>
      <c r="Q64" s="18">
        <v>38</v>
      </c>
      <c r="R64" s="18">
        <v>230</v>
      </c>
      <c r="S64" s="18">
        <v>37</v>
      </c>
      <c r="T64" s="18">
        <v>26</v>
      </c>
      <c r="U64" s="35">
        <v>60</v>
      </c>
    </row>
    <row r="65" spans="1:21" x14ac:dyDescent="0.2">
      <c r="A65" s="17" t="s">
        <v>89</v>
      </c>
      <c r="B65" s="18">
        <v>9</v>
      </c>
      <c r="C65" s="18">
        <v>5.98</v>
      </c>
      <c r="D65" s="18">
        <v>11</v>
      </c>
      <c r="E65" s="34">
        <v>10</v>
      </c>
      <c r="F65" s="18">
        <v>17.2</v>
      </c>
      <c r="G65" s="18">
        <v>242</v>
      </c>
      <c r="H65" s="18">
        <v>40.5</v>
      </c>
      <c r="I65" s="18">
        <v>22.5</v>
      </c>
      <c r="J65" s="35">
        <v>61</v>
      </c>
      <c r="K65" s="22"/>
      <c r="L65" s="17" t="s">
        <v>97</v>
      </c>
      <c r="M65" s="18">
        <v>9.4</v>
      </c>
      <c r="N65" s="18">
        <v>6.28</v>
      </c>
      <c r="O65" s="18">
        <v>11.8</v>
      </c>
      <c r="P65" s="34">
        <v>10</v>
      </c>
      <c r="Q65" s="18">
        <v>40</v>
      </c>
      <c r="R65" s="18">
        <v>232</v>
      </c>
      <c r="S65" s="18">
        <v>37.5</v>
      </c>
      <c r="T65" s="18">
        <v>26.5</v>
      </c>
      <c r="U65" s="35">
        <v>61</v>
      </c>
    </row>
    <row r="66" spans="1:21" x14ac:dyDescent="0.2">
      <c r="A66" s="17" t="s">
        <v>160</v>
      </c>
      <c r="B66" s="18">
        <v>9.0500000000000007</v>
      </c>
      <c r="C66" s="18">
        <v>6</v>
      </c>
      <c r="D66" s="18">
        <v>11.1</v>
      </c>
      <c r="E66" s="34">
        <v>9</v>
      </c>
      <c r="F66" s="18">
        <v>18</v>
      </c>
      <c r="G66" s="18">
        <v>244</v>
      </c>
      <c r="H66" s="18">
        <v>41</v>
      </c>
      <c r="I66" s="18">
        <v>23</v>
      </c>
      <c r="J66" s="35">
        <v>62</v>
      </c>
      <c r="K66" s="22"/>
      <c r="L66" s="17" t="s">
        <v>98</v>
      </c>
      <c r="M66" s="18">
        <v>9.4499999999999993</v>
      </c>
      <c r="N66" s="18">
        <v>6.3</v>
      </c>
      <c r="O66" s="18">
        <v>11.9</v>
      </c>
      <c r="P66" s="34">
        <v>9</v>
      </c>
      <c r="Q66" s="18">
        <v>42</v>
      </c>
      <c r="R66" s="18">
        <v>234</v>
      </c>
      <c r="S66" s="18">
        <v>38</v>
      </c>
      <c r="T66" s="18">
        <v>27</v>
      </c>
      <c r="U66" s="35">
        <v>62</v>
      </c>
    </row>
    <row r="67" spans="1:21" x14ac:dyDescent="0.2">
      <c r="A67" s="17" t="s">
        <v>129</v>
      </c>
      <c r="B67" s="18">
        <v>9.1</v>
      </c>
      <c r="C67" s="18">
        <v>6.05</v>
      </c>
      <c r="D67" s="18">
        <v>11.2</v>
      </c>
      <c r="E67" s="34">
        <v>8</v>
      </c>
      <c r="F67" s="18">
        <v>19</v>
      </c>
      <c r="G67" s="18">
        <v>246</v>
      </c>
      <c r="H67" s="18">
        <v>41.5</v>
      </c>
      <c r="I67" s="18">
        <v>24</v>
      </c>
      <c r="J67" s="35">
        <v>63</v>
      </c>
      <c r="K67" s="22"/>
      <c r="L67" s="17" t="s">
        <v>99</v>
      </c>
      <c r="M67" s="18">
        <v>9.5</v>
      </c>
      <c r="N67" s="18">
        <v>6.35</v>
      </c>
      <c r="O67" s="18">
        <v>12</v>
      </c>
      <c r="P67" s="34">
        <v>8</v>
      </c>
      <c r="Q67" s="18">
        <v>44</v>
      </c>
      <c r="R67" s="18">
        <v>236</v>
      </c>
      <c r="S67" s="18">
        <v>38.5</v>
      </c>
      <c r="T67" s="18">
        <v>28</v>
      </c>
      <c r="U67" s="35">
        <v>63</v>
      </c>
    </row>
    <row r="68" spans="1:21" x14ac:dyDescent="0.2">
      <c r="A68" s="17" t="s">
        <v>161</v>
      </c>
      <c r="B68" s="18">
        <v>9.15</v>
      </c>
      <c r="C68" s="18">
        <v>6.1</v>
      </c>
      <c r="D68" s="18">
        <v>11.3</v>
      </c>
      <c r="E68" s="34">
        <v>7</v>
      </c>
      <c r="F68" s="18">
        <v>20</v>
      </c>
      <c r="G68" s="18">
        <v>248</v>
      </c>
      <c r="H68" s="18">
        <v>42</v>
      </c>
      <c r="I68" s="18">
        <v>25</v>
      </c>
      <c r="J68" s="35">
        <v>64</v>
      </c>
      <c r="K68" s="22"/>
      <c r="L68" s="17" t="s">
        <v>100</v>
      </c>
      <c r="M68" s="18">
        <v>9.6</v>
      </c>
      <c r="N68" s="18">
        <v>6.4</v>
      </c>
      <c r="O68" s="18">
        <v>12.1</v>
      </c>
      <c r="P68" s="34">
        <v>7</v>
      </c>
      <c r="Q68" s="18">
        <v>46</v>
      </c>
      <c r="R68" s="18">
        <v>238</v>
      </c>
      <c r="S68" s="18">
        <v>39</v>
      </c>
      <c r="T68" s="18">
        <v>29</v>
      </c>
      <c r="U68" s="35">
        <v>64</v>
      </c>
    </row>
    <row r="69" spans="1:21" x14ac:dyDescent="0.2">
      <c r="A69" s="17" t="s">
        <v>94</v>
      </c>
      <c r="B69" s="18">
        <v>9.1999999999999993</v>
      </c>
      <c r="C69" s="18">
        <v>6.15</v>
      </c>
      <c r="D69" s="18">
        <v>11.4</v>
      </c>
      <c r="E69" s="34">
        <v>6</v>
      </c>
      <c r="F69" s="18">
        <v>21</v>
      </c>
      <c r="G69" s="18">
        <v>250</v>
      </c>
      <c r="H69" s="18">
        <v>42.5</v>
      </c>
      <c r="I69" s="18">
        <v>26</v>
      </c>
      <c r="J69" s="35">
        <v>65</v>
      </c>
      <c r="K69" s="22"/>
      <c r="L69" s="17" t="s">
        <v>101</v>
      </c>
      <c r="M69" s="18">
        <v>9.6999999999999993</v>
      </c>
      <c r="N69" s="18">
        <v>6.45</v>
      </c>
      <c r="O69" s="18">
        <v>12.11</v>
      </c>
      <c r="P69" s="34">
        <v>6</v>
      </c>
      <c r="Q69" s="18">
        <v>48</v>
      </c>
      <c r="R69" s="18">
        <v>240</v>
      </c>
      <c r="S69" s="18">
        <v>39.5</v>
      </c>
      <c r="T69" s="18">
        <v>30</v>
      </c>
      <c r="U69" s="35">
        <v>65</v>
      </c>
    </row>
    <row r="70" spans="1:21" x14ac:dyDescent="0.2">
      <c r="A70" s="17" t="s">
        <v>95</v>
      </c>
      <c r="B70" s="18">
        <v>9.25</v>
      </c>
      <c r="C70" s="18">
        <v>6.2</v>
      </c>
      <c r="D70" s="18">
        <v>11.5</v>
      </c>
      <c r="E70" s="34">
        <v>5</v>
      </c>
      <c r="F70" s="18">
        <v>22</v>
      </c>
      <c r="G70" s="18">
        <v>252</v>
      </c>
      <c r="H70" s="18">
        <v>43</v>
      </c>
      <c r="I70" s="18">
        <v>27</v>
      </c>
      <c r="J70" s="35">
        <v>66</v>
      </c>
      <c r="K70" s="22"/>
      <c r="L70" s="17" t="s">
        <v>102</v>
      </c>
      <c r="M70" s="18">
        <v>9.8000000000000007</v>
      </c>
      <c r="N70" s="18">
        <v>6.5</v>
      </c>
      <c r="O70" s="18">
        <v>12.31</v>
      </c>
      <c r="P70" s="34">
        <v>5</v>
      </c>
      <c r="Q70" s="18">
        <v>50</v>
      </c>
      <c r="R70" s="18">
        <v>242</v>
      </c>
      <c r="S70" s="18">
        <v>40</v>
      </c>
      <c r="T70" s="18">
        <v>31</v>
      </c>
      <c r="U70" s="35">
        <v>66</v>
      </c>
    </row>
    <row r="71" spans="1:21" x14ac:dyDescent="0.2">
      <c r="A71" s="17" t="s">
        <v>96</v>
      </c>
      <c r="B71" s="18">
        <v>9.3000000000000007</v>
      </c>
      <c r="C71" s="18">
        <v>6.25</v>
      </c>
      <c r="D71" s="18">
        <v>11.6</v>
      </c>
      <c r="E71" s="34">
        <v>4</v>
      </c>
      <c r="F71" s="18">
        <v>23</v>
      </c>
      <c r="G71" s="18">
        <v>254</v>
      </c>
      <c r="H71" s="18">
        <v>43.5</v>
      </c>
      <c r="I71" s="18">
        <v>28</v>
      </c>
      <c r="J71" s="35">
        <v>67</v>
      </c>
      <c r="K71" s="22"/>
      <c r="L71" s="17" t="s">
        <v>103</v>
      </c>
      <c r="M71" s="18">
        <v>9.9</v>
      </c>
      <c r="N71" s="18">
        <v>6.55</v>
      </c>
      <c r="O71" s="18">
        <v>12.51</v>
      </c>
      <c r="P71" s="34">
        <v>4</v>
      </c>
      <c r="Q71" s="18">
        <v>52</v>
      </c>
      <c r="R71" s="18">
        <v>244</v>
      </c>
      <c r="S71" s="18">
        <v>40.5</v>
      </c>
      <c r="T71" s="18">
        <v>32</v>
      </c>
      <c r="U71" s="35">
        <v>67</v>
      </c>
    </row>
    <row r="72" spans="1:21" x14ac:dyDescent="0.2">
      <c r="A72" s="17" t="s">
        <v>97</v>
      </c>
      <c r="B72" s="18">
        <v>9.4</v>
      </c>
      <c r="C72" s="18">
        <v>6.3</v>
      </c>
      <c r="D72" s="18">
        <v>11.61</v>
      </c>
      <c r="E72" s="34">
        <v>3</v>
      </c>
      <c r="F72" s="18">
        <v>24</v>
      </c>
      <c r="G72" s="18">
        <v>256</v>
      </c>
      <c r="H72" s="18">
        <v>44</v>
      </c>
      <c r="I72" s="18">
        <v>29</v>
      </c>
      <c r="J72" s="35">
        <v>68</v>
      </c>
      <c r="K72" s="22"/>
      <c r="L72" s="17" t="s">
        <v>138</v>
      </c>
      <c r="M72" s="18">
        <v>10</v>
      </c>
      <c r="N72" s="18">
        <v>6.6</v>
      </c>
      <c r="O72" s="18">
        <v>12.71</v>
      </c>
      <c r="P72" s="34">
        <v>3</v>
      </c>
      <c r="Q72" s="18">
        <v>54</v>
      </c>
      <c r="R72" s="18">
        <v>246</v>
      </c>
      <c r="S72" s="18">
        <v>41</v>
      </c>
      <c r="T72" s="18">
        <v>33</v>
      </c>
      <c r="U72" s="35">
        <v>68</v>
      </c>
    </row>
    <row r="73" spans="1:21" x14ac:dyDescent="0.2">
      <c r="A73" s="17" t="s">
        <v>98</v>
      </c>
      <c r="B73" s="18">
        <v>9.5</v>
      </c>
      <c r="C73" s="18">
        <v>6.35</v>
      </c>
      <c r="D73" s="18">
        <v>11.81</v>
      </c>
      <c r="E73" s="34">
        <v>2</v>
      </c>
      <c r="F73" s="18">
        <v>25</v>
      </c>
      <c r="G73" s="18">
        <v>258</v>
      </c>
      <c r="H73" s="18">
        <v>45</v>
      </c>
      <c r="I73" s="18">
        <v>30</v>
      </c>
      <c r="J73" s="35">
        <v>69</v>
      </c>
      <c r="K73" s="22"/>
      <c r="L73" s="17" t="s">
        <v>139</v>
      </c>
      <c r="M73" s="18">
        <v>10.1</v>
      </c>
      <c r="N73" s="18">
        <v>6.65</v>
      </c>
      <c r="O73" s="18">
        <v>12.91</v>
      </c>
      <c r="P73" s="34">
        <v>2</v>
      </c>
      <c r="Q73" s="18">
        <v>57</v>
      </c>
      <c r="R73" s="18">
        <v>248</v>
      </c>
      <c r="S73" s="18">
        <v>41.5</v>
      </c>
      <c r="T73" s="18">
        <v>34</v>
      </c>
      <c r="U73" s="35">
        <v>69</v>
      </c>
    </row>
    <row r="74" spans="1:21" ht="15.75" customHeight="1" x14ac:dyDescent="0.2">
      <c r="A74" s="17" t="s">
        <v>99</v>
      </c>
      <c r="B74" s="18">
        <v>9.6</v>
      </c>
      <c r="C74" s="18">
        <v>6.4</v>
      </c>
      <c r="D74" s="18">
        <v>12.01</v>
      </c>
      <c r="E74" s="34">
        <v>1</v>
      </c>
      <c r="F74" s="18">
        <v>26</v>
      </c>
      <c r="G74" s="18">
        <v>260</v>
      </c>
      <c r="H74" s="18">
        <v>46</v>
      </c>
      <c r="I74" s="18">
        <v>31</v>
      </c>
      <c r="J74" s="35">
        <v>70</v>
      </c>
      <c r="K74" s="22"/>
      <c r="L74" s="17" t="s">
        <v>140</v>
      </c>
      <c r="M74" s="18">
        <v>10.199999999999999</v>
      </c>
      <c r="N74" s="18">
        <v>6.7</v>
      </c>
      <c r="O74" s="18">
        <v>13.11</v>
      </c>
      <c r="P74" s="34">
        <v>1</v>
      </c>
      <c r="Q74" s="18">
        <v>60</v>
      </c>
      <c r="R74" s="18">
        <v>250</v>
      </c>
      <c r="S74" s="18">
        <v>42</v>
      </c>
      <c r="T74" s="18">
        <v>35</v>
      </c>
      <c r="U74" s="35">
        <v>70</v>
      </c>
    </row>
    <row r="75" spans="1:21" ht="15.75" customHeight="1" x14ac:dyDescent="0.2">
      <c r="A75" s="17" t="s">
        <v>162</v>
      </c>
      <c r="B75" s="27">
        <v>9.61</v>
      </c>
      <c r="C75" s="27">
        <v>6.41</v>
      </c>
      <c r="D75" s="27">
        <v>12.21</v>
      </c>
      <c r="E75" s="37">
        <v>0</v>
      </c>
      <c r="F75" s="27"/>
      <c r="G75" s="27"/>
      <c r="H75" s="27"/>
      <c r="I75" s="27"/>
      <c r="J75" s="38"/>
      <c r="K75" s="22"/>
      <c r="L75" s="17" t="s">
        <v>178</v>
      </c>
      <c r="M75" s="27">
        <v>10.210000000000001</v>
      </c>
      <c r="N75" s="27">
        <v>6.71</v>
      </c>
      <c r="O75" s="18">
        <v>13.31</v>
      </c>
      <c r="P75" s="37">
        <v>0</v>
      </c>
      <c r="Q75" s="27"/>
      <c r="R75" s="27"/>
      <c r="S75" s="27"/>
      <c r="T75" s="27"/>
      <c r="U75" s="38"/>
    </row>
  </sheetData>
  <sheetProtection password="CC85" sheet="1" selectLockedCells="1" selectUnlockedCells="1"/>
  <mergeCells count="2">
    <mergeCell ref="A1:J1"/>
    <mergeCell ref="L1:U1"/>
  </mergeCells>
  <phoneticPr fontId="14" type="noConversion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"/>
  <sheetViews>
    <sheetView workbookViewId="0">
      <pane ySplit="2" topLeftCell="A56" activePane="bottomLeft" state="frozen"/>
      <selection pane="bottomLeft" activeCell="L76" sqref="L76"/>
    </sheetView>
  </sheetViews>
  <sheetFormatPr defaultColWidth="8.7109375" defaultRowHeight="15" customHeight="1" x14ac:dyDescent="0.25"/>
  <cols>
    <col min="1" max="10" width="8" style="2" customWidth="1"/>
    <col min="11" max="11" width="9.140625" style="2" customWidth="1"/>
    <col min="12" max="21" width="8" style="2" customWidth="1"/>
    <col min="22" max="16384" width="8.7109375" style="1"/>
  </cols>
  <sheetData>
    <row r="1" spans="1:21" ht="15.75" customHeight="1" x14ac:dyDescent="0.25">
      <c r="A1" s="102"/>
      <c r="B1" s="102"/>
      <c r="C1" s="102"/>
      <c r="D1" s="102"/>
      <c r="E1" s="102"/>
      <c r="F1" s="102"/>
      <c r="G1" s="102"/>
      <c r="H1" s="102"/>
      <c r="I1" s="102"/>
      <c r="J1" s="102"/>
      <c r="L1" s="102"/>
      <c r="M1" s="102"/>
      <c r="N1" s="102"/>
      <c r="O1" s="102"/>
      <c r="P1" s="102"/>
      <c r="Q1" s="102"/>
      <c r="R1" s="102"/>
      <c r="S1" s="102"/>
      <c r="T1" s="102"/>
      <c r="U1" s="102"/>
    </row>
    <row r="2" spans="1:21" x14ac:dyDescent="0.25">
      <c r="A2" s="3" t="s">
        <v>11</v>
      </c>
      <c r="B2" s="4" t="s">
        <v>2</v>
      </c>
      <c r="C2" s="4" t="s">
        <v>12</v>
      </c>
      <c r="D2" s="4" t="s">
        <v>17</v>
      </c>
      <c r="E2" s="5" t="s">
        <v>3</v>
      </c>
      <c r="F2" s="4" t="s">
        <v>13</v>
      </c>
      <c r="G2" s="4" t="s">
        <v>14</v>
      </c>
      <c r="H2" s="4" t="s">
        <v>5</v>
      </c>
      <c r="I2" s="4" t="s">
        <v>15</v>
      </c>
      <c r="J2" s="6" t="s">
        <v>3</v>
      </c>
      <c r="K2" s="7"/>
      <c r="L2" s="3" t="s">
        <v>11</v>
      </c>
      <c r="M2" s="4" t="s">
        <v>2</v>
      </c>
      <c r="N2" s="4" t="s">
        <v>12</v>
      </c>
      <c r="O2" s="4" t="s">
        <v>17</v>
      </c>
      <c r="P2" s="5" t="s">
        <v>3</v>
      </c>
      <c r="Q2" s="4" t="s">
        <v>16</v>
      </c>
      <c r="R2" s="4" t="s">
        <v>14</v>
      </c>
      <c r="S2" s="4" t="s">
        <v>5</v>
      </c>
      <c r="T2" s="4" t="s">
        <v>15</v>
      </c>
      <c r="U2" s="6" t="s">
        <v>3</v>
      </c>
    </row>
    <row r="3" spans="1:21" x14ac:dyDescent="0.25">
      <c r="A3" s="40">
        <v>0</v>
      </c>
      <c r="B3" s="8">
        <v>0</v>
      </c>
      <c r="C3" s="9">
        <v>0</v>
      </c>
      <c r="D3" s="9">
        <v>0</v>
      </c>
      <c r="E3" s="10">
        <v>0</v>
      </c>
      <c r="F3" s="11"/>
      <c r="G3" s="11"/>
      <c r="H3" s="11"/>
      <c r="I3" s="11"/>
      <c r="J3" s="12"/>
      <c r="K3" s="7"/>
      <c r="L3" s="40">
        <v>0</v>
      </c>
      <c r="M3" s="8">
        <v>0</v>
      </c>
      <c r="N3" s="9">
        <v>0</v>
      </c>
      <c r="O3" s="9">
        <v>0</v>
      </c>
      <c r="P3" s="10">
        <v>0</v>
      </c>
      <c r="Q3" s="11"/>
      <c r="R3" s="11"/>
      <c r="S3" s="11"/>
      <c r="T3" s="11"/>
      <c r="U3" s="12"/>
    </row>
    <row r="4" spans="1:21" x14ac:dyDescent="0.25">
      <c r="A4" s="41">
        <v>1</v>
      </c>
      <c r="B4" s="13">
        <v>0.1</v>
      </c>
      <c r="C4" s="14">
        <v>0.1</v>
      </c>
      <c r="D4" s="14">
        <v>0.1</v>
      </c>
      <c r="E4" s="15">
        <v>70</v>
      </c>
      <c r="F4" s="14">
        <v>0</v>
      </c>
      <c r="G4" s="14">
        <v>0</v>
      </c>
      <c r="H4" s="14">
        <v>0</v>
      </c>
      <c r="I4" s="14">
        <v>-40</v>
      </c>
      <c r="J4" s="16">
        <v>0</v>
      </c>
      <c r="K4" s="7"/>
      <c r="L4" s="41">
        <v>1</v>
      </c>
      <c r="M4" s="13">
        <v>0.1</v>
      </c>
      <c r="N4" s="14">
        <v>0.1</v>
      </c>
      <c r="O4" s="14">
        <v>0.1</v>
      </c>
      <c r="P4" s="15">
        <v>70</v>
      </c>
      <c r="Q4" s="14">
        <v>0</v>
      </c>
      <c r="R4" s="14">
        <v>0</v>
      </c>
      <c r="S4" s="14">
        <v>0</v>
      </c>
      <c r="T4" s="14">
        <v>-40</v>
      </c>
      <c r="U4" s="16">
        <v>0</v>
      </c>
    </row>
    <row r="5" spans="1:21" x14ac:dyDescent="0.2">
      <c r="A5" s="17" t="s">
        <v>179</v>
      </c>
      <c r="B5" s="18">
        <v>6.5</v>
      </c>
      <c r="C5" s="18">
        <v>4.2</v>
      </c>
      <c r="D5" s="18">
        <v>7.4</v>
      </c>
      <c r="E5" s="34">
        <v>70</v>
      </c>
      <c r="F5" s="18">
        <v>0.1</v>
      </c>
      <c r="G5" s="18">
        <v>140</v>
      </c>
      <c r="H5" s="18">
        <v>5</v>
      </c>
      <c r="I5" s="18">
        <v>-5</v>
      </c>
      <c r="J5" s="35">
        <v>1</v>
      </c>
      <c r="K5" s="22"/>
      <c r="L5" s="17" t="s">
        <v>151</v>
      </c>
      <c r="M5" s="18">
        <v>6.7</v>
      </c>
      <c r="N5" s="18">
        <v>4.4000000000000004</v>
      </c>
      <c r="O5" s="18">
        <v>7.8</v>
      </c>
      <c r="P5" s="34">
        <v>70</v>
      </c>
      <c r="Q5" s="18">
        <v>3</v>
      </c>
      <c r="R5" s="18">
        <v>116</v>
      </c>
      <c r="S5" s="18">
        <v>3</v>
      </c>
      <c r="T5" s="18">
        <v>-3</v>
      </c>
      <c r="U5" s="35">
        <v>1</v>
      </c>
    </row>
    <row r="6" spans="1:21" x14ac:dyDescent="0.2">
      <c r="A6" s="17" t="s">
        <v>180</v>
      </c>
      <c r="B6" s="18">
        <v>6.55</v>
      </c>
      <c r="C6" s="18">
        <v>4.25</v>
      </c>
      <c r="D6" s="18">
        <v>7.5</v>
      </c>
      <c r="E6" s="34">
        <v>69</v>
      </c>
      <c r="F6" s="18">
        <v>0.2</v>
      </c>
      <c r="G6" s="18">
        <v>144</v>
      </c>
      <c r="H6" s="18">
        <v>6</v>
      </c>
      <c r="I6" s="18">
        <v>-4</v>
      </c>
      <c r="J6" s="35">
        <v>2</v>
      </c>
      <c r="K6" s="22"/>
      <c r="L6" s="17" t="s">
        <v>186</v>
      </c>
      <c r="M6" s="18">
        <v>6.8</v>
      </c>
      <c r="N6" s="18">
        <v>4.45</v>
      </c>
      <c r="O6" s="18">
        <v>7.9</v>
      </c>
      <c r="P6" s="34">
        <v>69</v>
      </c>
      <c r="Q6" s="18">
        <v>4</v>
      </c>
      <c r="R6" s="18">
        <v>119</v>
      </c>
      <c r="S6" s="18">
        <v>4</v>
      </c>
      <c r="T6" s="18">
        <v>-2</v>
      </c>
      <c r="U6" s="35">
        <v>2</v>
      </c>
    </row>
    <row r="7" spans="1:21" x14ac:dyDescent="0.2">
      <c r="A7" s="17" t="s">
        <v>181</v>
      </c>
      <c r="B7" s="18">
        <v>6.6</v>
      </c>
      <c r="C7" s="18">
        <v>4.3</v>
      </c>
      <c r="D7" s="18">
        <v>7.6</v>
      </c>
      <c r="E7" s="34">
        <v>68</v>
      </c>
      <c r="F7" s="18">
        <v>0.30000000000000004</v>
      </c>
      <c r="G7" s="18">
        <v>148</v>
      </c>
      <c r="H7" s="18">
        <v>7</v>
      </c>
      <c r="I7" s="18">
        <v>-3.5</v>
      </c>
      <c r="J7" s="35">
        <v>3</v>
      </c>
      <c r="K7" s="22"/>
      <c r="L7" s="17" t="s">
        <v>153</v>
      </c>
      <c r="M7" s="18">
        <v>6.9</v>
      </c>
      <c r="N7" s="18">
        <v>4.5</v>
      </c>
      <c r="O7" s="18">
        <v>8</v>
      </c>
      <c r="P7" s="34">
        <v>68</v>
      </c>
      <c r="Q7" s="18">
        <v>5</v>
      </c>
      <c r="R7" s="18">
        <v>122</v>
      </c>
      <c r="S7" s="18">
        <v>5</v>
      </c>
      <c r="T7" s="18">
        <v>-1</v>
      </c>
      <c r="U7" s="35">
        <v>3</v>
      </c>
    </row>
    <row r="8" spans="1:21" x14ac:dyDescent="0.2">
      <c r="A8" s="17" t="s">
        <v>182</v>
      </c>
      <c r="B8" s="18">
        <v>6.65</v>
      </c>
      <c r="C8" s="18">
        <v>4.34</v>
      </c>
      <c r="D8" s="18">
        <v>7.7</v>
      </c>
      <c r="E8" s="34">
        <v>67</v>
      </c>
      <c r="F8" s="18">
        <v>1</v>
      </c>
      <c r="G8" s="18">
        <v>152</v>
      </c>
      <c r="H8" s="18">
        <v>8</v>
      </c>
      <c r="I8" s="18">
        <v>-3</v>
      </c>
      <c r="J8" s="35">
        <v>4</v>
      </c>
      <c r="K8" s="22"/>
      <c r="L8" s="17" t="s">
        <v>187</v>
      </c>
      <c r="M8" s="18">
        <v>6.95</v>
      </c>
      <c r="N8" s="18">
        <v>4.55</v>
      </c>
      <c r="O8" s="18">
        <v>8.1</v>
      </c>
      <c r="P8" s="34">
        <v>67</v>
      </c>
      <c r="Q8" s="18">
        <v>6</v>
      </c>
      <c r="R8" s="18">
        <v>125</v>
      </c>
      <c r="S8" s="18">
        <v>6</v>
      </c>
      <c r="T8" s="18">
        <v>0</v>
      </c>
      <c r="U8" s="35">
        <v>4</v>
      </c>
    </row>
    <row r="9" spans="1:21" x14ac:dyDescent="0.2">
      <c r="A9" s="17" t="s">
        <v>183</v>
      </c>
      <c r="B9" s="18">
        <v>6.7</v>
      </c>
      <c r="C9" s="18">
        <v>4.38</v>
      </c>
      <c r="D9" s="18">
        <v>7.8</v>
      </c>
      <c r="E9" s="34">
        <v>66</v>
      </c>
      <c r="F9" s="18">
        <v>1.1000000000000001</v>
      </c>
      <c r="G9" s="18">
        <v>156</v>
      </c>
      <c r="H9" s="18">
        <v>9</v>
      </c>
      <c r="I9" s="18">
        <v>-2.5</v>
      </c>
      <c r="J9" s="35">
        <v>5</v>
      </c>
      <c r="K9" s="22"/>
      <c r="L9" s="17" t="s">
        <v>40</v>
      </c>
      <c r="M9" s="18">
        <v>7</v>
      </c>
      <c r="N9" s="18">
        <v>4.5999999999999996</v>
      </c>
      <c r="O9" s="18">
        <v>8.1999999999999993</v>
      </c>
      <c r="P9" s="34">
        <v>66</v>
      </c>
      <c r="Q9" s="18">
        <v>7</v>
      </c>
      <c r="R9" s="18">
        <v>128</v>
      </c>
      <c r="S9" s="18">
        <v>7</v>
      </c>
      <c r="T9" s="18">
        <v>0.5</v>
      </c>
      <c r="U9" s="35">
        <v>5</v>
      </c>
    </row>
    <row r="10" spans="1:21" x14ac:dyDescent="0.2">
      <c r="A10" s="17" t="s">
        <v>34</v>
      </c>
      <c r="B10" s="18">
        <v>6.75</v>
      </c>
      <c r="C10" s="18">
        <v>4.4000000000000004</v>
      </c>
      <c r="D10" s="18">
        <v>7.85</v>
      </c>
      <c r="E10" s="34">
        <v>65</v>
      </c>
      <c r="F10" s="18">
        <v>1.2</v>
      </c>
      <c r="G10" s="18">
        <v>159</v>
      </c>
      <c r="H10" s="18">
        <v>10</v>
      </c>
      <c r="I10" s="18">
        <v>-2</v>
      </c>
      <c r="J10" s="35">
        <v>6</v>
      </c>
      <c r="K10" s="22"/>
      <c r="L10" s="17" t="s">
        <v>188</v>
      </c>
      <c r="M10" s="18">
        <v>7.05</v>
      </c>
      <c r="N10" s="18">
        <v>4.6500000000000004</v>
      </c>
      <c r="O10" s="18">
        <v>8.3000000000000007</v>
      </c>
      <c r="P10" s="34">
        <v>65</v>
      </c>
      <c r="Q10" s="18">
        <v>8</v>
      </c>
      <c r="R10" s="18">
        <v>131</v>
      </c>
      <c r="S10" s="18">
        <v>8</v>
      </c>
      <c r="T10" s="18">
        <v>1</v>
      </c>
      <c r="U10" s="35">
        <v>6</v>
      </c>
    </row>
    <row r="11" spans="1:21" x14ac:dyDescent="0.2">
      <c r="A11" s="17" t="s">
        <v>184</v>
      </c>
      <c r="B11" s="18">
        <v>6.8</v>
      </c>
      <c r="C11" s="18">
        <v>4.4400000000000004</v>
      </c>
      <c r="D11" s="18">
        <v>7.9</v>
      </c>
      <c r="E11" s="34">
        <v>64</v>
      </c>
      <c r="F11" s="18">
        <v>2</v>
      </c>
      <c r="G11" s="18">
        <v>162</v>
      </c>
      <c r="H11" s="18">
        <v>11</v>
      </c>
      <c r="I11" s="18">
        <v>-1.5</v>
      </c>
      <c r="J11" s="35">
        <v>7</v>
      </c>
      <c r="K11" s="22"/>
      <c r="L11" s="17" t="s">
        <v>165</v>
      </c>
      <c r="M11" s="18">
        <v>7.1</v>
      </c>
      <c r="N11" s="18">
        <v>4.7</v>
      </c>
      <c r="O11" s="18">
        <v>8.4</v>
      </c>
      <c r="P11" s="34">
        <v>64</v>
      </c>
      <c r="Q11" s="18">
        <v>9</v>
      </c>
      <c r="R11" s="18">
        <v>134</v>
      </c>
      <c r="S11" s="18">
        <v>9</v>
      </c>
      <c r="T11" s="18">
        <v>1.5</v>
      </c>
      <c r="U11" s="35">
        <v>7</v>
      </c>
    </row>
    <row r="12" spans="1:21" x14ac:dyDescent="0.2">
      <c r="A12" s="17" t="s">
        <v>185</v>
      </c>
      <c r="B12" s="18">
        <v>6.85</v>
      </c>
      <c r="C12" s="18">
        <v>4.4800000000000004</v>
      </c>
      <c r="D12" s="18">
        <v>7.95</v>
      </c>
      <c r="E12" s="34">
        <v>63</v>
      </c>
      <c r="F12" s="18">
        <v>2.2000000000000002</v>
      </c>
      <c r="G12" s="18">
        <v>165</v>
      </c>
      <c r="H12" s="18">
        <v>12</v>
      </c>
      <c r="I12" s="18">
        <v>-1</v>
      </c>
      <c r="J12" s="35">
        <v>8</v>
      </c>
      <c r="K12" s="22"/>
      <c r="L12" s="17" t="s">
        <v>105</v>
      </c>
      <c r="M12" s="18">
        <v>7.15</v>
      </c>
      <c r="N12" s="18">
        <v>4.74</v>
      </c>
      <c r="O12" s="18">
        <v>8.5</v>
      </c>
      <c r="P12" s="34">
        <v>63</v>
      </c>
      <c r="Q12" s="18">
        <v>10</v>
      </c>
      <c r="R12" s="18">
        <v>137</v>
      </c>
      <c r="S12" s="18">
        <v>10</v>
      </c>
      <c r="T12" s="18">
        <v>2</v>
      </c>
      <c r="U12" s="35">
        <v>8</v>
      </c>
    </row>
    <row r="13" spans="1:21" x14ac:dyDescent="0.2">
      <c r="A13" s="17" t="s">
        <v>36</v>
      </c>
      <c r="B13" s="18">
        <v>6.9</v>
      </c>
      <c r="C13" s="18">
        <v>4.5</v>
      </c>
      <c r="D13" s="18">
        <v>8</v>
      </c>
      <c r="E13" s="34">
        <v>62</v>
      </c>
      <c r="F13" s="18">
        <v>2.2999999999999998</v>
      </c>
      <c r="G13" s="18">
        <v>168</v>
      </c>
      <c r="H13" s="18">
        <v>13</v>
      </c>
      <c r="I13" s="18">
        <v>-0.5</v>
      </c>
      <c r="J13" s="35">
        <v>9</v>
      </c>
      <c r="K13" s="22"/>
      <c r="L13" s="17" t="s">
        <v>189</v>
      </c>
      <c r="M13" s="18">
        <v>7.2</v>
      </c>
      <c r="N13" s="18">
        <v>4.78</v>
      </c>
      <c r="O13" s="18">
        <v>8.6</v>
      </c>
      <c r="P13" s="34">
        <v>62</v>
      </c>
      <c r="Q13" s="18">
        <v>11</v>
      </c>
      <c r="R13" s="18">
        <v>140</v>
      </c>
      <c r="S13" s="18">
        <v>11</v>
      </c>
      <c r="T13" s="18">
        <v>2.5</v>
      </c>
      <c r="U13" s="35">
        <v>9</v>
      </c>
    </row>
    <row r="14" spans="1:21" x14ac:dyDescent="0.2">
      <c r="A14" s="17" t="s">
        <v>186</v>
      </c>
      <c r="B14" s="18">
        <v>6.95</v>
      </c>
      <c r="C14" s="18">
        <v>4.54</v>
      </c>
      <c r="D14" s="18">
        <v>8.0500000000000007</v>
      </c>
      <c r="E14" s="34">
        <v>61</v>
      </c>
      <c r="F14" s="18">
        <v>3</v>
      </c>
      <c r="G14" s="18">
        <v>171</v>
      </c>
      <c r="H14" s="18">
        <v>14</v>
      </c>
      <c r="I14" s="18">
        <v>0</v>
      </c>
      <c r="J14" s="35">
        <v>10</v>
      </c>
      <c r="K14" s="22"/>
      <c r="L14" s="17" t="s">
        <v>166</v>
      </c>
      <c r="M14" s="18">
        <v>7.25</v>
      </c>
      <c r="N14" s="18">
        <v>4.8</v>
      </c>
      <c r="O14" s="18">
        <v>8.65</v>
      </c>
      <c r="P14" s="34">
        <v>61</v>
      </c>
      <c r="Q14" s="18">
        <v>12</v>
      </c>
      <c r="R14" s="18">
        <v>143</v>
      </c>
      <c r="S14" s="18">
        <v>12</v>
      </c>
      <c r="T14" s="18">
        <v>3</v>
      </c>
      <c r="U14" s="35">
        <v>10</v>
      </c>
    </row>
    <row r="15" spans="1:21" x14ac:dyDescent="0.2">
      <c r="A15" s="17" t="s">
        <v>163</v>
      </c>
      <c r="B15" s="18">
        <v>6.96</v>
      </c>
      <c r="C15" s="18">
        <v>4.5599999999999996</v>
      </c>
      <c r="D15" s="18">
        <v>8.1</v>
      </c>
      <c r="E15" s="34">
        <v>60</v>
      </c>
      <c r="F15" s="18">
        <v>3.2</v>
      </c>
      <c r="G15" s="18">
        <v>174</v>
      </c>
      <c r="H15" s="18">
        <v>15</v>
      </c>
      <c r="I15" s="18">
        <v>0.5</v>
      </c>
      <c r="J15" s="35">
        <v>11</v>
      </c>
      <c r="K15" s="22"/>
      <c r="L15" s="17" t="s">
        <v>106</v>
      </c>
      <c r="M15" s="18">
        <v>7.3</v>
      </c>
      <c r="N15" s="18">
        <v>4.84</v>
      </c>
      <c r="O15" s="18">
        <v>8.6999999999999993</v>
      </c>
      <c r="P15" s="34">
        <v>60</v>
      </c>
      <c r="Q15" s="18">
        <v>12.5</v>
      </c>
      <c r="R15" s="18">
        <v>146</v>
      </c>
      <c r="S15" s="18">
        <v>13</v>
      </c>
      <c r="T15" s="18">
        <v>3.5</v>
      </c>
      <c r="U15" s="35">
        <v>11</v>
      </c>
    </row>
    <row r="16" spans="1:21" x14ac:dyDescent="0.2">
      <c r="A16" s="17" t="s">
        <v>38</v>
      </c>
      <c r="B16" s="18">
        <v>7</v>
      </c>
      <c r="C16" s="18">
        <v>4.58</v>
      </c>
      <c r="D16" s="18">
        <v>8.15</v>
      </c>
      <c r="E16" s="34">
        <v>59</v>
      </c>
      <c r="F16" s="18">
        <v>3.3</v>
      </c>
      <c r="G16" s="18">
        <v>177</v>
      </c>
      <c r="H16" s="18">
        <v>16</v>
      </c>
      <c r="I16" s="18">
        <v>1</v>
      </c>
      <c r="J16" s="35">
        <v>12</v>
      </c>
      <c r="K16" s="22"/>
      <c r="L16" s="17" t="s">
        <v>190</v>
      </c>
      <c r="M16" s="18">
        <v>7.35</v>
      </c>
      <c r="N16" s="18">
        <v>4.88</v>
      </c>
      <c r="O16" s="18">
        <v>8.75</v>
      </c>
      <c r="P16" s="34">
        <v>59</v>
      </c>
      <c r="Q16" s="18">
        <v>13</v>
      </c>
      <c r="R16" s="18">
        <v>148</v>
      </c>
      <c r="S16" s="18">
        <v>14</v>
      </c>
      <c r="T16" s="18">
        <v>4</v>
      </c>
      <c r="U16" s="35">
        <v>12</v>
      </c>
    </row>
    <row r="17" spans="1:21" x14ac:dyDescent="0.2">
      <c r="A17" s="17" t="s">
        <v>187</v>
      </c>
      <c r="B17" s="18">
        <v>7.05</v>
      </c>
      <c r="C17" s="18">
        <v>4.5999999999999996</v>
      </c>
      <c r="D17" s="18">
        <v>8.1999999999999993</v>
      </c>
      <c r="E17" s="34">
        <v>58</v>
      </c>
      <c r="F17" s="18">
        <v>4</v>
      </c>
      <c r="G17" s="18">
        <v>180</v>
      </c>
      <c r="H17" s="18">
        <v>17</v>
      </c>
      <c r="I17" s="18">
        <v>1.5</v>
      </c>
      <c r="J17" s="35">
        <v>13</v>
      </c>
      <c r="K17" s="22"/>
      <c r="L17" s="17" t="s">
        <v>167</v>
      </c>
      <c r="M17" s="18">
        <v>7.4</v>
      </c>
      <c r="N17" s="18">
        <v>4.9000000000000004</v>
      </c>
      <c r="O17" s="18">
        <v>8.8000000000000007</v>
      </c>
      <c r="P17" s="34">
        <v>58</v>
      </c>
      <c r="Q17" s="18">
        <v>13.5</v>
      </c>
      <c r="R17" s="18">
        <v>150</v>
      </c>
      <c r="S17" s="18">
        <v>15</v>
      </c>
      <c r="T17" s="18">
        <v>4.5</v>
      </c>
      <c r="U17" s="35">
        <v>13</v>
      </c>
    </row>
    <row r="18" spans="1:21" x14ac:dyDescent="0.2">
      <c r="A18" s="17" t="s">
        <v>164</v>
      </c>
      <c r="B18" s="18">
        <v>7.06</v>
      </c>
      <c r="C18" s="18">
        <v>4.6399999999999997</v>
      </c>
      <c r="D18" s="18">
        <v>8.25</v>
      </c>
      <c r="E18" s="34">
        <v>57</v>
      </c>
      <c r="F18" s="18">
        <v>4.3</v>
      </c>
      <c r="G18" s="18">
        <v>182</v>
      </c>
      <c r="H18" s="18">
        <v>18</v>
      </c>
      <c r="I18" s="18">
        <v>2</v>
      </c>
      <c r="J18" s="35">
        <v>14</v>
      </c>
      <c r="K18" s="22"/>
      <c r="L18" s="17" t="s">
        <v>107</v>
      </c>
      <c r="M18" s="18">
        <v>7.45</v>
      </c>
      <c r="N18" s="18">
        <v>4.9400000000000004</v>
      </c>
      <c r="O18" s="18">
        <v>8.85</v>
      </c>
      <c r="P18" s="34">
        <v>57</v>
      </c>
      <c r="Q18" s="18">
        <v>14</v>
      </c>
      <c r="R18" s="18">
        <v>152</v>
      </c>
      <c r="S18" s="18">
        <v>16</v>
      </c>
      <c r="T18" s="18">
        <v>5</v>
      </c>
      <c r="U18" s="35">
        <v>14</v>
      </c>
    </row>
    <row r="19" spans="1:21" x14ac:dyDescent="0.2">
      <c r="A19" s="17" t="s">
        <v>104</v>
      </c>
      <c r="B19" s="18">
        <v>7.1</v>
      </c>
      <c r="C19" s="18">
        <v>4.66</v>
      </c>
      <c r="D19" s="18">
        <v>8.3000000000000007</v>
      </c>
      <c r="E19" s="34">
        <v>56</v>
      </c>
      <c r="F19" s="18">
        <v>4.4000000000000004</v>
      </c>
      <c r="G19" s="18">
        <v>184</v>
      </c>
      <c r="H19" s="18">
        <v>19</v>
      </c>
      <c r="I19" s="18">
        <v>2.5</v>
      </c>
      <c r="J19" s="35">
        <v>15</v>
      </c>
      <c r="K19" s="22"/>
      <c r="L19" s="17" t="s">
        <v>157</v>
      </c>
      <c r="M19" s="18">
        <v>7.5</v>
      </c>
      <c r="N19" s="18">
        <v>4.96</v>
      </c>
      <c r="O19" s="18">
        <v>8.9</v>
      </c>
      <c r="P19" s="34">
        <v>56</v>
      </c>
      <c r="Q19" s="18">
        <v>14.5</v>
      </c>
      <c r="R19" s="18">
        <v>154</v>
      </c>
      <c r="S19" s="18">
        <v>17</v>
      </c>
      <c r="T19" s="18">
        <v>5.5</v>
      </c>
      <c r="U19" s="35">
        <v>15</v>
      </c>
    </row>
    <row r="20" spans="1:21" x14ac:dyDescent="0.2">
      <c r="A20" s="17" t="s">
        <v>188</v>
      </c>
      <c r="B20" s="18">
        <v>7.15</v>
      </c>
      <c r="C20" s="18">
        <v>4.68</v>
      </c>
      <c r="D20" s="18">
        <v>8.35</v>
      </c>
      <c r="E20" s="34">
        <v>55</v>
      </c>
      <c r="F20" s="18">
        <v>5</v>
      </c>
      <c r="G20" s="18">
        <v>186</v>
      </c>
      <c r="H20" s="18">
        <v>20</v>
      </c>
      <c r="I20" s="18">
        <v>3</v>
      </c>
      <c r="J20" s="35">
        <v>16</v>
      </c>
      <c r="K20" s="22"/>
      <c r="L20" s="17" t="s">
        <v>158</v>
      </c>
      <c r="M20" s="18">
        <v>7.55</v>
      </c>
      <c r="N20" s="18">
        <v>4.9800000000000004</v>
      </c>
      <c r="O20" s="18">
        <v>8.9499999999999993</v>
      </c>
      <c r="P20" s="34">
        <v>55</v>
      </c>
      <c r="Q20" s="18">
        <v>15</v>
      </c>
      <c r="R20" s="18">
        <v>156</v>
      </c>
      <c r="S20" s="18">
        <v>18</v>
      </c>
      <c r="T20" s="18">
        <v>6</v>
      </c>
      <c r="U20" s="35">
        <v>16</v>
      </c>
    </row>
    <row r="21" spans="1:21" x14ac:dyDescent="0.2">
      <c r="A21" s="17" t="s">
        <v>165</v>
      </c>
      <c r="B21" s="18">
        <v>7.16</v>
      </c>
      <c r="C21" s="18">
        <v>4.7</v>
      </c>
      <c r="D21" s="18">
        <v>8.4</v>
      </c>
      <c r="E21" s="34">
        <v>54</v>
      </c>
      <c r="F21" s="18">
        <v>5.4</v>
      </c>
      <c r="G21" s="18">
        <v>188</v>
      </c>
      <c r="H21" s="18">
        <v>21</v>
      </c>
      <c r="I21" s="18">
        <v>3.5</v>
      </c>
      <c r="J21" s="35">
        <v>17</v>
      </c>
      <c r="K21" s="22"/>
      <c r="L21" s="17" t="s">
        <v>108</v>
      </c>
      <c r="M21" s="18">
        <v>7.56</v>
      </c>
      <c r="N21" s="18">
        <v>5</v>
      </c>
      <c r="O21" s="18">
        <v>9</v>
      </c>
      <c r="P21" s="34">
        <v>54</v>
      </c>
      <c r="Q21" s="18">
        <v>15.5</v>
      </c>
      <c r="R21" s="18">
        <v>158</v>
      </c>
      <c r="S21" s="18">
        <v>19</v>
      </c>
      <c r="T21" s="18">
        <v>6.5</v>
      </c>
      <c r="U21" s="35">
        <v>17</v>
      </c>
    </row>
    <row r="22" spans="1:21" x14ac:dyDescent="0.2">
      <c r="A22" s="17" t="s">
        <v>105</v>
      </c>
      <c r="B22" s="18">
        <v>7.2</v>
      </c>
      <c r="C22" s="18">
        <v>4.74</v>
      </c>
      <c r="D22" s="18">
        <v>8.4499999999999993</v>
      </c>
      <c r="E22" s="34">
        <v>53</v>
      </c>
      <c r="F22" s="18">
        <v>5.5</v>
      </c>
      <c r="G22" s="18">
        <v>190</v>
      </c>
      <c r="H22" s="18">
        <v>22</v>
      </c>
      <c r="I22" s="18">
        <v>4</v>
      </c>
      <c r="J22" s="35">
        <v>18</v>
      </c>
      <c r="K22" s="22"/>
      <c r="L22" s="17" t="s">
        <v>159</v>
      </c>
      <c r="M22" s="18">
        <v>7.6</v>
      </c>
      <c r="N22" s="18">
        <v>5.04</v>
      </c>
      <c r="O22" s="18">
        <v>9.0500000000000007</v>
      </c>
      <c r="P22" s="34">
        <v>53</v>
      </c>
      <c r="Q22" s="18">
        <v>16</v>
      </c>
      <c r="R22" s="18">
        <v>160</v>
      </c>
      <c r="S22" s="18">
        <v>19.5</v>
      </c>
      <c r="T22" s="18">
        <v>7</v>
      </c>
      <c r="U22" s="35">
        <v>18</v>
      </c>
    </row>
    <row r="23" spans="1:21" x14ac:dyDescent="0.2">
      <c r="A23" s="17" t="s">
        <v>189</v>
      </c>
      <c r="B23" s="18">
        <v>7.25</v>
      </c>
      <c r="C23" s="18">
        <v>4.76</v>
      </c>
      <c r="D23" s="18">
        <v>8.5</v>
      </c>
      <c r="E23" s="34">
        <v>52</v>
      </c>
      <c r="F23" s="18">
        <v>6</v>
      </c>
      <c r="G23" s="18">
        <v>192</v>
      </c>
      <c r="H23" s="18">
        <v>22.5</v>
      </c>
      <c r="I23" s="18">
        <v>4.5</v>
      </c>
      <c r="J23" s="35">
        <v>19</v>
      </c>
      <c r="K23" s="22"/>
      <c r="L23" s="17" t="s">
        <v>55</v>
      </c>
      <c r="M23" s="18">
        <v>7.65</v>
      </c>
      <c r="N23" s="18">
        <v>5.0599999999999996</v>
      </c>
      <c r="O23" s="18">
        <v>9.1</v>
      </c>
      <c r="P23" s="34">
        <v>52</v>
      </c>
      <c r="Q23" s="18">
        <v>16.5</v>
      </c>
      <c r="R23" s="18">
        <v>162</v>
      </c>
      <c r="S23" s="18">
        <v>20</v>
      </c>
      <c r="T23" s="18">
        <v>7.5</v>
      </c>
      <c r="U23" s="35">
        <v>19</v>
      </c>
    </row>
    <row r="24" spans="1:21" x14ac:dyDescent="0.2">
      <c r="A24" s="17" t="s">
        <v>166</v>
      </c>
      <c r="B24" s="18">
        <v>7.26</v>
      </c>
      <c r="C24" s="18">
        <v>4.78</v>
      </c>
      <c r="D24" s="18">
        <v>8.5500000000000007</v>
      </c>
      <c r="E24" s="34">
        <v>51</v>
      </c>
      <c r="F24" s="18">
        <v>6.5</v>
      </c>
      <c r="G24" s="18">
        <v>194</v>
      </c>
      <c r="H24" s="18">
        <v>23</v>
      </c>
      <c r="I24" s="18">
        <v>5</v>
      </c>
      <c r="J24" s="35">
        <v>20</v>
      </c>
      <c r="K24" s="22"/>
      <c r="L24" s="17" t="s">
        <v>57</v>
      </c>
      <c r="M24" s="18">
        <v>7.66</v>
      </c>
      <c r="N24" s="18">
        <v>5.08</v>
      </c>
      <c r="O24" s="18">
        <v>9.15</v>
      </c>
      <c r="P24" s="34">
        <v>51</v>
      </c>
      <c r="Q24" s="18">
        <v>17</v>
      </c>
      <c r="R24" s="18">
        <v>164</v>
      </c>
      <c r="S24" s="18">
        <v>20.5</v>
      </c>
      <c r="T24" s="18">
        <v>8</v>
      </c>
      <c r="U24" s="35">
        <v>20</v>
      </c>
    </row>
    <row r="25" spans="1:21" x14ac:dyDescent="0.2">
      <c r="A25" s="17" t="s">
        <v>106</v>
      </c>
      <c r="B25" s="18">
        <v>7.3</v>
      </c>
      <c r="C25" s="18">
        <v>4.8</v>
      </c>
      <c r="D25" s="18">
        <v>8.6</v>
      </c>
      <c r="E25" s="34">
        <v>50</v>
      </c>
      <c r="F25" s="18">
        <v>6.6</v>
      </c>
      <c r="G25" s="18">
        <v>196</v>
      </c>
      <c r="H25" s="18">
        <v>23.5</v>
      </c>
      <c r="I25" s="18">
        <v>5.5</v>
      </c>
      <c r="J25" s="35">
        <v>21</v>
      </c>
      <c r="K25" s="22"/>
      <c r="L25" s="17" t="s">
        <v>59</v>
      </c>
      <c r="M25" s="18">
        <v>7.7</v>
      </c>
      <c r="N25" s="18">
        <v>5.0999999999999996</v>
      </c>
      <c r="O25" s="18">
        <v>9.1999999999999993</v>
      </c>
      <c r="P25" s="34">
        <v>50</v>
      </c>
      <c r="Q25" s="18">
        <v>17.5</v>
      </c>
      <c r="R25" s="18">
        <v>166</v>
      </c>
      <c r="S25" s="18">
        <v>21</v>
      </c>
      <c r="T25" s="18">
        <v>8.5</v>
      </c>
      <c r="U25" s="35">
        <v>21</v>
      </c>
    </row>
    <row r="26" spans="1:21" x14ac:dyDescent="0.2">
      <c r="A26" s="17" t="s">
        <v>47</v>
      </c>
      <c r="B26" s="18">
        <v>7.35</v>
      </c>
      <c r="C26" s="18">
        <v>4.82</v>
      </c>
      <c r="D26" s="18">
        <v>8.64</v>
      </c>
      <c r="E26" s="34">
        <v>49</v>
      </c>
      <c r="F26" s="18">
        <v>7</v>
      </c>
      <c r="G26" s="18">
        <v>198</v>
      </c>
      <c r="H26" s="18">
        <v>24</v>
      </c>
      <c r="I26" s="18">
        <v>6</v>
      </c>
      <c r="J26" s="35">
        <v>22</v>
      </c>
      <c r="K26" s="22"/>
      <c r="L26" s="17" t="s">
        <v>60</v>
      </c>
      <c r="M26" s="18">
        <v>7.75</v>
      </c>
      <c r="N26" s="18">
        <v>5.12</v>
      </c>
      <c r="O26" s="18">
        <v>9.24</v>
      </c>
      <c r="P26" s="34">
        <v>49</v>
      </c>
      <c r="Q26" s="18">
        <v>18</v>
      </c>
      <c r="R26" s="18">
        <v>168</v>
      </c>
      <c r="S26" s="18">
        <v>21.5</v>
      </c>
      <c r="T26" s="18">
        <v>9</v>
      </c>
      <c r="U26" s="35">
        <v>22</v>
      </c>
    </row>
    <row r="27" spans="1:21" x14ac:dyDescent="0.2">
      <c r="A27" s="17" t="s">
        <v>190</v>
      </c>
      <c r="B27" s="18">
        <v>7.36</v>
      </c>
      <c r="C27" s="18">
        <v>4.84</v>
      </c>
      <c r="D27" s="18">
        <v>8.68</v>
      </c>
      <c r="E27" s="34">
        <v>48</v>
      </c>
      <c r="F27" s="18">
        <v>7.6</v>
      </c>
      <c r="G27" s="18">
        <v>200</v>
      </c>
      <c r="H27" s="18">
        <v>24.5</v>
      </c>
      <c r="I27" s="18">
        <v>6.5</v>
      </c>
      <c r="J27" s="35">
        <v>23</v>
      </c>
      <c r="K27" s="22"/>
      <c r="L27" s="17" t="s">
        <v>168</v>
      </c>
      <c r="M27" s="18">
        <v>7.76</v>
      </c>
      <c r="N27" s="18">
        <v>5.14</v>
      </c>
      <c r="O27" s="18">
        <v>9.2799999999999994</v>
      </c>
      <c r="P27" s="34">
        <v>48</v>
      </c>
      <c r="Q27" s="18">
        <v>18.5</v>
      </c>
      <c r="R27" s="18">
        <v>170</v>
      </c>
      <c r="S27" s="18">
        <v>22</v>
      </c>
      <c r="T27" s="18">
        <v>9.5</v>
      </c>
      <c r="U27" s="35">
        <v>23</v>
      </c>
    </row>
    <row r="28" spans="1:21" x14ac:dyDescent="0.2">
      <c r="A28" s="17" t="s">
        <v>48</v>
      </c>
      <c r="B28" s="18">
        <v>7.37</v>
      </c>
      <c r="C28" s="18">
        <v>4.8600000000000003</v>
      </c>
      <c r="D28" s="18">
        <v>8.6999999999999993</v>
      </c>
      <c r="E28" s="34">
        <v>47</v>
      </c>
      <c r="F28" s="18">
        <v>7.7</v>
      </c>
      <c r="G28" s="18">
        <v>202</v>
      </c>
      <c r="H28" s="18">
        <v>25</v>
      </c>
      <c r="I28" s="18">
        <v>7</v>
      </c>
      <c r="J28" s="35">
        <v>24</v>
      </c>
      <c r="K28" s="22"/>
      <c r="L28" s="17" t="s">
        <v>61</v>
      </c>
      <c r="M28" s="18">
        <v>7.77</v>
      </c>
      <c r="N28" s="18">
        <v>5.16</v>
      </c>
      <c r="O28" s="18">
        <v>9.3000000000000007</v>
      </c>
      <c r="P28" s="34">
        <v>47</v>
      </c>
      <c r="Q28" s="18">
        <v>19</v>
      </c>
      <c r="R28" s="18">
        <v>172</v>
      </c>
      <c r="S28" s="18">
        <v>22.5</v>
      </c>
      <c r="T28" s="18">
        <v>10</v>
      </c>
      <c r="U28" s="35">
        <v>24</v>
      </c>
    </row>
    <row r="29" spans="1:21" x14ac:dyDescent="0.2">
      <c r="A29" s="17" t="s">
        <v>167</v>
      </c>
      <c r="B29" s="18">
        <v>7.4</v>
      </c>
      <c r="C29" s="18">
        <v>4.88</v>
      </c>
      <c r="D29" s="18">
        <v>8.74</v>
      </c>
      <c r="E29" s="34">
        <v>46</v>
      </c>
      <c r="F29" s="18">
        <v>7.8</v>
      </c>
      <c r="G29" s="18">
        <v>204</v>
      </c>
      <c r="H29" s="18">
        <v>25.5</v>
      </c>
      <c r="I29" s="18">
        <v>7.5</v>
      </c>
      <c r="J29" s="35">
        <v>25</v>
      </c>
      <c r="K29" s="22"/>
      <c r="L29" s="17" t="s">
        <v>109</v>
      </c>
      <c r="M29" s="18">
        <v>7.8</v>
      </c>
      <c r="N29" s="18">
        <v>5.18</v>
      </c>
      <c r="O29" s="18">
        <v>9.34</v>
      </c>
      <c r="P29" s="34">
        <v>46</v>
      </c>
      <c r="Q29" s="18">
        <v>19.5</v>
      </c>
      <c r="R29" s="18">
        <v>174</v>
      </c>
      <c r="S29" s="18">
        <v>23</v>
      </c>
      <c r="T29" s="18">
        <v>10.5</v>
      </c>
      <c r="U29" s="35">
        <v>25</v>
      </c>
    </row>
    <row r="30" spans="1:21" x14ac:dyDescent="0.2">
      <c r="A30" s="17" t="s">
        <v>49</v>
      </c>
      <c r="B30" s="18">
        <v>7.45</v>
      </c>
      <c r="C30" s="18">
        <v>4.9000000000000004</v>
      </c>
      <c r="D30" s="18">
        <v>8.7799999999999994</v>
      </c>
      <c r="E30" s="34">
        <v>45</v>
      </c>
      <c r="F30" s="18">
        <v>8</v>
      </c>
      <c r="G30" s="18">
        <v>206</v>
      </c>
      <c r="H30" s="18">
        <v>26</v>
      </c>
      <c r="I30" s="18">
        <v>8</v>
      </c>
      <c r="J30" s="35">
        <v>26</v>
      </c>
      <c r="K30" s="22"/>
      <c r="L30" s="17" t="s">
        <v>62</v>
      </c>
      <c r="M30" s="18">
        <v>7.85</v>
      </c>
      <c r="N30" s="18">
        <v>5.2</v>
      </c>
      <c r="O30" s="18">
        <v>9.3800000000000008</v>
      </c>
      <c r="P30" s="34">
        <v>45</v>
      </c>
      <c r="Q30" s="18">
        <v>20</v>
      </c>
      <c r="R30" s="18">
        <v>176</v>
      </c>
      <c r="S30" s="18">
        <v>23.5</v>
      </c>
      <c r="T30" s="18">
        <v>11</v>
      </c>
      <c r="U30" s="35">
        <v>26</v>
      </c>
    </row>
    <row r="31" spans="1:21" x14ac:dyDescent="0.2">
      <c r="A31" s="17" t="s">
        <v>107</v>
      </c>
      <c r="B31" s="18">
        <v>7.46</v>
      </c>
      <c r="C31" s="18">
        <v>4.92</v>
      </c>
      <c r="D31" s="18">
        <v>8.8000000000000007</v>
      </c>
      <c r="E31" s="34">
        <v>44</v>
      </c>
      <c r="F31" s="18">
        <v>8.6999999999999993</v>
      </c>
      <c r="G31" s="18">
        <v>207</v>
      </c>
      <c r="H31" s="18">
        <v>26.5</v>
      </c>
      <c r="I31" s="18">
        <v>8.5</v>
      </c>
      <c r="J31" s="35">
        <v>27</v>
      </c>
      <c r="K31" s="22"/>
      <c r="L31" s="17" t="s">
        <v>63</v>
      </c>
      <c r="M31" s="18">
        <v>7.86</v>
      </c>
      <c r="N31" s="18">
        <v>5.22</v>
      </c>
      <c r="O31" s="18">
        <v>9.4</v>
      </c>
      <c r="P31" s="34">
        <v>44</v>
      </c>
      <c r="Q31" s="18">
        <v>20.5</v>
      </c>
      <c r="R31" s="18">
        <v>178</v>
      </c>
      <c r="S31" s="18">
        <v>24</v>
      </c>
      <c r="T31" s="18">
        <v>11.5</v>
      </c>
      <c r="U31" s="35">
        <v>27</v>
      </c>
    </row>
    <row r="32" spans="1:21" x14ac:dyDescent="0.2">
      <c r="A32" s="17" t="s">
        <v>50</v>
      </c>
      <c r="B32" s="18">
        <v>7.47</v>
      </c>
      <c r="C32" s="18">
        <v>4.9400000000000004</v>
      </c>
      <c r="D32" s="18">
        <v>8.84</v>
      </c>
      <c r="E32" s="34">
        <v>43</v>
      </c>
      <c r="F32" s="18">
        <v>8.8000000000000007</v>
      </c>
      <c r="G32" s="18">
        <v>208</v>
      </c>
      <c r="H32" s="18">
        <v>27</v>
      </c>
      <c r="I32" s="18">
        <v>9</v>
      </c>
      <c r="J32" s="35">
        <v>28</v>
      </c>
      <c r="K32" s="22"/>
      <c r="L32" s="17" t="s">
        <v>64</v>
      </c>
      <c r="M32" s="18">
        <v>7.87</v>
      </c>
      <c r="N32" s="18">
        <v>5.24</v>
      </c>
      <c r="O32" s="18">
        <v>9.44</v>
      </c>
      <c r="P32" s="34">
        <v>43</v>
      </c>
      <c r="Q32" s="18">
        <v>21</v>
      </c>
      <c r="R32" s="18">
        <v>180</v>
      </c>
      <c r="S32" s="18">
        <v>24.5</v>
      </c>
      <c r="T32" s="18">
        <v>12</v>
      </c>
      <c r="U32" s="35">
        <v>28</v>
      </c>
    </row>
    <row r="33" spans="1:21" x14ac:dyDescent="0.2">
      <c r="A33" s="17" t="s">
        <v>157</v>
      </c>
      <c r="B33" s="18">
        <v>7.5</v>
      </c>
      <c r="C33" s="18">
        <v>4.96</v>
      </c>
      <c r="D33" s="18">
        <v>8.8800000000000008</v>
      </c>
      <c r="E33" s="34">
        <v>42</v>
      </c>
      <c r="F33" s="18">
        <v>8.9</v>
      </c>
      <c r="G33" s="18">
        <v>209</v>
      </c>
      <c r="H33" s="18">
        <v>27.5</v>
      </c>
      <c r="I33" s="18">
        <v>9.5</v>
      </c>
      <c r="J33" s="35">
        <v>29</v>
      </c>
      <c r="K33" s="22"/>
      <c r="L33" s="17" t="s">
        <v>65</v>
      </c>
      <c r="M33" s="18">
        <v>7.9</v>
      </c>
      <c r="N33" s="18">
        <v>5.26</v>
      </c>
      <c r="O33" s="18">
        <v>9.48</v>
      </c>
      <c r="P33" s="34">
        <v>42</v>
      </c>
      <c r="Q33" s="18">
        <v>21.5</v>
      </c>
      <c r="R33" s="18">
        <v>182</v>
      </c>
      <c r="S33" s="18">
        <v>25</v>
      </c>
      <c r="T33" s="18">
        <v>12.5</v>
      </c>
      <c r="U33" s="35">
        <v>29</v>
      </c>
    </row>
    <row r="34" spans="1:21" x14ac:dyDescent="0.2">
      <c r="A34" s="17" t="s">
        <v>51</v>
      </c>
      <c r="B34" s="18">
        <v>7.55</v>
      </c>
      <c r="C34" s="18">
        <v>4.9800000000000004</v>
      </c>
      <c r="D34" s="18">
        <v>8.9</v>
      </c>
      <c r="E34" s="34">
        <v>41</v>
      </c>
      <c r="F34" s="18">
        <v>9</v>
      </c>
      <c r="G34" s="18">
        <v>210</v>
      </c>
      <c r="H34" s="18">
        <v>28</v>
      </c>
      <c r="I34" s="18">
        <v>10</v>
      </c>
      <c r="J34" s="35">
        <v>30</v>
      </c>
      <c r="K34" s="22"/>
      <c r="L34" s="17" t="s">
        <v>66</v>
      </c>
      <c r="M34" s="18">
        <v>7.95</v>
      </c>
      <c r="N34" s="18">
        <v>5.28</v>
      </c>
      <c r="O34" s="18">
        <v>9.5</v>
      </c>
      <c r="P34" s="34">
        <v>41</v>
      </c>
      <c r="Q34" s="18">
        <v>22</v>
      </c>
      <c r="R34" s="18">
        <v>184</v>
      </c>
      <c r="S34" s="18">
        <v>25.5</v>
      </c>
      <c r="T34" s="18">
        <v>13</v>
      </c>
      <c r="U34" s="35">
        <v>30</v>
      </c>
    </row>
    <row r="35" spans="1:21" x14ac:dyDescent="0.2">
      <c r="A35" s="17" t="s">
        <v>158</v>
      </c>
      <c r="B35" s="18">
        <v>7.56</v>
      </c>
      <c r="C35" s="18">
        <v>5</v>
      </c>
      <c r="D35" s="18">
        <v>8.94</v>
      </c>
      <c r="E35" s="34">
        <v>40</v>
      </c>
      <c r="F35" s="18">
        <v>9.6999999999999993</v>
      </c>
      <c r="G35" s="18">
        <v>211</v>
      </c>
      <c r="H35" s="18">
        <v>28.5</v>
      </c>
      <c r="I35" s="18">
        <v>10.5</v>
      </c>
      <c r="J35" s="35">
        <v>31</v>
      </c>
      <c r="K35" s="22"/>
      <c r="L35" s="17" t="s">
        <v>67</v>
      </c>
      <c r="M35" s="18">
        <v>7.96</v>
      </c>
      <c r="N35" s="18">
        <v>5.3</v>
      </c>
      <c r="O35" s="18">
        <v>9.5500000000000007</v>
      </c>
      <c r="P35" s="34">
        <v>40</v>
      </c>
      <c r="Q35" s="18">
        <v>22.5</v>
      </c>
      <c r="R35" s="18">
        <v>186</v>
      </c>
      <c r="S35" s="18">
        <v>25.6</v>
      </c>
      <c r="T35" s="18">
        <v>13.5</v>
      </c>
      <c r="U35" s="35">
        <v>31</v>
      </c>
    </row>
    <row r="36" spans="1:21" x14ac:dyDescent="0.2">
      <c r="A36" s="17" t="s">
        <v>52</v>
      </c>
      <c r="B36" s="18">
        <v>7.57</v>
      </c>
      <c r="C36" s="18">
        <v>5.04</v>
      </c>
      <c r="D36" s="18">
        <v>8.98</v>
      </c>
      <c r="E36" s="34">
        <v>39</v>
      </c>
      <c r="F36" s="18">
        <v>9.8000000000000007</v>
      </c>
      <c r="G36" s="18">
        <v>212</v>
      </c>
      <c r="H36" s="18">
        <v>29</v>
      </c>
      <c r="I36" s="18">
        <v>11</v>
      </c>
      <c r="J36" s="35">
        <v>32</v>
      </c>
      <c r="K36" s="22"/>
      <c r="L36" s="17" t="s">
        <v>68</v>
      </c>
      <c r="M36" s="18">
        <v>8</v>
      </c>
      <c r="N36" s="18">
        <v>5.32</v>
      </c>
      <c r="O36" s="18">
        <v>9.6</v>
      </c>
      <c r="P36" s="34">
        <v>39</v>
      </c>
      <c r="Q36" s="18">
        <v>23</v>
      </c>
      <c r="R36" s="18">
        <v>188</v>
      </c>
      <c r="S36" s="18">
        <v>26</v>
      </c>
      <c r="T36" s="18">
        <v>14</v>
      </c>
      <c r="U36" s="35">
        <v>32</v>
      </c>
    </row>
    <row r="37" spans="1:21" x14ac:dyDescent="0.2">
      <c r="A37" s="17" t="s">
        <v>108</v>
      </c>
      <c r="B37" s="18">
        <v>7.6</v>
      </c>
      <c r="C37" s="18">
        <v>5.0599999999999996</v>
      </c>
      <c r="D37" s="18">
        <v>9</v>
      </c>
      <c r="E37" s="34">
        <v>38</v>
      </c>
      <c r="F37" s="18">
        <v>9.9</v>
      </c>
      <c r="G37" s="18">
        <v>213</v>
      </c>
      <c r="H37" s="18">
        <v>29.5</v>
      </c>
      <c r="I37" s="18">
        <v>11.5</v>
      </c>
      <c r="J37" s="35">
        <v>33</v>
      </c>
      <c r="K37" s="22"/>
      <c r="L37" s="17" t="s">
        <v>69</v>
      </c>
      <c r="M37" s="18">
        <v>8.0500000000000007</v>
      </c>
      <c r="N37" s="18">
        <v>5.34</v>
      </c>
      <c r="O37" s="18">
        <v>9.65</v>
      </c>
      <c r="P37" s="34">
        <v>38</v>
      </c>
      <c r="Q37" s="18">
        <v>23.5</v>
      </c>
      <c r="R37" s="18">
        <v>190</v>
      </c>
      <c r="S37" s="18">
        <v>26.5</v>
      </c>
      <c r="T37" s="18">
        <v>14.5</v>
      </c>
      <c r="U37" s="35">
        <v>33</v>
      </c>
    </row>
    <row r="38" spans="1:21" x14ac:dyDescent="0.2">
      <c r="A38" s="17" t="s">
        <v>53</v>
      </c>
      <c r="B38" s="18">
        <v>7.65</v>
      </c>
      <c r="C38" s="18">
        <v>5.08</v>
      </c>
      <c r="D38" s="18">
        <v>9.0500000000000007</v>
      </c>
      <c r="E38" s="34">
        <v>37</v>
      </c>
      <c r="F38" s="18">
        <v>10</v>
      </c>
      <c r="G38" s="18">
        <v>214</v>
      </c>
      <c r="H38" s="18">
        <v>30</v>
      </c>
      <c r="I38" s="18">
        <v>11.6</v>
      </c>
      <c r="J38" s="35">
        <v>34</v>
      </c>
      <c r="K38" s="22"/>
      <c r="L38" s="17" t="s">
        <v>70</v>
      </c>
      <c r="M38" s="18">
        <v>8.06</v>
      </c>
      <c r="N38" s="18">
        <v>5.36</v>
      </c>
      <c r="O38" s="18">
        <v>9.6999999999999993</v>
      </c>
      <c r="P38" s="34">
        <v>37</v>
      </c>
      <c r="Q38" s="18">
        <v>24</v>
      </c>
      <c r="R38" s="18">
        <v>192</v>
      </c>
      <c r="S38" s="18">
        <v>26.6</v>
      </c>
      <c r="T38" s="18">
        <v>15</v>
      </c>
      <c r="U38" s="35">
        <v>34</v>
      </c>
    </row>
    <row r="39" spans="1:21" x14ac:dyDescent="0.2">
      <c r="A39" s="17" t="s">
        <v>159</v>
      </c>
      <c r="B39" s="18">
        <v>7.66</v>
      </c>
      <c r="C39" s="18">
        <v>5.0999999999999996</v>
      </c>
      <c r="D39" s="18">
        <v>9.1</v>
      </c>
      <c r="E39" s="34">
        <v>36</v>
      </c>
      <c r="F39" s="18">
        <v>10.3</v>
      </c>
      <c r="G39" s="18">
        <v>215</v>
      </c>
      <c r="H39" s="18">
        <v>30.5</v>
      </c>
      <c r="I39" s="18">
        <v>12</v>
      </c>
      <c r="J39" s="35">
        <v>35</v>
      </c>
      <c r="K39" s="22"/>
      <c r="L39" s="17" t="s">
        <v>71</v>
      </c>
      <c r="M39" s="18">
        <v>8.1</v>
      </c>
      <c r="N39" s="18">
        <v>5.38</v>
      </c>
      <c r="O39" s="18">
        <v>9.75</v>
      </c>
      <c r="P39" s="34">
        <v>36</v>
      </c>
      <c r="Q39" s="18">
        <v>24.5</v>
      </c>
      <c r="R39" s="18">
        <v>194</v>
      </c>
      <c r="S39" s="18">
        <v>27</v>
      </c>
      <c r="T39" s="18">
        <v>15.5</v>
      </c>
      <c r="U39" s="35">
        <v>35</v>
      </c>
    </row>
    <row r="40" spans="1:21" x14ac:dyDescent="0.2">
      <c r="A40" s="17" t="s">
        <v>54</v>
      </c>
      <c r="B40" s="18">
        <v>7.7</v>
      </c>
      <c r="C40" s="18">
        <v>5.14</v>
      </c>
      <c r="D40" s="18">
        <v>9.15</v>
      </c>
      <c r="E40" s="34">
        <v>35</v>
      </c>
      <c r="F40" s="18">
        <v>10.4</v>
      </c>
      <c r="G40" s="18">
        <v>216</v>
      </c>
      <c r="H40" s="18">
        <v>31</v>
      </c>
      <c r="I40" s="18">
        <v>12.5</v>
      </c>
      <c r="J40" s="35">
        <v>36</v>
      </c>
      <c r="K40" s="22"/>
      <c r="L40" s="17" t="s">
        <v>72</v>
      </c>
      <c r="M40" s="18">
        <v>8.15</v>
      </c>
      <c r="N40" s="18">
        <v>5.4</v>
      </c>
      <c r="O40" s="18">
        <v>9.8000000000000007</v>
      </c>
      <c r="P40" s="34">
        <v>35</v>
      </c>
      <c r="Q40" s="18">
        <v>25</v>
      </c>
      <c r="R40" s="18">
        <v>196</v>
      </c>
      <c r="S40" s="18">
        <v>27.5</v>
      </c>
      <c r="T40" s="18">
        <v>16</v>
      </c>
      <c r="U40" s="35">
        <v>36</v>
      </c>
    </row>
    <row r="41" spans="1:21" x14ac:dyDescent="0.2">
      <c r="A41" s="17" t="s">
        <v>56</v>
      </c>
      <c r="B41" s="18">
        <v>7.75</v>
      </c>
      <c r="C41" s="18">
        <v>5.16</v>
      </c>
      <c r="D41" s="18">
        <v>9.1999999999999993</v>
      </c>
      <c r="E41" s="34">
        <v>34</v>
      </c>
      <c r="F41" s="18">
        <v>10.5</v>
      </c>
      <c r="G41" s="18">
        <v>217</v>
      </c>
      <c r="H41" s="18">
        <v>31.5</v>
      </c>
      <c r="I41" s="18">
        <v>12.6</v>
      </c>
      <c r="J41" s="35">
        <v>37</v>
      </c>
      <c r="K41" s="22"/>
      <c r="L41" s="17" t="s">
        <v>119</v>
      </c>
      <c r="M41" s="18">
        <v>8.16</v>
      </c>
      <c r="N41" s="18">
        <v>5.44</v>
      </c>
      <c r="O41" s="18">
        <v>9.85</v>
      </c>
      <c r="P41" s="34">
        <v>34</v>
      </c>
      <c r="Q41" s="18">
        <v>25.5</v>
      </c>
      <c r="R41" s="18">
        <v>197</v>
      </c>
      <c r="S41" s="18">
        <v>27.6</v>
      </c>
      <c r="T41" s="18">
        <v>16.5</v>
      </c>
      <c r="U41" s="35">
        <v>37</v>
      </c>
    </row>
    <row r="42" spans="1:21" x14ac:dyDescent="0.2">
      <c r="A42" s="17" t="s">
        <v>58</v>
      </c>
      <c r="B42" s="18">
        <v>7.76</v>
      </c>
      <c r="C42" s="18">
        <v>5.18</v>
      </c>
      <c r="D42" s="18">
        <v>9.25</v>
      </c>
      <c r="E42" s="34">
        <v>33</v>
      </c>
      <c r="F42" s="18">
        <v>11</v>
      </c>
      <c r="G42" s="18">
        <v>218</v>
      </c>
      <c r="H42" s="18">
        <v>32</v>
      </c>
      <c r="I42" s="18">
        <v>13</v>
      </c>
      <c r="J42" s="35">
        <v>38</v>
      </c>
      <c r="K42" s="22"/>
      <c r="L42" s="17" t="s">
        <v>198</v>
      </c>
      <c r="M42" s="18">
        <v>8.1999999999999993</v>
      </c>
      <c r="N42" s="18">
        <v>5.46</v>
      </c>
      <c r="O42" s="18">
        <v>9.9</v>
      </c>
      <c r="P42" s="34">
        <v>33</v>
      </c>
      <c r="Q42" s="18">
        <v>26</v>
      </c>
      <c r="R42" s="18">
        <v>198</v>
      </c>
      <c r="S42" s="18">
        <v>28</v>
      </c>
      <c r="T42" s="18">
        <v>17</v>
      </c>
      <c r="U42" s="35">
        <v>38</v>
      </c>
    </row>
    <row r="43" spans="1:21" x14ac:dyDescent="0.2">
      <c r="A43" s="17" t="s">
        <v>60</v>
      </c>
      <c r="B43" s="18">
        <v>7.8</v>
      </c>
      <c r="C43" s="18">
        <v>5.2</v>
      </c>
      <c r="D43" s="18">
        <v>9.3000000000000007</v>
      </c>
      <c r="E43" s="34">
        <v>32</v>
      </c>
      <c r="F43" s="18">
        <v>11.5</v>
      </c>
      <c r="G43" s="18">
        <v>219</v>
      </c>
      <c r="H43" s="18">
        <v>32.5</v>
      </c>
      <c r="I43" s="18">
        <v>13.5</v>
      </c>
      <c r="J43" s="35">
        <v>39</v>
      </c>
      <c r="K43" s="22"/>
      <c r="L43" s="17" t="s">
        <v>121</v>
      </c>
      <c r="M43" s="18">
        <v>8.25</v>
      </c>
      <c r="N43" s="18">
        <v>5.48</v>
      </c>
      <c r="O43" s="18">
        <v>9.9499999999999993</v>
      </c>
      <c r="P43" s="34">
        <v>32</v>
      </c>
      <c r="Q43" s="18">
        <v>26.5</v>
      </c>
      <c r="R43" s="18">
        <v>199</v>
      </c>
      <c r="S43" s="18">
        <v>28.5</v>
      </c>
      <c r="T43" s="18">
        <v>17.5</v>
      </c>
      <c r="U43" s="35">
        <v>39</v>
      </c>
    </row>
    <row r="44" spans="1:21" x14ac:dyDescent="0.2">
      <c r="A44" s="17" t="s">
        <v>61</v>
      </c>
      <c r="B44" s="18">
        <v>7.85</v>
      </c>
      <c r="C44" s="18">
        <v>5.24</v>
      </c>
      <c r="D44" s="18">
        <v>9.35</v>
      </c>
      <c r="E44" s="34">
        <v>31</v>
      </c>
      <c r="F44" s="18">
        <v>11.6</v>
      </c>
      <c r="G44" s="18">
        <v>220</v>
      </c>
      <c r="H44" s="18">
        <v>33</v>
      </c>
      <c r="I44" s="18">
        <v>13.6</v>
      </c>
      <c r="J44" s="35">
        <v>40</v>
      </c>
      <c r="K44" s="22"/>
      <c r="L44" s="17" t="s">
        <v>199</v>
      </c>
      <c r="M44" s="18">
        <v>8.26</v>
      </c>
      <c r="N44" s="18">
        <v>5.5</v>
      </c>
      <c r="O44" s="18">
        <v>10</v>
      </c>
      <c r="P44" s="34">
        <v>31</v>
      </c>
      <c r="Q44" s="18">
        <v>27</v>
      </c>
      <c r="R44" s="18">
        <v>200</v>
      </c>
      <c r="S44" s="18">
        <v>28.6</v>
      </c>
      <c r="T44" s="18">
        <v>17.600000000000001</v>
      </c>
      <c r="U44" s="35">
        <v>40</v>
      </c>
    </row>
    <row r="45" spans="1:21" x14ac:dyDescent="0.2">
      <c r="A45" s="17" t="s">
        <v>62</v>
      </c>
      <c r="B45" s="18">
        <v>7.86</v>
      </c>
      <c r="C45" s="18">
        <v>5.26</v>
      </c>
      <c r="D45" s="18">
        <v>9.4</v>
      </c>
      <c r="E45" s="34">
        <v>30</v>
      </c>
      <c r="F45" s="18">
        <v>11.7</v>
      </c>
      <c r="G45" s="18">
        <v>221</v>
      </c>
      <c r="H45" s="18">
        <v>33.5</v>
      </c>
      <c r="I45" s="18">
        <v>14</v>
      </c>
      <c r="J45" s="35">
        <v>41</v>
      </c>
      <c r="K45" s="22"/>
      <c r="L45" s="17" t="s">
        <v>200</v>
      </c>
      <c r="M45" s="18">
        <v>8.3000000000000007</v>
      </c>
      <c r="N45" s="18">
        <v>5.54</v>
      </c>
      <c r="O45" s="18">
        <v>10.050000000000001</v>
      </c>
      <c r="P45" s="34">
        <v>30</v>
      </c>
      <c r="Q45" s="18">
        <v>27.5</v>
      </c>
      <c r="R45" s="18">
        <v>201</v>
      </c>
      <c r="S45" s="18">
        <v>29</v>
      </c>
      <c r="T45" s="18">
        <v>18</v>
      </c>
      <c r="U45" s="35">
        <v>41</v>
      </c>
    </row>
    <row r="46" spans="1:21" x14ac:dyDescent="0.2">
      <c r="A46" s="17" t="s">
        <v>63</v>
      </c>
      <c r="B46" s="18">
        <v>7.9</v>
      </c>
      <c r="C46" s="18">
        <v>5.28</v>
      </c>
      <c r="D46" s="18">
        <v>9.4499999999999993</v>
      </c>
      <c r="E46" s="34">
        <v>29</v>
      </c>
      <c r="F46" s="18">
        <v>12</v>
      </c>
      <c r="G46" s="18">
        <v>222</v>
      </c>
      <c r="H46" s="18">
        <v>34</v>
      </c>
      <c r="I46" s="18">
        <v>14.5</v>
      </c>
      <c r="J46" s="35">
        <v>42</v>
      </c>
      <c r="K46" s="22"/>
      <c r="L46" s="17" t="s">
        <v>201</v>
      </c>
      <c r="M46" s="18">
        <v>8.35</v>
      </c>
      <c r="N46" s="18">
        <v>5.56</v>
      </c>
      <c r="O46" s="18">
        <v>10.1</v>
      </c>
      <c r="P46" s="34">
        <v>29</v>
      </c>
      <c r="Q46" s="18">
        <v>28</v>
      </c>
      <c r="R46" s="18">
        <v>202</v>
      </c>
      <c r="S46" s="18">
        <v>29.5</v>
      </c>
      <c r="T46" s="18">
        <v>18.5</v>
      </c>
      <c r="U46" s="35">
        <v>42</v>
      </c>
    </row>
    <row r="47" spans="1:21" x14ac:dyDescent="0.2">
      <c r="A47" s="17" t="s">
        <v>64</v>
      </c>
      <c r="B47" s="18">
        <v>7.95</v>
      </c>
      <c r="C47" s="18">
        <v>5.3</v>
      </c>
      <c r="D47" s="18">
        <v>9.5</v>
      </c>
      <c r="E47" s="34">
        <v>28</v>
      </c>
      <c r="F47" s="18">
        <v>12.5</v>
      </c>
      <c r="G47" s="18">
        <v>223</v>
      </c>
      <c r="H47" s="18">
        <v>34.5</v>
      </c>
      <c r="I47" s="18">
        <v>14.6</v>
      </c>
      <c r="J47" s="35">
        <v>43</v>
      </c>
      <c r="K47" s="22"/>
      <c r="L47" s="17" t="s">
        <v>192</v>
      </c>
      <c r="M47" s="18">
        <v>8.36</v>
      </c>
      <c r="N47" s="18">
        <v>5.58</v>
      </c>
      <c r="O47" s="18">
        <v>10.15</v>
      </c>
      <c r="P47" s="34">
        <v>28</v>
      </c>
      <c r="Q47" s="18">
        <v>28.5</v>
      </c>
      <c r="R47" s="18">
        <v>203</v>
      </c>
      <c r="S47" s="18">
        <v>29.6</v>
      </c>
      <c r="T47" s="18">
        <v>18.600000000000001</v>
      </c>
      <c r="U47" s="35">
        <v>43</v>
      </c>
    </row>
    <row r="48" spans="1:21" x14ac:dyDescent="0.2">
      <c r="A48" s="17" t="s">
        <v>65</v>
      </c>
      <c r="B48" s="18">
        <v>7.96</v>
      </c>
      <c r="C48" s="18">
        <v>5.34</v>
      </c>
      <c r="D48" s="18">
        <v>9.5500000000000007</v>
      </c>
      <c r="E48" s="34">
        <v>27</v>
      </c>
      <c r="F48" s="18">
        <v>12.6</v>
      </c>
      <c r="G48" s="18">
        <v>224</v>
      </c>
      <c r="H48" s="18">
        <v>35</v>
      </c>
      <c r="I48" s="18">
        <v>15</v>
      </c>
      <c r="J48" s="35">
        <v>44</v>
      </c>
      <c r="K48" s="22"/>
      <c r="L48" s="17" t="s">
        <v>202</v>
      </c>
      <c r="M48" s="18">
        <v>8.4</v>
      </c>
      <c r="N48" s="18">
        <v>5.6</v>
      </c>
      <c r="O48" s="18">
        <v>10.199999999999999</v>
      </c>
      <c r="P48" s="34">
        <v>27</v>
      </c>
      <c r="Q48" s="18">
        <v>29</v>
      </c>
      <c r="R48" s="18">
        <v>204</v>
      </c>
      <c r="S48" s="18">
        <v>30</v>
      </c>
      <c r="T48" s="18">
        <v>19</v>
      </c>
      <c r="U48" s="35">
        <v>44</v>
      </c>
    </row>
    <row r="49" spans="1:21" x14ac:dyDescent="0.2">
      <c r="A49" s="17" t="s">
        <v>66</v>
      </c>
      <c r="B49" s="18">
        <v>8</v>
      </c>
      <c r="C49" s="18">
        <v>5.36</v>
      </c>
      <c r="D49" s="18">
        <v>9.6</v>
      </c>
      <c r="E49" s="34">
        <v>26</v>
      </c>
      <c r="F49" s="18">
        <v>12.7</v>
      </c>
      <c r="G49" s="18">
        <v>225</v>
      </c>
      <c r="H49" s="18">
        <v>35.5</v>
      </c>
      <c r="I49" s="18">
        <v>15.5</v>
      </c>
      <c r="J49" s="35">
        <v>45</v>
      </c>
      <c r="K49" s="22"/>
      <c r="L49" s="17" t="s">
        <v>203</v>
      </c>
      <c r="M49" s="18">
        <v>8.4499999999999993</v>
      </c>
      <c r="N49" s="18">
        <v>5.64</v>
      </c>
      <c r="O49" s="18">
        <v>10.25</v>
      </c>
      <c r="P49" s="34">
        <v>26</v>
      </c>
      <c r="Q49" s="18">
        <v>29.5</v>
      </c>
      <c r="R49" s="18">
        <v>205</v>
      </c>
      <c r="S49" s="18">
        <v>30.5</v>
      </c>
      <c r="T49" s="18">
        <v>19.5</v>
      </c>
      <c r="U49" s="35">
        <v>45</v>
      </c>
    </row>
    <row r="50" spans="1:21" x14ac:dyDescent="0.2">
      <c r="A50" s="17" t="s">
        <v>67</v>
      </c>
      <c r="B50" s="18">
        <v>8.0500000000000007</v>
      </c>
      <c r="C50" s="18">
        <v>5.38</v>
      </c>
      <c r="D50" s="18">
        <v>9.65</v>
      </c>
      <c r="E50" s="34">
        <v>25</v>
      </c>
      <c r="F50" s="18">
        <v>13</v>
      </c>
      <c r="G50" s="18">
        <v>226</v>
      </c>
      <c r="H50" s="18">
        <v>35.6</v>
      </c>
      <c r="I50" s="18">
        <v>15.6</v>
      </c>
      <c r="J50" s="35">
        <v>46</v>
      </c>
      <c r="K50" s="22"/>
      <c r="L50" s="17" t="s">
        <v>204</v>
      </c>
      <c r="M50" s="18">
        <v>8.5</v>
      </c>
      <c r="N50" s="18">
        <v>5.66</v>
      </c>
      <c r="O50" s="18">
        <v>10.3</v>
      </c>
      <c r="P50" s="34">
        <v>25</v>
      </c>
      <c r="Q50" s="18">
        <v>29.6</v>
      </c>
      <c r="R50" s="18">
        <v>206</v>
      </c>
      <c r="S50" s="18">
        <v>30.6</v>
      </c>
      <c r="T50" s="18">
        <v>19.600000000000001</v>
      </c>
      <c r="U50" s="35">
        <v>46</v>
      </c>
    </row>
    <row r="51" spans="1:21" x14ac:dyDescent="0.2">
      <c r="A51" s="17" t="s">
        <v>114</v>
      </c>
      <c r="B51" s="18">
        <v>8.06</v>
      </c>
      <c r="C51" s="18">
        <v>5.4</v>
      </c>
      <c r="D51" s="18">
        <v>9.6999999999999993</v>
      </c>
      <c r="E51" s="34">
        <v>24</v>
      </c>
      <c r="F51" s="18">
        <v>13.5</v>
      </c>
      <c r="G51" s="18">
        <v>227</v>
      </c>
      <c r="H51" s="18">
        <v>36</v>
      </c>
      <c r="I51" s="18">
        <v>16</v>
      </c>
      <c r="J51" s="35">
        <v>47</v>
      </c>
      <c r="K51" s="22"/>
      <c r="L51" s="17" t="s">
        <v>194</v>
      </c>
      <c r="M51" s="18">
        <v>8.5500000000000007</v>
      </c>
      <c r="N51" s="18">
        <v>5.68</v>
      </c>
      <c r="O51" s="18">
        <v>10.35</v>
      </c>
      <c r="P51" s="34">
        <v>24</v>
      </c>
      <c r="Q51" s="18">
        <v>30</v>
      </c>
      <c r="R51" s="18">
        <v>207</v>
      </c>
      <c r="S51" s="18">
        <v>31</v>
      </c>
      <c r="T51" s="18">
        <v>20</v>
      </c>
      <c r="U51" s="35">
        <v>47</v>
      </c>
    </row>
    <row r="52" spans="1:21" x14ac:dyDescent="0.2">
      <c r="A52" s="17" t="s">
        <v>70</v>
      </c>
      <c r="B52" s="18">
        <v>8.1</v>
      </c>
      <c r="C52" s="18">
        <v>5.44</v>
      </c>
      <c r="D52" s="18">
        <v>9.75</v>
      </c>
      <c r="E52" s="34">
        <v>23</v>
      </c>
      <c r="F52" s="18">
        <v>13.6</v>
      </c>
      <c r="G52" s="18">
        <v>228</v>
      </c>
      <c r="H52" s="18">
        <v>36.5</v>
      </c>
      <c r="I52" s="18">
        <v>16.5</v>
      </c>
      <c r="J52" s="35">
        <v>48</v>
      </c>
      <c r="K52" s="22"/>
      <c r="L52" s="17" t="s">
        <v>205</v>
      </c>
      <c r="M52" s="18">
        <v>8.6</v>
      </c>
      <c r="N52" s="18">
        <v>5.7</v>
      </c>
      <c r="O52" s="18">
        <v>10.4</v>
      </c>
      <c r="P52" s="34">
        <v>23</v>
      </c>
      <c r="Q52" s="18">
        <v>30.5</v>
      </c>
      <c r="R52" s="18">
        <v>208</v>
      </c>
      <c r="S52" s="18">
        <v>31.5</v>
      </c>
      <c r="T52" s="18">
        <v>20.5</v>
      </c>
      <c r="U52" s="35">
        <v>48</v>
      </c>
    </row>
    <row r="53" spans="1:21" x14ac:dyDescent="0.2">
      <c r="A53" s="17" t="s">
        <v>117</v>
      </c>
      <c r="B53" s="18">
        <v>8.15</v>
      </c>
      <c r="C53" s="18">
        <v>5.46</v>
      </c>
      <c r="D53" s="18">
        <v>9.8000000000000007</v>
      </c>
      <c r="E53" s="34">
        <v>22</v>
      </c>
      <c r="F53" s="18">
        <v>13.7</v>
      </c>
      <c r="G53" s="18">
        <v>229</v>
      </c>
      <c r="H53" s="18">
        <v>36.6</v>
      </c>
      <c r="I53" s="18">
        <v>16.600000000000001</v>
      </c>
      <c r="J53" s="35">
        <v>49</v>
      </c>
      <c r="K53" s="22"/>
      <c r="L53" s="17" t="s">
        <v>85</v>
      </c>
      <c r="M53" s="18">
        <v>8.65</v>
      </c>
      <c r="N53" s="18">
        <v>5.74</v>
      </c>
      <c r="O53" s="18">
        <v>10.45</v>
      </c>
      <c r="P53" s="34">
        <v>22</v>
      </c>
      <c r="Q53" s="18">
        <v>30.6</v>
      </c>
      <c r="R53" s="18">
        <v>209</v>
      </c>
      <c r="S53" s="18">
        <v>31.6</v>
      </c>
      <c r="T53" s="18">
        <v>20.6</v>
      </c>
      <c r="U53" s="35">
        <v>49</v>
      </c>
    </row>
    <row r="54" spans="1:21" x14ac:dyDescent="0.2">
      <c r="A54" s="17" t="s">
        <v>73</v>
      </c>
      <c r="B54" s="18">
        <v>8.16</v>
      </c>
      <c r="C54" s="18">
        <v>5.48</v>
      </c>
      <c r="D54" s="18">
        <v>9.85</v>
      </c>
      <c r="E54" s="34">
        <v>21</v>
      </c>
      <c r="F54" s="18">
        <v>14</v>
      </c>
      <c r="G54" s="18">
        <v>230</v>
      </c>
      <c r="H54" s="18">
        <v>37</v>
      </c>
      <c r="I54" s="18">
        <v>17</v>
      </c>
      <c r="J54" s="35">
        <v>50</v>
      </c>
      <c r="K54" s="22"/>
      <c r="L54" s="17" t="s">
        <v>206</v>
      </c>
      <c r="M54" s="18">
        <v>8.6999999999999993</v>
      </c>
      <c r="N54" s="18">
        <v>5.76</v>
      </c>
      <c r="O54" s="18">
        <v>10.5</v>
      </c>
      <c r="P54" s="34">
        <v>21</v>
      </c>
      <c r="Q54" s="18">
        <v>31</v>
      </c>
      <c r="R54" s="18">
        <v>210</v>
      </c>
      <c r="S54" s="18">
        <v>32</v>
      </c>
      <c r="T54" s="18">
        <v>21</v>
      </c>
      <c r="U54" s="35">
        <v>50</v>
      </c>
    </row>
    <row r="55" spans="1:21" x14ac:dyDescent="0.2">
      <c r="A55" s="17" t="s">
        <v>74</v>
      </c>
      <c r="B55" s="18">
        <v>8.1999999999999993</v>
      </c>
      <c r="C55" s="18">
        <v>5.5</v>
      </c>
      <c r="D55" s="18">
        <v>9.9</v>
      </c>
      <c r="E55" s="34">
        <v>20</v>
      </c>
      <c r="F55" s="18">
        <v>14.5</v>
      </c>
      <c r="G55" s="18">
        <v>231</v>
      </c>
      <c r="H55" s="18">
        <v>37.5</v>
      </c>
      <c r="I55" s="18">
        <v>17.5</v>
      </c>
      <c r="J55" s="35">
        <v>51</v>
      </c>
      <c r="K55" s="22"/>
      <c r="L55" s="17" t="s">
        <v>196</v>
      </c>
      <c r="M55" s="18">
        <v>8.75</v>
      </c>
      <c r="N55" s="18">
        <v>5.78</v>
      </c>
      <c r="O55" s="18">
        <v>10.6</v>
      </c>
      <c r="P55" s="34">
        <v>20</v>
      </c>
      <c r="Q55" s="18">
        <v>31.5</v>
      </c>
      <c r="R55" s="18">
        <v>212</v>
      </c>
      <c r="S55" s="18">
        <v>32.5</v>
      </c>
      <c r="T55" s="18">
        <v>21.5</v>
      </c>
      <c r="U55" s="35">
        <v>51</v>
      </c>
    </row>
    <row r="56" spans="1:21" x14ac:dyDescent="0.2">
      <c r="A56" s="17" t="s">
        <v>121</v>
      </c>
      <c r="B56" s="18">
        <v>8.25</v>
      </c>
      <c r="C56" s="18">
        <v>5.54</v>
      </c>
      <c r="D56" s="18">
        <v>9.9499999999999993</v>
      </c>
      <c r="E56" s="34">
        <v>19</v>
      </c>
      <c r="F56" s="18">
        <v>14.6</v>
      </c>
      <c r="G56" s="18">
        <v>232</v>
      </c>
      <c r="H56" s="18">
        <v>37.6</v>
      </c>
      <c r="I56" s="18">
        <v>18</v>
      </c>
      <c r="J56" s="35">
        <v>52</v>
      </c>
      <c r="K56" s="22"/>
      <c r="L56" s="17" t="s">
        <v>207</v>
      </c>
      <c r="M56" s="18">
        <v>8.8000000000000007</v>
      </c>
      <c r="N56" s="18">
        <v>5.8</v>
      </c>
      <c r="O56" s="18">
        <v>10.7</v>
      </c>
      <c r="P56" s="34">
        <v>19</v>
      </c>
      <c r="Q56" s="18">
        <v>32</v>
      </c>
      <c r="R56" s="18">
        <v>214</v>
      </c>
      <c r="S56" s="18">
        <v>33</v>
      </c>
      <c r="T56" s="18">
        <v>22</v>
      </c>
      <c r="U56" s="35">
        <v>52</v>
      </c>
    </row>
    <row r="57" spans="1:21" x14ac:dyDescent="0.2">
      <c r="A57" s="17" t="s">
        <v>191</v>
      </c>
      <c r="B57" s="18">
        <v>8.26</v>
      </c>
      <c r="C57" s="18">
        <v>5.56</v>
      </c>
      <c r="D57" s="18">
        <v>10</v>
      </c>
      <c r="E57" s="34">
        <v>18</v>
      </c>
      <c r="F57" s="18">
        <v>14.7</v>
      </c>
      <c r="G57" s="18">
        <v>233</v>
      </c>
      <c r="H57" s="18">
        <v>38</v>
      </c>
      <c r="I57" s="18">
        <v>18.5</v>
      </c>
      <c r="J57" s="35">
        <v>53</v>
      </c>
      <c r="K57" s="22"/>
      <c r="L57" s="17" t="s">
        <v>88</v>
      </c>
      <c r="M57" s="18">
        <v>8.85</v>
      </c>
      <c r="N57" s="18">
        <v>5.84</v>
      </c>
      <c r="O57" s="18">
        <v>10.8</v>
      </c>
      <c r="P57" s="34">
        <v>18</v>
      </c>
      <c r="Q57" s="18">
        <v>32.5</v>
      </c>
      <c r="R57" s="18">
        <v>216</v>
      </c>
      <c r="S57" s="18">
        <v>33.5</v>
      </c>
      <c r="T57" s="18">
        <v>22.5</v>
      </c>
      <c r="U57" s="35">
        <v>53</v>
      </c>
    </row>
    <row r="58" spans="1:21" x14ac:dyDescent="0.2">
      <c r="A58" s="17" t="s">
        <v>78</v>
      </c>
      <c r="B58" s="18">
        <v>8.3000000000000007</v>
      </c>
      <c r="C58" s="18">
        <v>5.58</v>
      </c>
      <c r="D58" s="18">
        <v>10.050000000000001</v>
      </c>
      <c r="E58" s="34">
        <v>17</v>
      </c>
      <c r="F58" s="18">
        <v>15</v>
      </c>
      <c r="G58" s="18">
        <v>234</v>
      </c>
      <c r="H58" s="18">
        <v>38.5</v>
      </c>
      <c r="I58" s="18">
        <v>19</v>
      </c>
      <c r="J58" s="35">
        <v>54</v>
      </c>
      <c r="K58" s="22"/>
      <c r="L58" s="17" t="s">
        <v>171</v>
      </c>
      <c r="M58" s="18">
        <v>8.9</v>
      </c>
      <c r="N58" s="18">
        <v>5.88</v>
      </c>
      <c r="O58" s="18">
        <v>10.9</v>
      </c>
      <c r="P58" s="34">
        <v>17</v>
      </c>
      <c r="Q58" s="18">
        <v>33</v>
      </c>
      <c r="R58" s="18">
        <v>218</v>
      </c>
      <c r="S58" s="18">
        <v>34</v>
      </c>
      <c r="T58" s="18">
        <v>23</v>
      </c>
      <c r="U58" s="35">
        <v>54</v>
      </c>
    </row>
    <row r="59" spans="1:21" x14ac:dyDescent="0.2">
      <c r="A59" s="17" t="s">
        <v>192</v>
      </c>
      <c r="B59" s="18">
        <v>8.35</v>
      </c>
      <c r="C59" s="18">
        <v>5.6</v>
      </c>
      <c r="D59" s="18">
        <v>10.1</v>
      </c>
      <c r="E59" s="34">
        <v>16</v>
      </c>
      <c r="F59" s="18">
        <v>15.5</v>
      </c>
      <c r="G59" s="18">
        <v>235</v>
      </c>
      <c r="H59" s="18">
        <v>38.6</v>
      </c>
      <c r="I59" s="18">
        <v>19.5</v>
      </c>
      <c r="J59" s="35">
        <v>55</v>
      </c>
      <c r="K59" s="22"/>
      <c r="L59" s="17" t="s">
        <v>208</v>
      </c>
      <c r="M59" s="18">
        <v>8.9499999999999993</v>
      </c>
      <c r="N59" s="18">
        <v>5.9</v>
      </c>
      <c r="O59" s="18">
        <v>11</v>
      </c>
      <c r="P59" s="34">
        <v>16</v>
      </c>
      <c r="Q59" s="18">
        <v>33.5</v>
      </c>
      <c r="R59" s="18">
        <v>220</v>
      </c>
      <c r="S59" s="18">
        <v>34.5</v>
      </c>
      <c r="T59" s="18">
        <v>23.5</v>
      </c>
      <c r="U59" s="35">
        <v>55</v>
      </c>
    </row>
    <row r="60" spans="1:21" x14ac:dyDescent="0.2">
      <c r="A60" s="17" t="s">
        <v>193</v>
      </c>
      <c r="B60" s="18">
        <v>8.36</v>
      </c>
      <c r="C60" s="18">
        <v>5.64</v>
      </c>
      <c r="D60" s="18">
        <v>10.199999999999999</v>
      </c>
      <c r="E60" s="34">
        <v>15</v>
      </c>
      <c r="F60" s="18">
        <v>15.6</v>
      </c>
      <c r="G60" s="18">
        <v>237</v>
      </c>
      <c r="H60" s="18">
        <v>39</v>
      </c>
      <c r="I60" s="18">
        <v>20</v>
      </c>
      <c r="J60" s="35">
        <v>56</v>
      </c>
      <c r="K60" s="22"/>
      <c r="L60" s="17" t="s">
        <v>160</v>
      </c>
      <c r="M60" s="18">
        <v>9</v>
      </c>
      <c r="N60" s="18">
        <v>5.94</v>
      </c>
      <c r="O60" s="18">
        <v>11.1</v>
      </c>
      <c r="P60" s="34">
        <v>15</v>
      </c>
      <c r="Q60" s="18">
        <v>34</v>
      </c>
      <c r="R60" s="18">
        <v>222</v>
      </c>
      <c r="S60" s="18">
        <v>35</v>
      </c>
      <c r="T60" s="18">
        <v>24</v>
      </c>
      <c r="U60" s="35">
        <v>56</v>
      </c>
    </row>
    <row r="61" spans="1:21" x14ac:dyDescent="0.2">
      <c r="A61" s="17" t="s">
        <v>82</v>
      </c>
      <c r="B61" s="18">
        <v>8.4</v>
      </c>
      <c r="C61" s="18">
        <v>5.68</v>
      </c>
      <c r="D61" s="18">
        <v>10.3</v>
      </c>
      <c r="E61" s="34">
        <v>14</v>
      </c>
      <c r="F61" s="18">
        <v>16</v>
      </c>
      <c r="G61" s="18">
        <v>239</v>
      </c>
      <c r="H61" s="18">
        <v>39.5</v>
      </c>
      <c r="I61" s="18">
        <v>20.5</v>
      </c>
      <c r="J61" s="35">
        <v>57</v>
      </c>
      <c r="K61" s="22"/>
      <c r="L61" s="17" t="s">
        <v>209</v>
      </c>
      <c r="M61" s="18">
        <v>9.0500000000000007</v>
      </c>
      <c r="N61" s="18">
        <v>5.98</v>
      </c>
      <c r="O61" s="18">
        <v>11.2</v>
      </c>
      <c r="P61" s="34">
        <v>14</v>
      </c>
      <c r="Q61" s="18">
        <v>35</v>
      </c>
      <c r="R61" s="18">
        <v>224</v>
      </c>
      <c r="S61" s="18">
        <v>35.5</v>
      </c>
      <c r="T61" s="18">
        <v>24.5</v>
      </c>
      <c r="U61" s="35">
        <v>57</v>
      </c>
    </row>
    <row r="62" spans="1:21" x14ac:dyDescent="0.2">
      <c r="A62" s="17" t="s">
        <v>194</v>
      </c>
      <c r="B62" s="18">
        <v>8.4499999999999993</v>
      </c>
      <c r="C62" s="18">
        <v>5.7</v>
      </c>
      <c r="D62" s="18">
        <v>10.4</v>
      </c>
      <c r="E62" s="34">
        <v>13</v>
      </c>
      <c r="F62" s="18">
        <v>16.5</v>
      </c>
      <c r="G62" s="18">
        <v>241</v>
      </c>
      <c r="H62" s="18">
        <v>40</v>
      </c>
      <c r="I62" s="18">
        <v>21</v>
      </c>
      <c r="J62" s="35">
        <v>58</v>
      </c>
      <c r="K62" s="22"/>
      <c r="L62" s="17" t="s">
        <v>210</v>
      </c>
      <c r="M62" s="18">
        <v>9.1</v>
      </c>
      <c r="N62" s="18">
        <v>6</v>
      </c>
      <c r="O62" s="18">
        <v>11.3</v>
      </c>
      <c r="P62" s="34">
        <v>13</v>
      </c>
      <c r="Q62" s="18">
        <v>36</v>
      </c>
      <c r="R62" s="18">
        <v>226</v>
      </c>
      <c r="S62" s="18">
        <v>36</v>
      </c>
      <c r="T62" s="18">
        <v>25</v>
      </c>
      <c r="U62" s="35">
        <v>58</v>
      </c>
    </row>
    <row r="63" spans="1:21" x14ac:dyDescent="0.2">
      <c r="A63" s="17" t="s">
        <v>195</v>
      </c>
      <c r="B63" s="18">
        <v>8.5</v>
      </c>
      <c r="C63" s="18">
        <v>5.74</v>
      </c>
      <c r="D63" s="18">
        <v>10.5</v>
      </c>
      <c r="E63" s="34">
        <v>12</v>
      </c>
      <c r="F63" s="18">
        <v>17</v>
      </c>
      <c r="G63" s="18">
        <v>243</v>
      </c>
      <c r="H63" s="18">
        <v>40.5</v>
      </c>
      <c r="I63" s="18">
        <v>21.5</v>
      </c>
      <c r="J63" s="35">
        <v>59</v>
      </c>
      <c r="K63" s="22"/>
      <c r="L63" s="17" t="s">
        <v>211</v>
      </c>
      <c r="M63" s="18">
        <v>9.15</v>
      </c>
      <c r="N63" s="18">
        <v>6.04</v>
      </c>
      <c r="O63" s="18">
        <v>11.4</v>
      </c>
      <c r="P63" s="34">
        <v>12</v>
      </c>
      <c r="Q63" s="18">
        <v>37</v>
      </c>
      <c r="R63" s="18">
        <v>228</v>
      </c>
      <c r="S63" s="18">
        <v>36.5</v>
      </c>
      <c r="T63" s="18">
        <v>25.5</v>
      </c>
      <c r="U63" s="35">
        <v>59</v>
      </c>
    </row>
    <row r="64" spans="1:21" x14ac:dyDescent="0.2">
      <c r="A64" s="17" t="s">
        <v>123</v>
      </c>
      <c r="B64" s="18">
        <v>8.5500000000000007</v>
      </c>
      <c r="C64" s="18">
        <v>5.78</v>
      </c>
      <c r="D64" s="18">
        <v>10.6</v>
      </c>
      <c r="E64" s="34">
        <v>11</v>
      </c>
      <c r="F64" s="18">
        <v>18</v>
      </c>
      <c r="G64" s="18">
        <v>245</v>
      </c>
      <c r="H64" s="18">
        <v>41</v>
      </c>
      <c r="I64" s="18">
        <v>22</v>
      </c>
      <c r="J64" s="35">
        <v>60</v>
      </c>
      <c r="K64" s="22"/>
      <c r="L64" s="17" t="s">
        <v>212</v>
      </c>
      <c r="M64" s="18">
        <v>9.1999999999999993</v>
      </c>
      <c r="N64" s="18">
        <v>6.08</v>
      </c>
      <c r="O64" s="18">
        <v>11.5</v>
      </c>
      <c r="P64" s="34">
        <v>11</v>
      </c>
      <c r="Q64" s="18">
        <v>38</v>
      </c>
      <c r="R64" s="18">
        <v>230</v>
      </c>
      <c r="S64" s="18">
        <v>37</v>
      </c>
      <c r="T64" s="18">
        <v>26</v>
      </c>
      <c r="U64" s="35">
        <v>60</v>
      </c>
    </row>
    <row r="65" spans="1:21" x14ac:dyDescent="0.2">
      <c r="A65" s="17" t="s">
        <v>196</v>
      </c>
      <c r="B65" s="18">
        <v>8.6</v>
      </c>
      <c r="C65" s="18">
        <v>5.8</v>
      </c>
      <c r="D65" s="18">
        <v>10.7</v>
      </c>
      <c r="E65" s="34">
        <v>10</v>
      </c>
      <c r="F65" s="18">
        <v>19</v>
      </c>
      <c r="G65" s="18">
        <v>247</v>
      </c>
      <c r="H65" s="18">
        <v>41.5</v>
      </c>
      <c r="I65" s="18">
        <v>22.5</v>
      </c>
      <c r="J65" s="35">
        <v>61</v>
      </c>
      <c r="K65" s="22"/>
      <c r="L65" s="17" t="s">
        <v>95</v>
      </c>
      <c r="M65" s="18">
        <v>9.25</v>
      </c>
      <c r="N65" s="18">
        <v>6.1</v>
      </c>
      <c r="O65" s="18">
        <v>11.6</v>
      </c>
      <c r="P65" s="34">
        <v>10</v>
      </c>
      <c r="Q65" s="18">
        <v>40</v>
      </c>
      <c r="R65" s="18">
        <v>232</v>
      </c>
      <c r="S65" s="18">
        <v>37.5</v>
      </c>
      <c r="T65" s="18">
        <v>26.5</v>
      </c>
      <c r="U65" s="35">
        <v>61</v>
      </c>
    </row>
    <row r="66" spans="1:21" x14ac:dyDescent="0.2">
      <c r="A66" s="17" t="s">
        <v>125</v>
      </c>
      <c r="B66" s="18">
        <v>8.65</v>
      </c>
      <c r="C66" s="18">
        <v>5.84</v>
      </c>
      <c r="D66" s="18">
        <v>10.8</v>
      </c>
      <c r="E66" s="34">
        <v>9</v>
      </c>
      <c r="F66" s="18">
        <v>20</v>
      </c>
      <c r="G66" s="18">
        <v>249</v>
      </c>
      <c r="H66" s="18">
        <v>42</v>
      </c>
      <c r="I66" s="18">
        <v>23</v>
      </c>
      <c r="J66" s="35">
        <v>62</v>
      </c>
      <c r="K66" s="22"/>
      <c r="L66" s="17" t="s">
        <v>213</v>
      </c>
      <c r="M66" s="18">
        <v>9.3000000000000007</v>
      </c>
      <c r="N66" s="18">
        <v>6.14</v>
      </c>
      <c r="O66" s="18">
        <v>11.7</v>
      </c>
      <c r="P66" s="34">
        <v>9</v>
      </c>
      <c r="Q66" s="18">
        <v>42</v>
      </c>
      <c r="R66" s="18">
        <v>234</v>
      </c>
      <c r="S66" s="18">
        <v>38</v>
      </c>
      <c r="T66" s="18">
        <v>27</v>
      </c>
      <c r="U66" s="35">
        <v>62</v>
      </c>
    </row>
    <row r="67" spans="1:21" x14ac:dyDescent="0.2">
      <c r="A67" s="17" t="s">
        <v>89</v>
      </c>
      <c r="B67" s="18">
        <v>8.6999999999999993</v>
      </c>
      <c r="C67" s="18">
        <v>5.88</v>
      </c>
      <c r="D67" s="18">
        <v>10.9</v>
      </c>
      <c r="E67" s="34">
        <v>8</v>
      </c>
      <c r="F67" s="18">
        <v>21</v>
      </c>
      <c r="G67" s="18">
        <v>251</v>
      </c>
      <c r="H67" s="18">
        <v>42.5</v>
      </c>
      <c r="I67" s="18">
        <v>24</v>
      </c>
      <c r="J67" s="35">
        <v>63</v>
      </c>
      <c r="K67" s="22"/>
      <c r="L67" s="17" t="s">
        <v>214</v>
      </c>
      <c r="M67" s="18">
        <v>9.35</v>
      </c>
      <c r="N67" s="18">
        <v>6.18</v>
      </c>
      <c r="O67" s="18">
        <v>11.8</v>
      </c>
      <c r="P67" s="34">
        <v>8</v>
      </c>
      <c r="Q67" s="18">
        <v>44</v>
      </c>
      <c r="R67" s="18">
        <v>236</v>
      </c>
      <c r="S67" s="18">
        <v>38.5</v>
      </c>
      <c r="T67" s="18">
        <v>28</v>
      </c>
      <c r="U67" s="35">
        <v>63</v>
      </c>
    </row>
    <row r="68" spans="1:21" x14ac:dyDescent="0.2">
      <c r="A68" s="17" t="s">
        <v>160</v>
      </c>
      <c r="B68" s="18">
        <v>8.75</v>
      </c>
      <c r="C68" s="18">
        <v>5.9</v>
      </c>
      <c r="D68" s="18">
        <v>11</v>
      </c>
      <c r="E68" s="34">
        <v>7</v>
      </c>
      <c r="F68" s="18">
        <v>22</v>
      </c>
      <c r="G68" s="18">
        <v>253</v>
      </c>
      <c r="H68" s="18">
        <v>43</v>
      </c>
      <c r="I68" s="18">
        <v>25</v>
      </c>
      <c r="J68" s="35">
        <v>64</v>
      </c>
      <c r="K68" s="22"/>
      <c r="L68" s="17" t="s">
        <v>215</v>
      </c>
      <c r="M68" s="18">
        <v>9.4</v>
      </c>
      <c r="N68" s="18">
        <v>6.2</v>
      </c>
      <c r="O68" s="18">
        <v>11.9</v>
      </c>
      <c r="P68" s="34">
        <v>7</v>
      </c>
      <c r="Q68" s="18">
        <v>46</v>
      </c>
      <c r="R68" s="18">
        <v>238</v>
      </c>
      <c r="S68" s="18">
        <v>39</v>
      </c>
      <c r="T68" s="18">
        <v>29</v>
      </c>
      <c r="U68" s="35">
        <v>64</v>
      </c>
    </row>
    <row r="69" spans="1:21" x14ac:dyDescent="0.2">
      <c r="A69" s="17" t="s">
        <v>129</v>
      </c>
      <c r="B69" s="18">
        <v>8.8000000000000007</v>
      </c>
      <c r="C69" s="18">
        <v>5.95</v>
      </c>
      <c r="D69" s="18">
        <v>11.1</v>
      </c>
      <c r="E69" s="34">
        <v>6</v>
      </c>
      <c r="F69" s="18">
        <v>23</v>
      </c>
      <c r="G69" s="18">
        <v>255</v>
      </c>
      <c r="H69" s="18">
        <v>43.5</v>
      </c>
      <c r="I69" s="18">
        <v>26</v>
      </c>
      <c r="J69" s="35">
        <v>65</v>
      </c>
      <c r="K69" s="22"/>
      <c r="L69" s="17" t="s">
        <v>216</v>
      </c>
      <c r="M69" s="18">
        <v>9.4499999999999993</v>
      </c>
      <c r="N69" s="18">
        <v>6.25</v>
      </c>
      <c r="O69" s="18">
        <v>12</v>
      </c>
      <c r="P69" s="34">
        <v>6</v>
      </c>
      <c r="Q69" s="18">
        <v>48</v>
      </c>
      <c r="R69" s="18">
        <v>240</v>
      </c>
      <c r="S69" s="18">
        <v>39.5</v>
      </c>
      <c r="T69" s="18">
        <v>30</v>
      </c>
      <c r="U69" s="35">
        <v>65</v>
      </c>
    </row>
    <row r="70" spans="1:21" x14ac:dyDescent="0.2">
      <c r="A70" s="17" t="s">
        <v>161</v>
      </c>
      <c r="B70" s="18">
        <v>8.85</v>
      </c>
      <c r="C70" s="18">
        <v>6</v>
      </c>
      <c r="D70" s="18">
        <v>11.2</v>
      </c>
      <c r="E70" s="34">
        <v>5</v>
      </c>
      <c r="F70" s="18">
        <v>24</v>
      </c>
      <c r="G70" s="18">
        <v>257</v>
      </c>
      <c r="H70" s="18">
        <v>44</v>
      </c>
      <c r="I70" s="18">
        <v>27</v>
      </c>
      <c r="J70" s="35">
        <v>66</v>
      </c>
      <c r="K70" s="22"/>
      <c r="L70" s="17" t="s">
        <v>99</v>
      </c>
      <c r="M70" s="18">
        <v>9.5</v>
      </c>
      <c r="N70" s="18">
        <v>6.3</v>
      </c>
      <c r="O70" s="18">
        <v>12.1</v>
      </c>
      <c r="P70" s="34">
        <v>5</v>
      </c>
      <c r="Q70" s="18">
        <v>51</v>
      </c>
      <c r="R70" s="18">
        <v>243</v>
      </c>
      <c r="S70" s="18">
        <v>40</v>
      </c>
      <c r="T70" s="18">
        <v>31</v>
      </c>
      <c r="U70" s="35">
        <v>66</v>
      </c>
    </row>
    <row r="71" spans="1:21" x14ac:dyDescent="0.2">
      <c r="A71" s="17" t="s">
        <v>94</v>
      </c>
      <c r="B71" s="18">
        <v>8.9</v>
      </c>
      <c r="C71" s="18">
        <v>6.05</v>
      </c>
      <c r="D71" s="18">
        <v>11.3</v>
      </c>
      <c r="E71" s="34">
        <v>4</v>
      </c>
      <c r="F71" s="18">
        <v>25</v>
      </c>
      <c r="G71" s="18">
        <v>259</v>
      </c>
      <c r="H71" s="18">
        <v>44.5</v>
      </c>
      <c r="I71" s="18">
        <v>28</v>
      </c>
      <c r="J71" s="35">
        <v>67</v>
      </c>
      <c r="K71" s="22"/>
      <c r="L71" s="17" t="s">
        <v>100</v>
      </c>
      <c r="M71" s="18">
        <v>9.5500000000000007</v>
      </c>
      <c r="N71" s="18">
        <v>6.35</v>
      </c>
      <c r="O71" s="18">
        <v>12.11</v>
      </c>
      <c r="P71" s="34">
        <v>4</v>
      </c>
      <c r="Q71" s="18">
        <v>54</v>
      </c>
      <c r="R71" s="18">
        <v>246</v>
      </c>
      <c r="S71" s="18">
        <v>40.5</v>
      </c>
      <c r="T71" s="18">
        <v>32</v>
      </c>
      <c r="U71" s="35">
        <v>67</v>
      </c>
    </row>
    <row r="72" spans="1:21" x14ac:dyDescent="0.2">
      <c r="A72" s="17" t="s">
        <v>95</v>
      </c>
      <c r="B72" s="18">
        <v>9</v>
      </c>
      <c r="C72" s="18">
        <v>6.1</v>
      </c>
      <c r="D72" s="18">
        <v>11.4</v>
      </c>
      <c r="E72" s="34">
        <v>3</v>
      </c>
      <c r="F72" s="18">
        <v>26</v>
      </c>
      <c r="G72" s="18">
        <v>261</v>
      </c>
      <c r="H72" s="18">
        <v>45</v>
      </c>
      <c r="I72" s="18">
        <v>29</v>
      </c>
      <c r="J72" s="35">
        <v>68</v>
      </c>
      <c r="K72" s="22"/>
      <c r="L72" s="17" t="s">
        <v>101</v>
      </c>
      <c r="M72" s="18">
        <v>9.6</v>
      </c>
      <c r="N72" s="18">
        <v>6.4</v>
      </c>
      <c r="O72" s="18">
        <v>12.31</v>
      </c>
      <c r="P72" s="34">
        <v>3</v>
      </c>
      <c r="Q72" s="18">
        <v>57</v>
      </c>
      <c r="R72" s="18">
        <v>249</v>
      </c>
      <c r="S72" s="18">
        <v>41</v>
      </c>
      <c r="T72" s="18">
        <v>33</v>
      </c>
      <c r="U72" s="35">
        <v>68</v>
      </c>
    </row>
    <row r="73" spans="1:21" x14ac:dyDescent="0.2">
      <c r="A73" s="17" t="s">
        <v>96</v>
      </c>
      <c r="B73" s="18">
        <v>9.1</v>
      </c>
      <c r="C73" s="18">
        <v>6.15</v>
      </c>
      <c r="D73" s="18">
        <v>11.41</v>
      </c>
      <c r="E73" s="34">
        <v>2</v>
      </c>
      <c r="F73" s="18">
        <v>27</v>
      </c>
      <c r="G73" s="18">
        <v>263</v>
      </c>
      <c r="H73" s="18">
        <v>46</v>
      </c>
      <c r="I73" s="18">
        <v>30</v>
      </c>
      <c r="J73" s="35">
        <v>69</v>
      </c>
      <c r="K73" s="22"/>
      <c r="L73" s="17" t="s">
        <v>102</v>
      </c>
      <c r="M73" s="18">
        <v>9.6999999999999993</v>
      </c>
      <c r="N73" s="18">
        <v>6.45</v>
      </c>
      <c r="O73" s="18">
        <v>12.51</v>
      </c>
      <c r="P73" s="34">
        <v>2</v>
      </c>
      <c r="Q73" s="18">
        <v>60</v>
      </c>
      <c r="R73" s="18">
        <v>252</v>
      </c>
      <c r="S73" s="18">
        <v>42</v>
      </c>
      <c r="T73" s="18">
        <v>34</v>
      </c>
      <c r="U73" s="35">
        <v>69</v>
      </c>
    </row>
    <row r="74" spans="1:21" ht="15.75" customHeight="1" x14ac:dyDescent="0.2">
      <c r="A74" s="17" t="s">
        <v>97</v>
      </c>
      <c r="B74" s="18">
        <v>9.1999999999999993</v>
      </c>
      <c r="C74" s="18">
        <v>6.2</v>
      </c>
      <c r="D74" s="18">
        <v>11.61</v>
      </c>
      <c r="E74" s="34">
        <v>1</v>
      </c>
      <c r="F74" s="18">
        <v>28</v>
      </c>
      <c r="G74" s="18">
        <v>265</v>
      </c>
      <c r="H74" s="18">
        <v>47</v>
      </c>
      <c r="I74" s="18">
        <v>31</v>
      </c>
      <c r="J74" s="35">
        <v>70</v>
      </c>
      <c r="K74" s="22"/>
      <c r="L74" s="17" t="s">
        <v>103</v>
      </c>
      <c r="M74" s="18">
        <v>9.8000000000000007</v>
      </c>
      <c r="N74" s="18">
        <v>6.5</v>
      </c>
      <c r="O74" s="18">
        <v>12.71</v>
      </c>
      <c r="P74" s="34">
        <v>1</v>
      </c>
      <c r="Q74" s="18">
        <v>63</v>
      </c>
      <c r="R74" s="18">
        <v>255</v>
      </c>
      <c r="S74" s="18">
        <v>43</v>
      </c>
      <c r="T74" s="18">
        <v>35</v>
      </c>
      <c r="U74" s="35">
        <v>70</v>
      </c>
    </row>
    <row r="75" spans="1:21" ht="15.75" customHeight="1" x14ac:dyDescent="0.2">
      <c r="A75" s="17" t="s">
        <v>197</v>
      </c>
      <c r="B75" s="27">
        <v>9.2100000000000009</v>
      </c>
      <c r="C75" s="27">
        <v>6.21</v>
      </c>
      <c r="D75" s="27">
        <v>11.81</v>
      </c>
      <c r="E75" s="37">
        <v>0</v>
      </c>
      <c r="F75" s="27"/>
      <c r="G75" s="27"/>
      <c r="H75" s="27"/>
      <c r="I75" s="27"/>
      <c r="J75" s="38"/>
      <c r="K75" s="22"/>
      <c r="L75" s="17" t="s">
        <v>145</v>
      </c>
      <c r="M75" s="27">
        <v>9.81</v>
      </c>
      <c r="N75" s="27">
        <v>6.51</v>
      </c>
      <c r="O75" s="18">
        <v>12.91</v>
      </c>
      <c r="P75" s="37">
        <v>0</v>
      </c>
      <c r="Q75" s="27"/>
      <c r="R75" s="27"/>
      <c r="S75" s="27"/>
      <c r="T75" s="27"/>
      <c r="U75" s="38"/>
    </row>
  </sheetData>
  <sheetProtection password="CC85" sheet="1" selectLockedCells="1" selectUnlockedCells="1"/>
  <mergeCells count="2">
    <mergeCell ref="A1:J1"/>
    <mergeCell ref="L1:U1"/>
  </mergeCells>
  <phoneticPr fontId="14" type="noConversion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5"/>
  <sheetViews>
    <sheetView workbookViewId="0">
      <pane ySplit="2" topLeftCell="A56" activePane="bottomLeft" state="frozen"/>
      <selection pane="bottomLeft" activeCell="K76" sqref="K76"/>
    </sheetView>
  </sheetViews>
  <sheetFormatPr defaultColWidth="8.7109375" defaultRowHeight="15" customHeight="1" x14ac:dyDescent="0.25"/>
  <cols>
    <col min="1" max="9" width="8" style="2" customWidth="1"/>
    <col min="10" max="10" width="4.42578125" style="2" customWidth="1"/>
    <col min="11" max="19" width="8" style="2" customWidth="1"/>
    <col min="20" max="16384" width="8.7109375" style="1"/>
  </cols>
  <sheetData>
    <row r="1" spans="1:19" ht="15.75" customHeight="1" x14ac:dyDescent="0.25">
      <c r="A1" s="102"/>
      <c r="B1" s="102"/>
      <c r="C1" s="102"/>
      <c r="D1" s="102"/>
      <c r="E1" s="102"/>
      <c r="F1" s="102"/>
      <c r="G1" s="102"/>
      <c r="H1" s="102"/>
      <c r="I1" s="102"/>
      <c r="K1" s="102"/>
      <c r="L1" s="102"/>
      <c r="M1" s="102"/>
      <c r="N1" s="102"/>
      <c r="O1" s="102"/>
      <c r="P1" s="102"/>
      <c r="Q1" s="102"/>
      <c r="R1" s="102"/>
      <c r="S1" s="102"/>
    </row>
    <row r="2" spans="1:19" x14ac:dyDescent="0.25">
      <c r="A2" s="3" t="s">
        <v>11</v>
      </c>
      <c r="B2" s="4" t="s">
        <v>2</v>
      </c>
      <c r="C2" s="42" t="s">
        <v>17</v>
      </c>
      <c r="D2" s="5" t="s">
        <v>3</v>
      </c>
      <c r="E2" s="4" t="s">
        <v>13</v>
      </c>
      <c r="F2" s="4" t="s">
        <v>14</v>
      </c>
      <c r="G2" s="4" t="s">
        <v>5</v>
      </c>
      <c r="H2" s="4" t="s">
        <v>15</v>
      </c>
      <c r="I2" s="6" t="s">
        <v>3</v>
      </c>
      <c r="J2" s="7"/>
      <c r="K2" s="3" t="s">
        <v>11</v>
      </c>
      <c r="L2" s="4" t="s">
        <v>2</v>
      </c>
      <c r="M2" s="42" t="s">
        <v>17</v>
      </c>
      <c r="N2" s="5" t="s">
        <v>3</v>
      </c>
      <c r="O2" s="4" t="s">
        <v>16</v>
      </c>
      <c r="P2" s="4" t="s">
        <v>14</v>
      </c>
      <c r="Q2" s="4" t="s">
        <v>5</v>
      </c>
      <c r="R2" s="4" t="s">
        <v>15</v>
      </c>
      <c r="S2" s="6" t="s">
        <v>3</v>
      </c>
    </row>
    <row r="3" spans="1:19" x14ac:dyDescent="0.25">
      <c r="A3" s="8">
        <v>0</v>
      </c>
      <c r="B3" s="9">
        <v>0</v>
      </c>
      <c r="C3" s="9">
        <v>0</v>
      </c>
      <c r="D3" s="10">
        <v>0</v>
      </c>
      <c r="E3" s="11"/>
      <c r="F3" s="11"/>
      <c r="G3" s="11"/>
      <c r="H3" s="11"/>
      <c r="I3" s="12"/>
      <c r="J3" s="7"/>
      <c r="K3" s="8">
        <v>0</v>
      </c>
      <c r="L3" s="9">
        <v>0</v>
      </c>
      <c r="M3" s="9">
        <v>0</v>
      </c>
      <c r="N3" s="10">
        <v>0</v>
      </c>
      <c r="O3" s="11"/>
      <c r="P3" s="11"/>
      <c r="Q3" s="11"/>
      <c r="R3" s="11"/>
      <c r="S3" s="12"/>
    </row>
    <row r="4" spans="1:19" x14ac:dyDescent="0.25">
      <c r="A4" s="13">
        <v>1</v>
      </c>
      <c r="B4" s="14">
        <v>0.1</v>
      </c>
      <c r="C4" s="14">
        <v>0.1</v>
      </c>
      <c r="D4" s="15">
        <v>70</v>
      </c>
      <c r="E4" s="14">
        <v>0</v>
      </c>
      <c r="F4" s="14">
        <v>0</v>
      </c>
      <c r="G4" s="14">
        <v>0</v>
      </c>
      <c r="H4" s="14">
        <v>-40</v>
      </c>
      <c r="I4" s="16">
        <v>0</v>
      </c>
      <c r="J4" s="7"/>
      <c r="K4" s="13">
        <v>1</v>
      </c>
      <c r="L4" s="14">
        <v>0.1</v>
      </c>
      <c r="M4" s="14">
        <v>0.1</v>
      </c>
      <c r="N4" s="15">
        <v>70</v>
      </c>
      <c r="O4" s="14">
        <v>0</v>
      </c>
      <c r="P4" s="14">
        <v>0</v>
      </c>
      <c r="Q4" s="14">
        <v>0</v>
      </c>
      <c r="R4" s="14">
        <v>-40</v>
      </c>
      <c r="S4" s="16">
        <v>0</v>
      </c>
    </row>
    <row r="5" spans="1:19" x14ac:dyDescent="0.2">
      <c r="A5" s="17" t="s">
        <v>217</v>
      </c>
      <c r="B5" s="18">
        <v>6.4</v>
      </c>
      <c r="C5" s="18">
        <v>7.2</v>
      </c>
      <c r="D5" s="34">
        <v>70</v>
      </c>
      <c r="E5" s="18">
        <v>1</v>
      </c>
      <c r="F5" s="18">
        <v>145</v>
      </c>
      <c r="G5" s="18">
        <v>6</v>
      </c>
      <c r="H5" s="18">
        <v>-5</v>
      </c>
      <c r="I5" s="35">
        <v>1</v>
      </c>
      <c r="J5" s="22"/>
      <c r="K5" s="17" t="s">
        <v>151</v>
      </c>
      <c r="L5" s="18">
        <v>6.6</v>
      </c>
      <c r="M5" s="18">
        <v>7.8</v>
      </c>
      <c r="N5" s="34">
        <v>70</v>
      </c>
      <c r="O5" s="18">
        <v>3</v>
      </c>
      <c r="P5" s="18">
        <v>116</v>
      </c>
      <c r="Q5" s="18">
        <v>4</v>
      </c>
      <c r="R5" s="18">
        <v>-3</v>
      </c>
      <c r="S5" s="35">
        <v>1</v>
      </c>
    </row>
    <row r="6" spans="1:19" x14ac:dyDescent="0.2">
      <c r="A6" s="17" t="s">
        <v>218</v>
      </c>
      <c r="B6" s="18">
        <v>6.5</v>
      </c>
      <c r="C6" s="18">
        <v>7.3</v>
      </c>
      <c r="D6" s="34">
        <v>69</v>
      </c>
      <c r="E6" s="18">
        <v>1.5</v>
      </c>
      <c r="F6" s="18">
        <v>149</v>
      </c>
      <c r="G6" s="18">
        <v>7</v>
      </c>
      <c r="H6" s="18">
        <v>-4</v>
      </c>
      <c r="I6" s="35">
        <v>2</v>
      </c>
      <c r="J6" s="22"/>
      <c r="K6" s="17" t="s">
        <v>186</v>
      </c>
      <c r="L6" s="18">
        <v>6.7</v>
      </c>
      <c r="M6" s="18">
        <v>7.9</v>
      </c>
      <c r="N6" s="34">
        <v>69</v>
      </c>
      <c r="O6" s="18">
        <v>4</v>
      </c>
      <c r="P6" s="18">
        <v>119</v>
      </c>
      <c r="Q6" s="18">
        <v>5</v>
      </c>
      <c r="R6" s="18">
        <v>-2</v>
      </c>
      <c r="S6" s="35">
        <v>2</v>
      </c>
    </row>
    <row r="7" spans="1:19" x14ac:dyDescent="0.2">
      <c r="A7" s="17" t="s">
        <v>219</v>
      </c>
      <c r="B7" s="18">
        <v>6.55</v>
      </c>
      <c r="C7" s="18">
        <v>7.4</v>
      </c>
      <c r="D7" s="34">
        <v>68</v>
      </c>
      <c r="E7" s="18">
        <v>1.6</v>
      </c>
      <c r="F7" s="18">
        <v>153</v>
      </c>
      <c r="G7" s="18">
        <v>8</v>
      </c>
      <c r="H7" s="18">
        <v>-3</v>
      </c>
      <c r="I7" s="35">
        <v>3</v>
      </c>
      <c r="J7" s="22"/>
      <c r="K7" s="17" t="s">
        <v>153</v>
      </c>
      <c r="L7" s="18">
        <v>6.75</v>
      </c>
      <c r="M7" s="18">
        <v>8</v>
      </c>
      <c r="N7" s="34">
        <v>68</v>
      </c>
      <c r="O7" s="18">
        <v>5</v>
      </c>
      <c r="P7" s="18">
        <v>122</v>
      </c>
      <c r="Q7" s="18">
        <v>6</v>
      </c>
      <c r="R7" s="18">
        <v>-1</v>
      </c>
      <c r="S7" s="35">
        <v>3</v>
      </c>
    </row>
    <row r="8" spans="1:19" x14ac:dyDescent="0.2">
      <c r="A8" s="17" t="s">
        <v>220</v>
      </c>
      <c r="B8" s="18">
        <v>6.6</v>
      </c>
      <c r="C8" s="18">
        <v>7.5</v>
      </c>
      <c r="D8" s="34">
        <v>67</v>
      </c>
      <c r="E8" s="18">
        <v>2</v>
      </c>
      <c r="F8" s="18">
        <v>157</v>
      </c>
      <c r="G8" s="18">
        <v>9</v>
      </c>
      <c r="H8" s="18">
        <v>-2</v>
      </c>
      <c r="I8" s="35">
        <v>4</v>
      </c>
      <c r="J8" s="22"/>
      <c r="K8" s="17" t="s">
        <v>187</v>
      </c>
      <c r="L8" s="18">
        <v>6.8</v>
      </c>
      <c r="M8" s="18">
        <v>8.1</v>
      </c>
      <c r="N8" s="34">
        <v>67</v>
      </c>
      <c r="O8" s="18">
        <v>6</v>
      </c>
      <c r="P8" s="18">
        <v>125</v>
      </c>
      <c r="Q8" s="18">
        <v>7</v>
      </c>
      <c r="R8" s="18">
        <v>0</v>
      </c>
      <c r="S8" s="35">
        <v>4</v>
      </c>
    </row>
    <row r="9" spans="1:19" x14ac:dyDescent="0.2">
      <c r="A9" s="17" t="s">
        <v>221</v>
      </c>
      <c r="B9" s="18">
        <v>6.65</v>
      </c>
      <c r="C9" s="18">
        <v>7.6</v>
      </c>
      <c r="D9" s="34">
        <v>66</v>
      </c>
      <c r="E9" s="18">
        <v>2.5</v>
      </c>
      <c r="F9" s="18">
        <v>161</v>
      </c>
      <c r="G9" s="18">
        <v>10</v>
      </c>
      <c r="H9" s="18">
        <v>-1.5</v>
      </c>
      <c r="I9" s="35">
        <v>5</v>
      </c>
      <c r="J9" s="22"/>
      <c r="K9" s="17" t="s">
        <v>40</v>
      </c>
      <c r="L9" s="18">
        <v>6.85</v>
      </c>
      <c r="M9" s="18">
        <v>8.1999999999999993</v>
      </c>
      <c r="N9" s="34">
        <v>66</v>
      </c>
      <c r="O9" s="18">
        <v>7</v>
      </c>
      <c r="P9" s="18">
        <v>128</v>
      </c>
      <c r="Q9" s="18">
        <v>8</v>
      </c>
      <c r="R9" s="18">
        <v>1</v>
      </c>
      <c r="S9" s="35">
        <v>5</v>
      </c>
    </row>
    <row r="10" spans="1:19" x14ac:dyDescent="0.2">
      <c r="A10" s="17" t="s">
        <v>147</v>
      </c>
      <c r="B10" s="18">
        <v>6.7</v>
      </c>
      <c r="C10" s="18">
        <v>7.65</v>
      </c>
      <c r="D10" s="34">
        <v>65</v>
      </c>
      <c r="E10" s="18">
        <v>2.6</v>
      </c>
      <c r="F10" s="18">
        <v>164</v>
      </c>
      <c r="G10" s="18">
        <v>11</v>
      </c>
      <c r="H10" s="18">
        <v>-1</v>
      </c>
      <c r="I10" s="35">
        <v>6</v>
      </c>
      <c r="J10" s="22"/>
      <c r="K10" s="17" t="s">
        <v>188</v>
      </c>
      <c r="L10" s="18">
        <v>6.9</v>
      </c>
      <c r="M10" s="18">
        <v>8.3000000000000007</v>
      </c>
      <c r="N10" s="34">
        <v>65</v>
      </c>
      <c r="O10" s="18">
        <v>8</v>
      </c>
      <c r="P10" s="18">
        <v>131</v>
      </c>
      <c r="Q10" s="18">
        <v>9</v>
      </c>
      <c r="R10" s="18">
        <v>2</v>
      </c>
      <c r="S10" s="35">
        <v>6</v>
      </c>
    </row>
    <row r="11" spans="1:19" x14ac:dyDescent="0.2">
      <c r="A11" s="17" t="s">
        <v>148</v>
      </c>
      <c r="B11" s="18">
        <v>6.75</v>
      </c>
      <c r="C11" s="18">
        <v>7.7</v>
      </c>
      <c r="D11" s="34">
        <v>64</v>
      </c>
      <c r="E11" s="18">
        <v>3</v>
      </c>
      <c r="F11" s="18">
        <v>167</v>
      </c>
      <c r="G11" s="18">
        <v>12</v>
      </c>
      <c r="H11" s="18">
        <v>-0.5</v>
      </c>
      <c r="I11" s="35">
        <v>7</v>
      </c>
      <c r="J11" s="22"/>
      <c r="K11" s="17" t="s">
        <v>165</v>
      </c>
      <c r="L11" s="18">
        <v>6.95</v>
      </c>
      <c r="M11" s="18">
        <v>8.4</v>
      </c>
      <c r="N11" s="34">
        <v>64</v>
      </c>
      <c r="O11" s="18">
        <v>9</v>
      </c>
      <c r="P11" s="18">
        <v>134</v>
      </c>
      <c r="Q11" s="18">
        <v>10</v>
      </c>
      <c r="R11" s="18">
        <v>3</v>
      </c>
      <c r="S11" s="35">
        <v>7</v>
      </c>
    </row>
    <row r="12" spans="1:19" x14ac:dyDescent="0.2">
      <c r="A12" s="17" t="s">
        <v>149</v>
      </c>
      <c r="B12" s="18">
        <v>6.76</v>
      </c>
      <c r="C12" s="18">
        <v>7.75</v>
      </c>
      <c r="D12" s="34">
        <v>63</v>
      </c>
      <c r="E12" s="18">
        <v>3.5</v>
      </c>
      <c r="F12" s="18">
        <v>170</v>
      </c>
      <c r="G12" s="18">
        <v>13</v>
      </c>
      <c r="H12" s="18">
        <v>0</v>
      </c>
      <c r="I12" s="35">
        <v>8</v>
      </c>
      <c r="J12" s="22"/>
      <c r="K12" s="17" t="s">
        <v>105</v>
      </c>
      <c r="L12" s="18">
        <v>7</v>
      </c>
      <c r="M12" s="18">
        <v>8.5</v>
      </c>
      <c r="N12" s="34">
        <v>63</v>
      </c>
      <c r="O12" s="18">
        <v>10</v>
      </c>
      <c r="P12" s="18">
        <v>137</v>
      </c>
      <c r="Q12" s="18">
        <v>11</v>
      </c>
      <c r="R12" s="18">
        <v>4</v>
      </c>
      <c r="S12" s="35">
        <v>8</v>
      </c>
    </row>
    <row r="13" spans="1:19" x14ac:dyDescent="0.2">
      <c r="A13" s="17" t="s">
        <v>150</v>
      </c>
      <c r="B13" s="18">
        <v>6.8</v>
      </c>
      <c r="C13" s="18">
        <v>7.8</v>
      </c>
      <c r="D13" s="34">
        <v>62</v>
      </c>
      <c r="E13" s="18">
        <v>3.6</v>
      </c>
      <c r="F13" s="18">
        <v>173</v>
      </c>
      <c r="G13" s="18">
        <v>14</v>
      </c>
      <c r="H13" s="18">
        <v>0.5</v>
      </c>
      <c r="I13" s="35">
        <v>9</v>
      </c>
      <c r="J13" s="22"/>
      <c r="K13" s="17" t="s">
        <v>189</v>
      </c>
      <c r="L13" s="18">
        <v>7.05</v>
      </c>
      <c r="M13" s="18">
        <v>8.6</v>
      </c>
      <c r="N13" s="34">
        <v>62</v>
      </c>
      <c r="O13" s="18">
        <v>11</v>
      </c>
      <c r="P13" s="18">
        <v>140</v>
      </c>
      <c r="Q13" s="18">
        <v>12</v>
      </c>
      <c r="R13" s="18">
        <v>4.5</v>
      </c>
      <c r="S13" s="35">
        <v>9</v>
      </c>
    </row>
    <row r="14" spans="1:19" x14ac:dyDescent="0.2">
      <c r="A14" s="17" t="s">
        <v>35</v>
      </c>
      <c r="B14" s="18">
        <v>6.85</v>
      </c>
      <c r="C14" s="18">
        <v>7.85</v>
      </c>
      <c r="D14" s="34">
        <v>61</v>
      </c>
      <c r="E14" s="18">
        <v>4</v>
      </c>
      <c r="F14" s="18">
        <v>176</v>
      </c>
      <c r="G14" s="18">
        <v>15</v>
      </c>
      <c r="H14" s="18">
        <v>1</v>
      </c>
      <c r="I14" s="35">
        <v>10</v>
      </c>
      <c r="J14" s="22"/>
      <c r="K14" s="17" t="s">
        <v>166</v>
      </c>
      <c r="L14" s="18">
        <v>7.1</v>
      </c>
      <c r="M14" s="18">
        <v>8.65</v>
      </c>
      <c r="N14" s="34">
        <v>61</v>
      </c>
      <c r="O14" s="18">
        <v>12</v>
      </c>
      <c r="P14" s="18">
        <v>143</v>
      </c>
      <c r="Q14" s="18">
        <v>13</v>
      </c>
      <c r="R14" s="18">
        <v>5</v>
      </c>
      <c r="S14" s="35">
        <v>10</v>
      </c>
    </row>
    <row r="15" spans="1:19" x14ac:dyDescent="0.2">
      <c r="A15" s="17" t="s">
        <v>151</v>
      </c>
      <c r="B15" s="18">
        <v>6.86</v>
      </c>
      <c r="C15" s="18">
        <v>7.9</v>
      </c>
      <c r="D15" s="34">
        <v>60</v>
      </c>
      <c r="E15" s="18">
        <v>4.5</v>
      </c>
      <c r="F15" s="18">
        <v>179</v>
      </c>
      <c r="G15" s="18">
        <v>16</v>
      </c>
      <c r="H15" s="18">
        <v>1.5</v>
      </c>
      <c r="I15" s="35">
        <v>11</v>
      </c>
      <c r="J15" s="22"/>
      <c r="K15" s="17" t="s">
        <v>106</v>
      </c>
      <c r="L15" s="18">
        <v>7.15</v>
      </c>
      <c r="M15" s="18">
        <v>8.6999999999999993</v>
      </c>
      <c r="N15" s="34">
        <v>60</v>
      </c>
      <c r="O15" s="18">
        <v>12.5</v>
      </c>
      <c r="P15" s="18">
        <v>146</v>
      </c>
      <c r="Q15" s="18">
        <v>14</v>
      </c>
      <c r="R15" s="18">
        <v>5.5</v>
      </c>
      <c r="S15" s="35">
        <v>11</v>
      </c>
    </row>
    <row r="16" spans="1:19" x14ac:dyDescent="0.2">
      <c r="A16" s="17" t="s">
        <v>152</v>
      </c>
      <c r="B16" s="18">
        <v>6.9</v>
      </c>
      <c r="C16" s="18">
        <v>7.95</v>
      </c>
      <c r="D16" s="34">
        <v>59</v>
      </c>
      <c r="E16" s="18">
        <v>4.5999999999999996</v>
      </c>
      <c r="F16" s="18">
        <v>182</v>
      </c>
      <c r="G16" s="18">
        <v>17</v>
      </c>
      <c r="H16" s="18">
        <v>2</v>
      </c>
      <c r="I16" s="35">
        <v>12</v>
      </c>
      <c r="J16" s="22"/>
      <c r="K16" s="17" t="s">
        <v>190</v>
      </c>
      <c r="L16" s="18">
        <v>7.2</v>
      </c>
      <c r="M16" s="18">
        <v>8.75</v>
      </c>
      <c r="N16" s="34">
        <v>59</v>
      </c>
      <c r="O16" s="18">
        <v>13</v>
      </c>
      <c r="P16" s="18">
        <v>148</v>
      </c>
      <c r="Q16" s="18">
        <v>15</v>
      </c>
      <c r="R16" s="18">
        <v>6</v>
      </c>
      <c r="S16" s="35">
        <v>12</v>
      </c>
    </row>
    <row r="17" spans="1:19" x14ac:dyDescent="0.2">
      <c r="A17" s="17" t="s">
        <v>37</v>
      </c>
      <c r="B17" s="18">
        <v>6.95</v>
      </c>
      <c r="C17" s="18">
        <v>8</v>
      </c>
      <c r="D17" s="34">
        <v>58</v>
      </c>
      <c r="E17" s="18">
        <v>5</v>
      </c>
      <c r="F17" s="18">
        <v>185</v>
      </c>
      <c r="G17" s="18">
        <v>18</v>
      </c>
      <c r="H17" s="18">
        <v>2.5</v>
      </c>
      <c r="I17" s="35">
        <v>13</v>
      </c>
      <c r="J17" s="22"/>
      <c r="K17" s="17" t="s">
        <v>167</v>
      </c>
      <c r="L17" s="18">
        <v>7.25</v>
      </c>
      <c r="M17" s="18">
        <v>8.8000000000000007</v>
      </c>
      <c r="N17" s="34">
        <v>58</v>
      </c>
      <c r="O17" s="18">
        <v>13.5</v>
      </c>
      <c r="P17" s="18">
        <v>150</v>
      </c>
      <c r="Q17" s="18">
        <v>16</v>
      </c>
      <c r="R17" s="43">
        <v>6.5</v>
      </c>
      <c r="S17" s="35">
        <v>13</v>
      </c>
    </row>
    <row r="18" spans="1:19" x14ac:dyDescent="0.2">
      <c r="A18" s="17" t="s">
        <v>153</v>
      </c>
      <c r="B18" s="18">
        <v>6.96</v>
      </c>
      <c r="C18" s="18">
        <v>8.0500000000000007</v>
      </c>
      <c r="D18" s="34">
        <v>57</v>
      </c>
      <c r="E18" s="18">
        <v>5.5</v>
      </c>
      <c r="F18" s="18">
        <v>187</v>
      </c>
      <c r="G18" s="18">
        <v>19</v>
      </c>
      <c r="H18" s="18">
        <v>3</v>
      </c>
      <c r="I18" s="35">
        <v>14</v>
      </c>
      <c r="J18" s="22"/>
      <c r="K18" s="17" t="s">
        <v>107</v>
      </c>
      <c r="L18" s="18">
        <v>7.26</v>
      </c>
      <c r="M18" s="18">
        <v>8.85</v>
      </c>
      <c r="N18" s="34">
        <v>57</v>
      </c>
      <c r="O18" s="18">
        <v>14</v>
      </c>
      <c r="P18" s="18">
        <v>152</v>
      </c>
      <c r="Q18" s="18">
        <v>17</v>
      </c>
      <c r="R18" s="18">
        <v>7</v>
      </c>
      <c r="S18" s="35">
        <v>14</v>
      </c>
    </row>
    <row r="19" spans="1:19" x14ac:dyDescent="0.2">
      <c r="A19" s="17" t="s">
        <v>154</v>
      </c>
      <c r="B19" s="18">
        <v>7</v>
      </c>
      <c r="C19" s="18">
        <v>8.1</v>
      </c>
      <c r="D19" s="34">
        <v>56</v>
      </c>
      <c r="E19" s="18">
        <v>5.6</v>
      </c>
      <c r="F19" s="18">
        <v>189</v>
      </c>
      <c r="G19" s="18">
        <v>20</v>
      </c>
      <c r="H19" s="18">
        <v>3.5</v>
      </c>
      <c r="I19" s="35">
        <v>15</v>
      </c>
      <c r="J19" s="22"/>
      <c r="K19" s="17" t="s">
        <v>157</v>
      </c>
      <c r="L19" s="18">
        <v>7.3</v>
      </c>
      <c r="M19" s="18">
        <v>8.9</v>
      </c>
      <c r="N19" s="34">
        <v>56</v>
      </c>
      <c r="O19" s="18">
        <v>14.5</v>
      </c>
      <c r="P19" s="18">
        <v>154</v>
      </c>
      <c r="Q19" s="18">
        <v>18</v>
      </c>
      <c r="R19" s="18">
        <v>7.5</v>
      </c>
      <c r="S19" s="35">
        <v>15</v>
      </c>
    </row>
    <row r="20" spans="1:19" x14ac:dyDescent="0.2">
      <c r="A20" s="17" t="s">
        <v>39</v>
      </c>
      <c r="B20" s="18">
        <v>7.05</v>
      </c>
      <c r="C20" s="18">
        <v>8.15</v>
      </c>
      <c r="D20" s="34">
        <v>55</v>
      </c>
      <c r="E20" s="18">
        <v>6</v>
      </c>
      <c r="F20" s="18">
        <v>191</v>
      </c>
      <c r="G20" s="18">
        <v>21</v>
      </c>
      <c r="H20" s="18">
        <v>4</v>
      </c>
      <c r="I20" s="35">
        <v>16</v>
      </c>
      <c r="J20" s="22"/>
      <c r="K20" s="17" t="s">
        <v>158</v>
      </c>
      <c r="L20" s="18">
        <v>7.35</v>
      </c>
      <c r="M20" s="18">
        <v>8.9499999999999993</v>
      </c>
      <c r="N20" s="34">
        <v>55</v>
      </c>
      <c r="O20" s="18">
        <v>15</v>
      </c>
      <c r="P20" s="18">
        <v>156</v>
      </c>
      <c r="Q20" s="18">
        <v>19</v>
      </c>
      <c r="R20" s="18">
        <v>8</v>
      </c>
      <c r="S20" s="35">
        <v>16</v>
      </c>
    </row>
    <row r="21" spans="1:19" x14ac:dyDescent="0.2">
      <c r="A21" s="17" t="s">
        <v>40</v>
      </c>
      <c r="B21" s="18">
        <v>7.06</v>
      </c>
      <c r="C21" s="18">
        <v>8.1999999999999993</v>
      </c>
      <c r="D21" s="34">
        <v>54</v>
      </c>
      <c r="E21" s="18">
        <v>6.5</v>
      </c>
      <c r="F21" s="18">
        <v>193</v>
      </c>
      <c r="G21" s="18">
        <v>22</v>
      </c>
      <c r="H21" s="18">
        <v>4.5</v>
      </c>
      <c r="I21" s="35">
        <v>17</v>
      </c>
      <c r="J21" s="22"/>
      <c r="K21" s="17" t="s">
        <v>108</v>
      </c>
      <c r="L21" s="18">
        <v>7.36</v>
      </c>
      <c r="M21" s="18">
        <v>9</v>
      </c>
      <c r="N21" s="34">
        <v>54</v>
      </c>
      <c r="O21" s="18">
        <v>15.5</v>
      </c>
      <c r="P21" s="18">
        <v>158</v>
      </c>
      <c r="Q21" s="18">
        <v>20</v>
      </c>
      <c r="R21" s="18">
        <v>8.5</v>
      </c>
      <c r="S21" s="35">
        <v>17</v>
      </c>
    </row>
    <row r="22" spans="1:19" x14ac:dyDescent="0.2">
      <c r="A22" s="17" t="s">
        <v>41</v>
      </c>
      <c r="B22" s="18">
        <v>7.1</v>
      </c>
      <c r="C22" s="18">
        <v>8.25</v>
      </c>
      <c r="D22" s="34">
        <v>53</v>
      </c>
      <c r="E22" s="18">
        <v>6.6</v>
      </c>
      <c r="F22" s="18">
        <v>195</v>
      </c>
      <c r="G22" s="18">
        <v>23</v>
      </c>
      <c r="H22" s="18">
        <v>5</v>
      </c>
      <c r="I22" s="35">
        <v>18</v>
      </c>
      <c r="J22" s="22"/>
      <c r="K22" s="17" t="s">
        <v>159</v>
      </c>
      <c r="L22" s="18">
        <v>7.4</v>
      </c>
      <c r="M22" s="18">
        <v>9.0500000000000007</v>
      </c>
      <c r="N22" s="34">
        <v>53</v>
      </c>
      <c r="O22" s="18">
        <v>16</v>
      </c>
      <c r="P22" s="18">
        <v>160</v>
      </c>
      <c r="Q22" s="18">
        <v>20.5</v>
      </c>
      <c r="R22" s="18">
        <v>9</v>
      </c>
      <c r="S22" s="35">
        <v>18</v>
      </c>
    </row>
    <row r="23" spans="1:19" x14ac:dyDescent="0.2">
      <c r="A23" s="17" t="s">
        <v>42</v>
      </c>
      <c r="B23" s="18">
        <v>7.15</v>
      </c>
      <c r="C23" s="18">
        <v>8.3000000000000007</v>
      </c>
      <c r="D23" s="34">
        <v>52</v>
      </c>
      <c r="E23" s="18">
        <v>7</v>
      </c>
      <c r="F23" s="18">
        <v>197</v>
      </c>
      <c r="G23" s="18">
        <v>23.5</v>
      </c>
      <c r="H23" s="18">
        <v>5.5</v>
      </c>
      <c r="I23" s="35">
        <v>19</v>
      </c>
      <c r="J23" s="22"/>
      <c r="K23" s="17" t="s">
        <v>55</v>
      </c>
      <c r="L23" s="18">
        <v>7.45</v>
      </c>
      <c r="M23" s="18">
        <v>9.1</v>
      </c>
      <c r="N23" s="34">
        <v>52</v>
      </c>
      <c r="O23" s="18">
        <v>16.5</v>
      </c>
      <c r="P23" s="18">
        <v>162</v>
      </c>
      <c r="Q23" s="18">
        <v>21</v>
      </c>
      <c r="R23" s="18">
        <v>9.5</v>
      </c>
      <c r="S23" s="35">
        <v>19</v>
      </c>
    </row>
    <row r="24" spans="1:19" x14ac:dyDescent="0.2">
      <c r="A24" s="17" t="s">
        <v>155</v>
      </c>
      <c r="B24" s="18">
        <v>7.16</v>
      </c>
      <c r="C24" s="18">
        <v>8.35</v>
      </c>
      <c r="D24" s="34">
        <v>51</v>
      </c>
      <c r="E24" s="18">
        <v>7.5</v>
      </c>
      <c r="F24" s="18">
        <v>199</v>
      </c>
      <c r="G24" s="18">
        <v>24</v>
      </c>
      <c r="H24" s="18">
        <v>6</v>
      </c>
      <c r="I24" s="35">
        <v>20</v>
      </c>
      <c r="J24" s="22"/>
      <c r="K24" s="17" t="s">
        <v>57</v>
      </c>
      <c r="L24" s="18">
        <v>7.46</v>
      </c>
      <c r="M24" s="18">
        <v>9.15</v>
      </c>
      <c r="N24" s="34">
        <v>51</v>
      </c>
      <c r="O24" s="18">
        <v>17</v>
      </c>
      <c r="P24" s="18">
        <v>164</v>
      </c>
      <c r="Q24" s="18">
        <v>21.5</v>
      </c>
      <c r="R24" s="18">
        <v>10</v>
      </c>
      <c r="S24" s="35">
        <v>20</v>
      </c>
    </row>
    <row r="25" spans="1:19" x14ac:dyDescent="0.2">
      <c r="A25" s="17" t="s">
        <v>156</v>
      </c>
      <c r="B25" s="18">
        <v>7.2</v>
      </c>
      <c r="C25" s="18">
        <v>8.4</v>
      </c>
      <c r="D25" s="34">
        <v>50</v>
      </c>
      <c r="E25" s="18">
        <v>7.6</v>
      </c>
      <c r="F25" s="18">
        <v>201</v>
      </c>
      <c r="G25" s="18">
        <v>24.5</v>
      </c>
      <c r="H25" s="18">
        <v>6.5</v>
      </c>
      <c r="I25" s="35">
        <v>21</v>
      </c>
      <c r="J25" s="22"/>
      <c r="K25" s="17" t="s">
        <v>59</v>
      </c>
      <c r="L25" s="18">
        <v>7.5</v>
      </c>
      <c r="M25" s="18">
        <v>9.1999999999999993</v>
      </c>
      <c r="N25" s="34">
        <v>50</v>
      </c>
      <c r="O25" s="18">
        <v>17.5</v>
      </c>
      <c r="P25" s="18">
        <v>166</v>
      </c>
      <c r="Q25" s="18">
        <v>22</v>
      </c>
      <c r="R25" s="18">
        <v>10.5</v>
      </c>
      <c r="S25" s="35">
        <v>21</v>
      </c>
    </row>
    <row r="26" spans="1:19" x14ac:dyDescent="0.2">
      <c r="A26" s="17" t="s">
        <v>189</v>
      </c>
      <c r="B26" s="18">
        <v>7.25</v>
      </c>
      <c r="C26" s="18">
        <v>8.44</v>
      </c>
      <c r="D26" s="34">
        <v>49</v>
      </c>
      <c r="E26" s="18">
        <v>8</v>
      </c>
      <c r="F26" s="18">
        <v>203</v>
      </c>
      <c r="G26" s="18">
        <v>25</v>
      </c>
      <c r="H26" s="18">
        <v>7</v>
      </c>
      <c r="I26" s="35">
        <v>22</v>
      </c>
      <c r="J26" s="22"/>
      <c r="K26" s="17" t="s">
        <v>60</v>
      </c>
      <c r="L26" s="18">
        <v>7.55</v>
      </c>
      <c r="M26" s="18">
        <v>9.24</v>
      </c>
      <c r="N26" s="34">
        <v>49</v>
      </c>
      <c r="O26" s="18">
        <v>18</v>
      </c>
      <c r="P26" s="18">
        <v>168</v>
      </c>
      <c r="Q26" s="18">
        <v>22.5</v>
      </c>
      <c r="R26" s="18">
        <v>11</v>
      </c>
      <c r="S26" s="35">
        <v>22</v>
      </c>
    </row>
    <row r="27" spans="1:19" x14ac:dyDescent="0.2">
      <c r="A27" s="17" t="s">
        <v>45</v>
      </c>
      <c r="B27" s="18">
        <v>7.26</v>
      </c>
      <c r="C27" s="18">
        <v>8.48</v>
      </c>
      <c r="D27" s="34">
        <v>48</v>
      </c>
      <c r="E27" s="18">
        <v>8.5</v>
      </c>
      <c r="F27" s="18">
        <v>205</v>
      </c>
      <c r="G27" s="18">
        <v>25.5</v>
      </c>
      <c r="H27" s="18">
        <v>7.5</v>
      </c>
      <c r="I27" s="35">
        <v>23</v>
      </c>
      <c r="J27" s="22"/>
      <c r="K27" s="17" t="s">
        <v>168</v>
      </c>
      <c r="L27" s="18">
        <v>7.56</v>
      </c>
      <c r="M27" s="18">
        <v>9.2799999999999994</v>
      </c>
      <c r="N27" s="34">
        <v>48</v>
      </c>
      <c r="O27" s="18">
        <v>18.5</v>
      </c>
      <c r="P27" s="18">
        <v>170</v>
      </c>
      <c r="Q27" s="18">
        <v>23</v>
      </c>
      <c r="R27" s="18">
        <v>11.5</v>
      </c>
      <c r="S27" s="35">
        <v>23</v>
      </c>
    </row>
    <row r="28" spans="1:19" x14ac:dyDescent="0.2">
      <c r="A28" s="17" t="s">
        <v>166</v>
      </c>
      <c r="B28" s="18">
        <v>7.27</v>
      </c>
      <c r="C28" s="18">
        <v>8.5</v>
      </c>
      <c r="D28" s="34">
        <v>47</v>
      </c>
      <c r="E28" s="18">
        <v>8.6</v>
      </c>
      <c r="F28" s="18">
        <v>207</v>
      </c>
      <c r="G28" s="18">
        <v>26</v>
      </c>
      <c r="H28" s="18">
        <v>8</v>
      </c>
      <c r="I28" s="35">
        <v>24</v>
      </c>
      <c r="J28" s="22"/>
      <c r="K28" s="17" t="s">
        <v>61</v>
      </c>
      <c r="L28" s="18">
        <v>7.57</v>
      </c>
      <c r="M28" s="18">
        <v>9.3000000000000007</v>
      </c>
      <c r="N28" s="34">
        <v>47</v>
      </c>
      <c r="O28" s="18">
        <v>19</v>
      </c>
      <c r="P28" s="18">
        <v>172</v>
      </c>
      <c r="Q28" s="18">
        <v>23.5</v>
      </c>
      <c r="R28" s="18">
        <v>12</v>
      </c>
      <c r="S28" s="35">
        <v>24</v>
      </c>
    </row>
    <row r="29" spans="1:19" x14ac:dyDescent="0.2">
      <c r="A29" s="17" t="s">
        <v>46</v>
      </c>
      <c r="B29" s="18">
        <v>7.3</v>
      </c>
      <c r="C29" s="18">
        <v>8.5399999999999991</v>
      </c>
      <c r="D29" s="34">
        <v>46</v>
      </c>
      <c r="E29" s="18">
        <v>8.6999999999999993</v>
      </c>
      <c r="F29" s="18">
        <v>209</v>
      </c>
      <c r="G29" s="18">
        <v>26.5</v>
      </c>
      <c r="H29" s="18">
        <v>8.5</v>
      </c>
      <c r="I29" s="35">
        <v>25</v>
      </c>
      <c r="J29" s="22"/>
      <c r="K29" s="17" t="s">
        <v>109</v>
      </c>
      <c r="L29" s="18">
        <v>7.6</v>
      </c>
      <c r="M29" s="18">
        <v>9.34</v>
      </c>
      <c r="N29" s="34">
        <v>46</v>
      </c>
      <c r="O29" s="18">
        <v>19.5</v>
      </c>
      <c r="P29" s="18">
        <v>174</v>
      </c>
      <c r="Q29" s="18">
        <v>24</v>
      </c>
      <c r="R29" s="18">
        <v>12.5</v>
      </c>
      <c r="S29" s="35">
        <v>25</v>
      </c>
    </row>
    <row r="30" spans="1:19" x14ac:dyDescent="0.2">
      <c r="A30" s="17" t="s">
        <v>106</v>
      </c>
      <c r="B30" s="18">
        <v>7.35</v>
      </c>
      <c r="C30" s="18">
        <v>8.58</v>
      </c>
      <c r="D30" s="34">
        <v>45</v>
      </c>
      <c r="E30" s="18">
        <v>9</v>
      </c>
      <c r="F30" s="18">
        <v>211</v>
      </c>
      <c r="G30" s="18">
        <v>27</v>
      </c>
      <c r="H30" s="18">
        <v>9</v>
      </c>
      <c r="I30" s="35">
        <v>26</v>
      </c>
      <c r="J30" s="22"/>
      <c r="K30" s="17" t="s">
        <v>62</v>
      </c>
      <c r="L30" s="18">
        <v>7.65</v>
      </c>
      <c r="M30" s="18">
        <v>9.3800000000000008</v>
      </c>
      <c r="N30" s="34">
        <v>45</v>
      </c>
      <c r="O30" s="18">
        <v>20</v>
      </c>
      <c r="P30" s="18">
        <v>176</v>
      </c>
      <c r="Q30" s="18">
        <v>24.5</v>
      </c>
      <c r="R30" s="18">
        <v>13</v>
      </c>
      <c r="S30" s="35">
        <v>26</v>
      </c>
    </row>
    <row r="31" spans="1:19" x14ac:dyDescent="0.2">
      <c r="A31" s="17" t="s">
        <v>47</v>
      </c>
      <c r="B31" s="18">
        <v>7.36</v>
      </c>
      <c r="C31" s="18">
        <v>8.6</v>
      </c>
      <c r="D31" s="34">
        <v>44</v>
      </c>
      <c r="E31" s="18">
        <v>9.5</v>
      </c>
      <c r="F31" s="18">
        <v>212</v>
      </c>
      <c r="G31" s="43">
        <v>27.5</v>
      </c>
      <c r="H31" s="18">
        <v>9.5</v>
      </c>
      <c r="I31" s="35">
        <v>27</v>
      </c>
      <c r="J31" s="22"/>
      <c r="K31" s="17" t="s">
        <v>63</v>
      </c>
      <c r="L31" s="18">
        <v>7.66</v>
      </c>
      <c r="M31" s="18">
        <v>9.4</v>
      </c>
      <c r="N31" s="34">
        <v>44</v>
      </c>
      <c r="O31" s="18">
        <v>20.5</v>
      </c>
      <c r="P31" s="18">
        <v>178</v>
      </c>
      <c r="Q31" s="18">
        <v>25</v>
      </c>
      <c r="R31" s="18">
        <v>13.5</v>
      </c>
      <c r="S31" s="35">
        <v>27</v>
      </c>
    </row>
    <row r="32" spans="1:19" x14ac:dyDescent="0.2">
      <c r="A32" s="17" t="s">
        <v>190</v>
      </c>
      <c r="B32" s="18">
        <v>7.37</v>
      </c>
      <c r="C32" s="18">
        <v>8.64</v>
      </c>
      <c r="D32" s="34">
        <v>43</v>
      </c>
      <c r="E32" s="18">
        <v>9.6</v>
      </c>
      <c r="F32" s="18">
        <v>213</v>
      </c>
      <c r="G32" s="18">
        <v>28</v>
      </c>
      <c r="H32" s="18">
        <v>10</v>
      </c>
      <c r="I32" s="35">
        <v>28</v>
      </c>
      <c r="J32" s="22"/>
      <c r="K32" s="17" t="s">
        <v>64</v>
      </c>
      <c r="L32" s="18">
        <v>7.67</v>
      </c>
      <c r="M32" s="18">
        <v>9.44</v>
      </c>
      <c r="N32" s="34">
        <v>43</v>
      </c>
      <c r="O32" s="18">
        <v>21</v>
      </c>
      <c r="P32" s="18">
        <v>180</v>
      </c>
      <c r="Q32" s="18">
        <v>25.5</v>
      </c>
      <c r="R32" s="18">
        <v>13.6</v>
      </c>
      <c r="S32" s="35">
        <v>28</v>
      </c>
    </row>
    <row r="33" spans="1:19" x14ac:dyDescent="0.2">
      <c r="A33" s="17" t="s">
        <v>48</v>
      </c>
      <c r="B33" s="18">
        <v>7.4</v>
      </c>
      <c r="C33" s="18">
        <v>8.68</v>
      </c>
      <c r="D33" s="34">
        <v>42</v>
      </c>
      <c r="E33" s="18">
        <v>9.6999999999999993</v>
      </c>
      <c r="F33" s="18">
        <v>214</v>
      </c>
      <c r="G33" s="18">
        <v>28.5</v>
      </c>
      <c r="H33" s="18">
        <v>10.5</v>
      </c>
      <c r="I33" s="35">
        <v>29</v>
      </c>
      <c r="J33" s="22"/>
      <c r="K33" s="17" t="s">
        <v>65</v>
      </c>
      <c r="L33" s="18">
        <v>7.7</v>
      </c>
      <c r="M33" s="18">
        <v>9.48</v>
      </c>
      <c r="N33" s="34">
        <v>42</v>
      </c>
      <c r="O33" s="18">
        <v>21.5</v>
      </c>
      <c r="P33" s="18">
        <v>182</v>
      </c>
      <c r="Q33" s="18">
        <v>26</v>
      </c>
      <c r="R33" s="18">
        <v>14</v>
      </c>
      <c r="S33" s="35">
        <v>29</v>
      </c>
    </row>
    <row r="34" spans="1:19" x14ac:dyDescent="0.2">
      <c r="A34" s="17" t="s">
        <v>167</v>
      </c>
      <c r="B34" s="18">
        <v>7.45</v>
      </c>
      <c r="C34" s="18">
        <v>8.6999999999999993</v>
      </c>
      <c r="D34" s="34">
        <v>41</v>
      </c>
      <c r="E34" s="18">
        <v>10</v>
      </c>
      <c r="F34" s="18">
        <v>215</v>
      </c>
      <c r="G34" s="18">
        <v>29</v>
      </c>
      <c r="H34" s="18">
        <v>11</v>
      </c>
      <c r="I34" s="35">
        <v>30</v>
      </c>
      <c r="J34" s="22"/>
      <c r="K34" s="17" t="s">
        <v>66</v>
      </c>
      <c r="L34" s="18">
        <v>7.75</v>
      </c>
      <c r="M34" s="18">
        <v>9.5</v>
      </c>
      <c r="N34" s="34">
        <v>41</v>
      </c>
      <c r="O34" s="18">
        <v>22</v>
      </c>
      <c r="P34" s="18">
        <v>184</v>
      </c>
      <c r="Q34" s="18">
        <v>26.5</v>
      </c>
      <c r="R34" s="18">
        <v>14.5</v>
      </c>
      <c r="S34" s="35">
        <v>30</v>
      </c>
    </row>
    <row r="35" spans="1:19" x14ac:dyDescent="0.2">
      <c r="A35" s="17" t="s">
        <v>49</v>
      </c>
      <c r="B35" s="18">
        <v>7.46</v>
      </c>
      <c r="C35" s="18">
        <v>8.74</v>
      </c>
      <c r="D35" s="34">
        <v>40</v>
      </c>
      <c r="E35" s="18">
        <v>10.5</v>
      </c>
      <c r="F35" s="18">
        <v>216</v>
      </c>
      <c r="G35" s="18">
        <v>29.5</v>
      </c>
      <c r="H35" s="18">
        <v>11.5</v>
      </c>
      <c r="I35" s="35">
        <v>31</v>
      </c>
      <c r="J35" s="22"/>
      <c r="K35" s="17" t="s">
        <v>67</v>
      </c>
      <c r="L35" s="18">
        <v>7.76</v>
      </c>
      <c r="M35" s="18">
        <v>9.5500000000000007</v>
      </c>
      <c r="N35" s="34">
        <v>40</v>
      </c>
      <c r="O35" s="18">
        <v>22.5</v>
      </c>
      <c r="P35" s="18">
        <v>186</v>
      </c>
      <c r="Q35" s="18">
        <v>26.6</v>
      </c>
      <c r="R35" s="18">
        <v>14.6</v>
      </c>
      <c r="S35" s="35">
        <v>31</v>
      </c>
    </row>
    <row r="36" spans="1:19" x14ac:dyDescent="0.2">
      <c r="A36" s="17" t="s">
        <v>107</v>
      </c>
      <c r="B36" s="18">
        <v>7.47</v>
      </c>
      <c r="C36" s="18">
        <v>8.7799999999999994</v>
      </c>
      <c r="D36" s="34">
        <v>39</v>
      </c>
      <c r="E36" s="18">
        <v>10.6</v>
      </c>
      <c r="F36" s="18">
        <v>217</v>
      </c>
      <c r="G36" s="18">
        <v>30</v>
      </c>
      <c r="H36" s="18">
        <v>12</v>
      </c>
      <c r="I36" s="35">
        <v>32</v>
      </c>
      <c r="J36" s="22"/>
      <c r="K36" s="17" t="s">
        <v>68</v>
      </c>
      <c r="L36" s="18">
        <v>7.77</v>
      </c>
      <c r="M36" s="18">
        <v>9.6</v>
      </c>
      <c r="N36" s="34">
        <v>39</v>
      </c>
      <c r="O36" s="18">
        <v>23</v>
      </c>
      <c r="P36" s="18">
        <v>188</v>
      </c>
      <c r="Q36" s="18">
        <v>27</v>
      </c>
      <c r="R36" s="18">
        <v>15</v>
      </c>
      <c r="S36" s="35">
        <v>32</v>
      </c>
    </row>
    <row r="37" spans="1:19" x14ac:dyDescent="0.2">
      <c r="A37" s="17" t="s">
        <v>50</v>
      </c>
      <c r="B37" s="18">
        <v>7.5</v>
      </c>
      <c r="C37" s="18">
        <v>8.8000000000000007</v>
      </c>
      <c r="D37" s="34">
        <v>38</v>
      </c>
      <c r="E37" s="18">
        <v>10.7</v>
      </c>
      <c r="F37" s="18">
        <v>218</v>
      </c>
      <c r="G37" s="18">
        <v>30.5</v>
      </c>
      <c r="H37" s="18">
        <v>12.5</v>
      </c>
      <c r="I37" s="35">
        <v>33</v>
      </c>
      <c r="J37" s="22"/>
      <c r="K37" s="17" t="s">
        <v>69</v>
      </c>
      <c r="L37" s="18">
        <v>7.8</v>
      </c>
      <c r="M37" s="18">
        <v>9.65</v>
      </c>
      <c r="N37" s="34">
        <v>38</v>
      </c>
      <c r="O37" s="18">
        <v>23.5</v>
      </c>
      <c r="P37" s="18">
        <v>190</v>
      </c>
      <c r="Q37" s="18">
        <v>27.5</v>
      </c>
      <c r="R37" s="18">
        <v>15.5</v>
      </c>
      <c r="S37" s="35">
        <v>33</v>
      </c>
    </row>
    <row r="38" spans="1:19" x14ac:dyDescent="0.2">
      <c r="A38" s="17" t="s">
        <v>157</v>
      </c>
      <c r="B38" s="18">
        <v>7.55</v>
      </c>
      <c r="C38" s="18">
        <v>8.85</v>
      </c>
      <c r="D38" s="34">
        <v>37</v>
      </c>
      <c r="E38" s="18">
        <v>11</v>
      </c>
      <c r="F38" s="18">
        <v>219</v>
      </c>
      <c r="G38" s="18">
        <v>31</v>
      </c>
      <c r="H38" s="18">
        <v>12.6</v>
      </c>
      <c r="I38" s="35">
        <v>34</v>
      </c>
      <c r="J38" s="22"/>
      <c r="K38" s="17" t="s">
        <v>70</v>
      </c>
      <c r="L38" s="18">
        <v>7.85</v>
      </c>
      <c r="M38" s="18">
        <v>9.6999999999999993</v>
      </c>
      <c r="N38" s="34">
        <v>37</v>
      </c>
      <c r="O38" s="18">
        <v>24</v>
      </c>
      <c r="P38" s="18">
        <v>192</v>
      </c>
      <c r="Q38" s="18">
        <v>27.6</v>
      </c>
      <c r="R38" s="18">
        <v>15.6</v>
      </c>
      <c r="S38" s="35">
        <v>34</v>
      </c>
    </row>
    <row r="39" spans="1:19" x14ac:dyDescent="0.2">
      <c r="A39" s="17" t="s">
        <v>51</v>
      </c>
      <c r="B39" s="18">
        <v>7.56</v>
      </c>
      <c r="C39" s="18">
        <v>8.9</v>
      </c>
      <c r="D39" s="34">
        <v>36</v>
      </c>
      <c r="E39" s="18">
        <v>11.5</v>
      </c>
      <c r="F39" s="18">
        <v>220</v>
      </c>
      <c r="G39" s="18">
        <v>31.5</v>
      </c>
      <c r="H39" s="18">
        <v>13</v>
      </c>
      <c r="I39" s="35">
        <v>35</v>
      </c>
      <c r="J39" s="22"/>
      <c r="K39" s="17" t="s">
        <v>71</v>
      </c>
      <c r="L39" s="18">
        <v>7.86</v>
      </c>
      <c r="M39" s="18">
        <v>9.75</v>
      </c>
      <c r="N39" s="34">
        <v>36</v>
      </c>
      <c r="O39" s="18">
        <v>24.5</v>
      </c>
      <c r="P39" s="18">
        <v>194</v>
      </c>
      <c r="Q39" s="18">
        <v>28</v>
      </c>
      <c r="R39" s="18">
        <v>16</v>
      </c>
      <c r="S39" s="35">
        <v>35</v>
      </c>
    </row>
    <row r="40" spans="1:19" x14ac:dyDescent="0.2">
      <c r="A40" s="17" t="s">
        <v>158</v>
      </c>
      <c r="B40" s="18">
        <v>7.6</v>
      </c>
      <c r="C40" s="18">
        <v>8.9499999999999993</v>
      </c>
      <c r="D40" s="34">
        <v>35</v>
      </c>
      <c r="E40" s="18">
        <v>11.6</v>
      </c>
      <c r="F40" s="18">
        <v>221</v>
      </c>
      <c r="G40" s="18">
        <v>32</v>
      </c>
      <c r="H40" s="18">
        <v>13.5</v>
      </c>
      <c r="I40" s="35">
        <v>36</v>
      </c>
      <c r="J40" s="22"/>
      <c r="K40" s="17" t="s">
        <v>72</v>
      </c>
      <c r="L40" s="18">
        <v>7.9</v>
      </c>
      <c r="M40" s="18">
        <v>9.8000000000000007</v>
      </c>
      <c r="N40" s="34">
        <v>35</v>
      </c>
      <c r="O40" s="18">
        <v>25</v>
      </c>
      <c r="P40" s="18">
        <v>196</v>
      </c>
      <c r="Q40" s="18">
        <v>28.5</v>
      </c>
      <c r="R40" s="18">
        <v>16.5</v>
      </c>
      <c r="S40" s="35">
        <v>36</v>
      </c>
    </row>
    <row r="41" spans="1:19" x14ac:dyDescent="0.2">
      <c r="A41" s="17" t="s">
        <v>108</v>
      </c>
      <c r="B41" s="18">
        <v>7.65</v>
      </c>
      <c r="C41" s="18">
        <v>9</v>
      </c>
      <c r="D41" s="34">
        <v>34</v>
      </c>
      <c r="E41" s="18">
        <v>11.7</v>
      </c>
      <c r="F41" s="18">
        <v>222</v>
      </c>
      <c r="G41" s="18">
        <v>32.5</v>
      </c>
      <c r="H41" s="18">
        <v>13.6</v>
      </c>
      <c r="I41" s="35">
        <v>37</v>
      </c>
      <c r="J41" s="22"/>
      <c r="K41" s="17" t="s">
        <v>119</v>
      </c>
      <c r="L41" s="18">
        <v>7.95</v>
      </c>
      <c r="M41" s="18">
        <v>9.85</v>
      </c>
      <c r="N41" s="34">
        <v>34</v>
      </c>
      <c r="O41" s="18">
        <v>25.5</v>
      </c>
      <c r="P41" s="18">
        <v>197</v>
      </c>
      <c r="Q41" s="18">
        <v>28.6</v>
      </c>
      <c r="R41" s="18">
        <v>16.600000000000001</v>
      </c>
      <c r="S41" s="35">
        <v>37</v>
      </c>
    </row>
    <row r="42" spans="1:19" x14ac:dyDescent="0.2">
      <c r="A42" s="17" t="s">
        <v>159</v>
      </c>
      <c r="B42" s="18">
        <v>7.66</v>
      </c>
      <c r="C42" s="18">
        <v>9.0500000000000007</v>
      </c>
      <c r="D42" s="34">
        <v>33</v>
      </c>
      <c r="E42" s="18">
        <v>12</v>
      </c>
      <c r="F42" s="18">
        <v>223</v>
      </c>
      <c r="G42" s="18">
        <v>33</v>
      </c>
      <c r="H42" s="18">
        <v>14</v>
      </c>
      <c r="I42" s="35">
        <v>38</v>
      </c>
      <c r="J42" s="22"/>
      <c r="K42" s="17" t="s">
        <v>198</v>
      </c>
      <c r="L42" s="18">
        <v>7.96</v>
      </c>
      <c r="M42" s="18">
        <v>9.9</v>
      </c>
      <c r="N42" s="34">
        <v>33</v>
      </c>
      <c r="O42" s="18">
        <v>26</v>
      </c>
      <c r="P42" s="18">
        <v>198</v>
      </c>
      <c r="Q42" s="18">
        <v>29</v>
      </c>
      <c r="R42" s="18">
        <v>17</v>
      </c>
      <c r="S42" s="35">
        <v>38</v>
      </c>
    </row>
    <row r="43" spans="1:19" x14ac:dyDescent="0.2">
      <c r="A43" s="17" t="s">
        <v>55</v>
      </c>
      <c r="B43" s="18">
        <v>7.7</v>
      </c>
      <c r="C43" s="18">
        <v>9.1</v>
      </c>
      <c r="D43" s="34">
        <v>32</v>
      </c>
      <c r="E43" s="18">
        <v>12.5</v>
      </c>
      <c r="F43" s="18">
        <v>224</v>
      </c>
      <c r="G43" s="18">
        <v>33.5</v>
      </c>
      <c r="H43" s="18">
        <v>14.5</v>
      </c>
      <c r="I43" s="35">
        <v>39</v>
      </c>
      <c r="J43" s="22"/>
      <c r="K43" s="17" t="s">
        <v>121</v>
      </c>
      <c r="L43" s="18">
        <v>8</v>
      </c>
      <c r="M43" s="18">
        <v>9.9499999999999993</v>
      </c>
      <c r="N43" s="34">
        <v>32</v>
      </c>
      <c r="O43" s="18">
        <v>26.5</v>
      </c>
      <c r="P43" s="18">
        <v>199</v>
      </c>
      <c r="Q43" s="18">
        <v>29.5</v>
      </c>
      <c r="R43" s="18">
        <v>17.5</v>
      </c>
      <c r="S43" s="35">
        <v>39</v>
      </c>
    </row>
    <row r="44" spans="1:19" x14ac:dyDescent="0.2">
      <c r="A44" s="17" t="s">
        <v>57</v>
      </c>
      <c r="B44" s="18">
        <v>7.76</v>
      </c>
      <c r="C44" s="18">
        <v>9.15</v>
      </c>
      <c r="D44" s="34">
        <v>31</v>
      </c>
      <c r="E44" s="18">
        <v>12.6</v>
      </c>
      <c r="F44" s="18">
        <v>225</v>
      </c>
      <c r="G44" s="18">
        <v>34</v>
      </c>
      <c r="H44" s="18">
        <v>14.6</v>
      </c>
      <c r="I44" s="35">
        <v>40</v>
      </c>
      <c r="J44" s="22"/>
      <c r="K44" s="17" t="s">
        <v>199</v>
      </c>
      <c r="L44" s="18">
        <v>8.0500000000000007</v>
      </c>
      <c r="M44" s="18">
        <v>10</v>
      </c>
      <c r="N44" s="34">
        <v>31</v>
      </c>
      <c r="O44" s="18">
        <v>27</v>
      </c>
      <c r="P44" s="18">
        <v>200</v>
      </c>
      <c r="Q44" s="18">
        <v>29.6</v>
      </c>
      <c r="R44" s="18">
        <v>17.600000000000001</v>
      </c>
      <c r="S44" s="35">
        <v>40</v>
      </c>
    </row>
    <row r="45" spans="1:19" x14ac:dyDescent="0.2">
      <c r="A45" s="17" t="s">
        <v>59</v>
      </c>
      <c r="B45" s="18">
        <v>7.77</v>
      </c>
      <c r="C45" s="18">
        <v>9.1999999999999993</v>
      </c>
      <c r="D45" s="34">
        <v>30</v>
      </c>
      <c r="E45" s="18">
        <v>12.7</v>
      </c>
      <c r="F45" s="18">
        <v>226</v>
      </c>
      <c r="G45" s="18">
        <v>34.5</v>
      </c>
      <c r="H45" s="18">
        <v>15</v>
      </c>
      <c r="I45" s="35">
        <v>41</v>
      </c>
      <c r="J45" s="22"/>
      <c r="K45" s="17" t="s">
        <v>200</v>
      </c>
      <c r="L45" s="18">
        <v>8.06</v>
      </c>
      <c r="M45" s="18">
        <v>10.050000000000001</v>
      </c>
      <c r="N45" s="34">
        <v>30</v>
      </c>
      <c r="O45" s="18">
        <v>27.5</v>
      </c>
      <c r="P45" s="18">
        <v>201</v>
      </c>
      <c r="Q45" s="18">
        <v>30</v>
      </c>
      <c r="R45" s="18">
        <v>18</v>
      </c>
      <c r="S45" s="35">
        <v>41</v>
      </c>
    </row>
    <row r="46" spans="1:19" x14ac:dyDescent="0.2">
      <c r="A46" s="17" t="s">
        <v>168</v>
      </c>
      <c r="B46" s="18">
        <v>7.8</v>
      </c>
      <c r="C46" s="18">
        <v>9.25</v>
      </c>
      <c r="D46" s="34">
        <v>29</v>
      </c>
      <c r="E46" s="18">
        <v>13</v>
      </c>
      <c r="F46" s="18">
        <v>227</v>
      </c>
      <c r="G46" s="18">
        <v>35</v>
      </c>
      <c r="H46" s="18">
        <v>15.5</v>
      </c>
      <c r="I46" s="35">
        <v>42</v>
      </c>
      <c r="J46" s="22"/>
      <c r="K46" s="17" t="s">
        <v>201</v>
      </c>
      <c r="L46" s="18">
        <v>8.1</v>
      </c>
      <c r="M46" s="18">
        <v>10.1</v>
      </c>
      <c r="N46" s="34">
        <v>29</v>
      </c>
      <c r="O46" s="18">
        <v>28</v>
      </c>
      <c r="P46" s="18">
        <v>202</v>
      </c>
      <c r="Q46" s="18">
        <v>30.5</v>
      </c>
      <c r="R46" s="18">
        <v>18.5</v>
      </c>
      <c r="S46" s="35">
        <v>42</v>
      </c>
    </row>
    <row r="47" spans="1:19" x14ac:dyDescent="0.2">
      <c r="A47" s="17" t="s">
        <v>109</v>
      </c>
      <c r="B47" s="18">
        <v>7.85</v>
      </c>
      <c r="C47" s="18">
        <v>9.3000000000000007</v>
      </c>
      <c r="D47" s="34">
        <v>28</v>
      </c>
      <c r="E47" s="18">
        <v>13.5</v>
      </c>
      <c r="F47" s="18">
        <v>228</v>
      </c>
      <c r="G47" s="18">
        <v>35.5</v>
      </c>
      <c r="H47" s="18">
        <v>15.6</v>
      </c>
      <c r="I47" s="35">
        <v>43</v>
      </c>
      <c r="J47" s="22"/>
      <c r="K47" s="17" t="s">
        <v>192</v>
      </c>
      <c r="L47" s="18">
        <v>8.15</v>
      </c>
      <c r="M47" s="18">
        <v>10.15</v>
      </c>
      <c r="N47" s="34">
        <v>28</v>
      </c>
      <c r="O47" s="18">
        <v>28.5</v>
      </c>
      <c r="P47" s="18">
        <v>203</v>
      </c>
      <c r="Q47" s="18">
        <v>30.6</v>
      </c>
      <c r="R47" s="18">
        <v>18.600000000000001</v>
      </c>
      <c r="S47" s="35">
        <v>43</v>
      </c>
    </row>
    <row r="48" spans="1:19" x14ac:dyDescent="0.2">
      <c r="A48" s="17" t="s">
        <v>169</v>
      </c>
      <c r="B48" s="18">
        <v>7.86</v>
      </c>
      <c r="C48" s="18">
        <v>9.35</v>
      </c>
      <c r="D48" s="34">
        <v>27</v>
      </c>
      <c r="E48" s="18">
        <v>13.6</v>
      </c>
      <c r="F48" s="18">
        <v>229</v>
      </c>
      <c r="G48" s="18">
        <v>36</v>
      </c>
      <c r="H48" s="18">
        <v>16</v>
      </c>
      <c r="I48" s="35">
        <v>44</v>
      </c>
      <c r="J48" s="22"/>
      <c r="K48" s="17" t="s">
        <v>202</v>
      </c>
      <c r="L48" s="18">
        <v>8.16</v>
      </c>
      <c r="M48" s="18">
        <v>10.199999999999999</v>
      </c>
      <c r="N48" s="34">
        <v>27</v>
      </c>
      <c r="O48" s="18">
        <v>29</v>
      </c>
      <c r="P48" s="18">
        <v>204</v>
      </c>
      <c r="Q48" s="18">
        <v>31</v>
      </c>
      <c r="R48" s="18">
        <v>19</v>
      </c>
      <c r="S48" s="35">
        <v>44</v>
      </c>
    </row>
    <row r="49" spans="1:19" x14ac:dyDescent="0.2">
      <c r="A49" s="17" t="s">
        <v>170</v>
      </c>
      <c r="B49" s="18">
        <v>7.9</v>
      </c>
      <c r="C49" s="18">
        <v>9.4</v>
      </c>
      <c r="D49" s="34">
        <v>26</v>
      </c>
      <c r="E49" s="18">
        <v>13.7</v>
      </c>
      <c r="F49" s="18">
        <v>230</v>
      </c>
      <c r="G49" s="18">
        <v>36.5</v>
      </c>
      <c r="H49" s="18">
        <v>16.5</v>
      </c>
      <c r="I49" s="35">
        <v>45</v>
      </c>
      <c r="J49" s="22"/>
      <c r="K49" s="17" t="s">
        <v>203</v>
      </c>
      <c r="L49" s="18">
        <v>8.1999999999999993</v>
      </c>
      <c r="M49" s="18">
        <v>10.25</v>
      </c>
      <c r="N49" s="34">
        <v>26</v>
      </c>
      <c r="O49" s="18">
        <v>29.5</v>
      </c>
      <c r="P49" s="18">
        <v>205</v>
      </c>
      <c r="Q49" s="18">
        <v>31.5</v>
      </c>
      <c r="R49" s="18">
        <v>19.5</v>
      </c>
      <c r="S49" s="35">
        <v>45</v>
      </c>
    </row>
    <row r="50" spans="1:19" x14ac:dyDescent="0.2">
      <c r="A50" s="17" t="s">
        <v>65</v>
      </c>
      <c r="B50" s="18">
        <v>7.95</v>
      </c>
      <c r="C50" s="18">
        <v>9.4499999999999993</v>
      </c>
      <c r="D50" s="34">
        <v>25</v>
      </c>
      <c r="E50" s="18">
        <v>14</v>
      </c>
      <c r="F50" s="18">
        <v>231</v>
      </c>
      <c r="G50" s="18">
        <v>36.6</v>
      </c>
      <c r="H50" s="18">
        <v>16.600000000000001</v>
      </c>
      <c r="I50" s="35">
        <v>46</v>
      </c>
      <c r="J50" s="22"/>
      <c r="K50" s="17" t="s">
        <v>204</v>
      </c>
      <c r="L50" s="18">
        <v>8.25</v>
      </c>
      <c r="M50" s="18">
        <v>10.3</v>
      </c>
      <c r="N50" s="34">
        <v>25</v>
      </c>
      <c r="O50" s="18">
        <v>29.6</v>
      </c>
      <c r="P50" s="18">
        <v>206</v>
      </c>
      <c r="Q50" s="18">
        <v>31.6</v>
      </c>
      <c r="R50" s="18">
        <v>19.600000000000001</v>
      </c>
      <c r="S50" s="35">
        <v>46</v>
      </c>
    </row>
    <row r="51" spans="1:19" x14ac:dyDescent="0.2">
      <c r="A51" s="17" t="s">
        <v>112</v>
      </c>
      <c r="B51" s="18">
        <v>7.96</v>
      </c>
      <c r="C51" s="18">
        <v>9.5</v>
      </c>
      <c r="D51" s="34">
        <v>24</v>
      </c>
      <c r="E51" s="18">
        <v>14.5</v>
      </c>
      <c r="F51" s="18">
        <v>232</v>
      </c>
      <c r="G51" s="18">
        <v>37</v>
      </c>
      <c r="H51" s="18">
        <v>17</v>
      </c>
      <c r="I51" s="35">
        <v>47</v>
      </c>
      <c r="J51" s="22"/>
      <c r="K51" s="17" t="s">
        <v>194</v>
      </c>
      <c r="L51" s="18">
        <v>8.26</v>
      </c>
      <c r="M51" s="18">
        <v>10.35</v>
      </c>
      <c r="N51" s="34">
        <v>24</v>
      </c>
      <c r="O51" s="18">
        <v>30</v>
      </c>
      <c r="P51" s="18">
        <v>207</v>
      </c>
      <c r="Q51" s="18">
        <v>32</v>
      </c>
      <c r="R51" s="18">
        <v>20</v>
      </c>
      <c r="S51" s="35">
        <v>47</v>
      </c>
    </row>
    <row r="52" spans="1:19" x14ac:dyDescent="0.2">
      <c r="A52" s="17" t="s">
        <v>68</v>
      </c>
      <c r="B52" s="18">
        <v>8</v>
      </c>
      <c r="C52" s="18">
        <v>9.5500000000000007</v>
      </c>
      <c r="D52" s="34">
        <v>23</v>
      </c>
      <c r="E52" s="18">
        <v>14.6</v>
      </c>
      <c r="F52" s="18">
        <v>233</v>
      </c>
      <c r="G52" s="18">
        <v>37.5</v>
      </c>
      <c r="H52" s="18">
        <v>17.5</v>
      </c>
      <c r="I52" s="35">
        <v>48</v>
      </c>
      <c r="J52" s="22"/>
      <c r="K52" s="17" t="s">
        <v>205</v>
      </c>
      <c r="L52" s="18">
        <v>8.3000000000000007</v>
      </c>
      <c r="M52" s="18">
        <v>10.4</v>
      </c>
      <c r="N52" s="34">
        <v>23</v>
      </c>
      <c r="O52" s="18">
        <v>30.5</v>
      </c>
      <c r="P52" s="18">
        <v>208</v>
      </c>
      <c r="Q52" s="18">
        <v>32.5</v>
      </c>
      <c r="R52" s="18">
        <v>20.5</v>
      </c>
      <c r="S52" s="35">
        <v>48</v>
      </c>
    </row>
    <row r="53" spans="1:19" x14ac:dyDescent="0.2">
      <c r="A53" s="17" t="s">
        <v>115</v>
      </c>
      <c r="B53" s="18">
        <v>8.0500000000000007</v>
      </c>
      <c r="C53" s="18">
        <v>9.6</v>
      </c>
      <c r="D53" s="34">
        <v>22</v>
      </c>
      <c r="E53" s="18">
        <v>14.7</v>
      </c>
      <c r="F53" s="18">
        <v>234</v>
      </c>
      <c r="G53" s="18">
        <v>37.6</v>
      </c>
      <c r="H53" s="18">
        <v>17.600000000000001</v>
      </c>
      <c r="I53" s="35">
        <v>49</v>
      </c>
      <c r="J53" s="22"/>
      <c r="K53" s="17" t="s">
        <v>85</v>
      </c>
      <c r="L53" s="18">
        <v>8.35</v>
      </c>
      <c r="M53" s="18">
        <v>10.45</v>
      </c>
      <c r="N53" s="34">
        <v>22</v>
      </c>
      <c r="O53" s="18">
        <v>30.6</v>
      </c>
      <c r="P53" s="18">
        <v>209</v>
      </c>
      <c r="Q53" s="18">
        <v>32.6</v>
      </c>
      <c r="R53" s="18">
        <v>20.6</v>
      </c>
      <c r="S53" s="35">
        <v>49</v>
      </c>
    </row>
    <row r="54" spans="1:19" x14ac:dyDescent="0.2">
      <c r="A54" s="17" t="s">
        <v>71</v>
      </c>
      <c r="B54" s="18">
        <v>8.06</v>
      </c>
      <c r="C54" s="18">
        <v>9.65</v>
      </c>
      <c r="D54" s="34">
        <v>21</v>
      </c>
      <c r="E54" s="18">
        <v>15</v>
      </c>
      <c r="F54" s="18">
        <v>235</v>
      </c>
      <c r="G54" s="18">
        <v>38</v>
      </c>
      <c r="H54" s="18">
        <v>18</v>
      </c>
      <c r="I54" s="35">
        <v>50</v>
      </c>
      <c r="J54" s="22"/>
      <c r="K54" s="17" t="s">
        <v>206</v>
      </c>
      <c r="L54" s="18">
        <v>8.36</v>
      </c>
      <c r="M54" s="18">
        <v>10.5</v>
      </c>
      <c r="N54" s="34">
        <v>21</v>
      </c>
      <c r="O54" s="18">
        <v>31</v>
      </c>
      <c r="P54" s="18">
        <v>210</v>
      </c>
      <c r="Q54" s="18">
        <v>33</v>
      </c>
      <c r="R54" s="18">
        <v>21</v>
      </c>
      <c r="S54" s="35">
        <v>50</v>
      </c>
    </row>
    <row r="55" spans="1:19" x14ac:dyDescent="0.2">
      <c r="A55" s="17" t="s">
        <v>118</v>
      </c>
      <c r="B55" s="18">
        <v>8.1</v>
      </c>
      <c r="C55" s="18">
        <v>9.6999999999999993</v>
      </c>
      <c r="D55" s="34">
        <v>20</v>
      </c>
      <c r="E55" s="18">
        <v>15.5</v>
      </c>
      <c r="F55" s="18">
        <v>236</v>
      </c>
      <c r="G55" s="18">
        <v>38.5</v>
      </c>
      <c r="H55" s="18">
        <v>18.5</v>
      </c>
      <c r="I55" s="35">
        <v>51</v>
      </c>
      <c r="J55" s="22"/>
      <c r="K55" s="17" t="s">
        <v>196</v>
      </c>
      <c r="L55" s="18">
        <v>8.4</v>
      </c>
      <c r="M55" s="18">
        <v>10.6</v>
      </c>
      <c r="N55" s="34">
        <v>20</v>
      </c>
      <c r="O55" s="18">
        <v>31.5</v>
      </c>
      <c r="P55" s="18">
        <v>212</v>
      </c>
      <c r="Q55" s="18">
        <v>33.5</v>
      </c>
      <c r="R55" s="18">
        <v>21.5</v>
      </c>
      <c r="S55" s="35">
        <v>51</v>
      </c>
    </row>
    <row r="56" spans="1:19" x14ac:dyDescent="0.2">
      <c r="A56" s="17" t="s">
        <v>222</v>
      </c>
      <c r="B56" s="18">
        <v>8.15</v>
      </c>
      <c r="C56" s="18">
        <v>9.75</v>
      </c>
      <c r="D56" s="34">
        <v>19</v>
      </c>
      <c r="E56" s="18">
        <v>15.6</v>
      </c>
      <c r="F56" s="18">
        <v>237</v>
      </c>
      <c r="G56" s="18">
        <v>38.6</v>
      </c>
      <c r="H56" s="18">
        <v>19</v>
      </c>
      <c r="I56" s="35">
        <v>52</v>
      </c>
      <c r="J56" s="22"/>
      <c r="K56" s="17" t="s">
        <v>207</v>
      </c>
      <c r="L56" s="18">
        <v>8.4499999999999993</v>
      </c>
      <c r="M56" s="18">
        <v>10.7</v>
      </c>
      <c r="N56" s="34">
        <v>19</v>
      </c>
      <c r="O56" s="18">
        <v>32</v>
      </c>
      <c r="P56" s="18">
        <v>214</v>
      </c>
      <c r="Q56" s="18">
        <v>34</v>
      </c>
      <c r="R56" s="18">
        <v>22</v>
      </c>
      <c r="S56" s="35">
        <v>52</v>
      </c>
    </row>
    <row r="57" spans="1:19" x14ac:dyDescent="0.2">
      <c r="A57" s="17" t="s">
        <v>120</v>
      </c>
      <c r="B57" s="18">
        <v>8.16</v>
      </c>
      <c r="C57" s="18">
        <v>9.8000000000000007</v>
      </c>
      <c r="D57" s="34">
        <v>18</v>
      </c>
      <c r="E57" s="18">
        <v>15.7</v>
      </c>
      <c r="F57" s="18">
        <v>238</v>
      </c>
      <c r="G57" s="18">
        <v>39</v>
      </c>
      <c r="H57" s="18">
        <v>19.5</v>
      </c>
      <c r="I57" s="35">
        <v>53</v>
      </c>
      <c r="J57" s="22"/>
      <c r="K57" s="17" t="s">
        <v>88</v>
      </c>
      <c r="L57" s="18">
        <v>8.4600000000000009</v>
      </c>
      <c r="M57" s="18">
        <v>10.8</v>
      </c>
      <c r="N57" s="34">
        <v>18</v>
      </c>
      <c r="O57" s="18">
        <v>32.6</v>
      </c>
      <c r="P57" s="18">
        <v>216</v>
      </c>
      <c r="Q57" s="18">
        <v>34.5</v>
      </c>
      <c r="R57" s="18">
        <v>22.5</v>
      </c>
      <c r="S57" s="35">
        <v>53</v>
      </c>
    </row>
    <row r="58" spans="1:19" x14ac:dyDescent="0.2">
      <c r="A58" s="17" t="s">
        <v>223</v>
      </c>
      <c r="B58" s="18">
        <v>8.1999999999999993</v>
      </c>
      <c r="C58" s="18">
        <v>9.85</v>
      </c>
      <c r="D58" s="34">
        <v>17</v>
      </c>
      <c r="E58" s="18">
        <v>16</v>
      </c>
      <c r="F58" s="18">
        <v>239</v>
      </c>
      <c r="G58" s="18">
        <v>39.5</v>
      </c>
      <c r="H58" s="18">
        <v>20</v>
      </c>
      <c r="I58" s="35">
        <v>54</v>
      </c>
      <c r="J58" s="22"/>
      <c r="K58" s="17" t="s">
        <v>171</v>
      </c>
      <c r="L58" s="18">
        <v>8.5</v>
      </c>
      <c r="M58" s="18">
        <v>10.9</v>
      </c>
      <c r="N58" s="34">
        <v>17</v>
      </c>
      <c r="O58" s="18">
        <v>33</v>
      </c>
      <c r="P58" s="18">
        <v>218</v>
      </c>
      <c r="Q58" s="18">
        <v>35</v>
      </c>
      <c r="R58" s="18">
        <v>23</v>
      </c>
      <c r="S58" s="35">
        <v>54</v>
      </c>
    </row>
    <row r="59" spans="1:19" x14ac:dyDescent="0.2">
      <c r="A59" s="17" t="s">
        <v>191</v>
      </c>
      <c r="B59" s="18">
        <v>8.25</v>
      </c>
      <c r="C59" s="18">
        <v>9.9</v>
      </c>
      <c r="D59" s="34">
        <v>16</v>
      </c>
      <c r="E59" s="18">
        <v>16.5</v>
      </c>
      <c r="F59" s="18">
        <v>240</v>
      </c>
      <c r="G59" s="18">
        <v>39.6</v>
      </c>
      <c r="H59" s="18">
        <v>20.5</v>
      </c>
      <c r="I59" s="35">
        <v>55</v>
      </c>
      <c r="J59" s="22"/>
      <c r="K59" s="17" t="s">
        <v>208</v>
      </c>
      <c r="L59" s="18">
        <v>8.5500000000000007</v>
      </c>
      <c r="M59" s="18">
        <v>11</v>
      </c>
      <c r="N59" s="34">
        <v>16</v>
      </c>
      <c r="O59" s="18">
        <v>33.5</v>
      </c>
      <c r="P59" s="18">
        <v>220</v>
      </c>
      <c r="Q59" s="18">
        <v>35.5</v>
      </c>
      <c r="R59" s="18">
        <v>23.5</v>
      </c>
      <c r="S59" s="35">
        <v>55</v>
      </c>
    </row>
    <row r="60" spans="1:19" x14ac:dyDescent="0.2">
      <c r="A60" s="17" t="s">
        <v>78</v>
      </c>
      <c r="B60" s="18">
        <v>8.3000000000000007</v>
      </c>
      <c r="C60" s="18">
        <v>9.9499999999999993</v>
      </c>
      <c r="D60" s="34">
        <v>15</v>
      </c>
      <c r="E60" s="18">
        <v>16.600000000000001</v>
      </c>
      <c r="F60" s="18">
        <v>242</v>
      </c>
      <c r="G60" s="18">
        <v>40</v>
      </c>
      <c r="H60" s="18">
        <v>21</v>
      </c>
      <c r="I60" s="35">
        <v>56</v>
      </c>
      <c r="J60" s="22"/>
      <c r="K60" s="17" t="s">
        <v>160</v>
      </c>
      <c r="L60" s="18">
        <v>8.6</v>
      </c>
      <c r="M60" s="18">
        <v>11.1</v>
      </c>
      <c r="N60" s="34">
        <v>15</v>
      </c>
      <c r="O60" s="18">
        <v>34</v>
      </c>
      <c r="P60" s="18">
        <v>222</v>
      </c>
      <c r="Q60" s="18">
        <v>36</v>
      </c>
      <c r="R60" s="18">
        <v>24</v>
      </c>
      <c r="S60" s="35">
        <v>56</v>
      </c>
    </row>
    <row r="61" spans="1:19" x14ac:dyDescent="0.2">
      <c r="A61" s="17" t="s">
        <v>192</v>
      </c>
      <c r="B61" s="18">
        <v>8.35</v>
      </c>
      <c r="C61" s="18">
        <v>10</v>
      </c>
      <c r="D61" s="34">
        <v>14</v>
      </c>
      <c r="E61" s="18">
        <v>17</v>
      </c>
      <c r="F61" s="18">
        <v>244</v>
      </c>
      <c r="G61" s="18">
        <v>40.5</v>
      </c>
      <c r="H61" s="18">
        <v>21.5</v>
      </c>
      <c r="I61" s="35">
        <v>57</v>
      </c>
      <c r="J61" s="22"/>
      <c r="K61" s="17" t="s">
        <v>209</v>
      </c>
      <c r="L61" s="18">
        <v>8.65</v>
      </c>
      <c r="M61" s="18">
        <v>11.2</v>
      </c>
      <c r="N61" s="34">
        <v>14</v>
      </c>
      <c r="O61" s="18">
        <v>35</v>
      </c>
      <c r="P61" s="18">
        <v>224</v>
      </c>
      <c r="Q61" s="18">
        <v>36.5</v>
      </c>
      <c r="R61" s="18">
        <v>24.5</v>
      </c>
      <c r="S61" s="35">
        <v>57</v>
      </c>
    </row>
    <row r="62" spans="1:19" x14ac:dyDescent="0.2">
      <c r="A62" s="17" t="s">
        <v>193</v>
      </c>
      <c r="B62" s="18">
        <v>8.4</v>
      </c>
      <c r="C62" s="18">
        <v>10.050000000000001</v>
      </c>
      <c r="D62" s="34">
        <v>13</v>
      </c>
      <c r="E62" s="18">
        <v>17.5</v>
      </c>
      <c r="F62" s="18">
        <v>246</v>
      </c>
      <c r="G62" s="18">
        <v>41</v>
      </c>
      <c r="H62" s="18">
        <v>22</v>
      </c>
      <c r="I62" s="35">
        <v>58</v>
      </c>
      <c r="J62" s="22"/>
      <c r="K62" s="17" t="s">
        <v>210</v>
      </c>
      <c r="L62" s="18">
        <v>8.6999999999999993</v>
      </c>
      <c r="M62" s="18">
        <v>11.3</v>
      </c>
      <c r="N62" s="34">
        <v>13</v>
      </c>
      <c r="O62" s="18">
        <v>36</v>
      </c>
      <c r="P62" s="18">
        <v>226</v>
      </c>
      <c r="Q62" s="18">
        <v>37</v>
      </c>
      <c r="R62" s="18">
        <v>25</v>
      </c>
      <c r="S62" s="35">
        <v>58</v>
      </c>
    </row>
    <row r="63" spans="1:19" x14ac:dyDescent="0.2">
      <c r="A63" s="17" t="s">
        <v>82</v>
      </c>
      <c r="B63" s="18">
        <v>8.4499999999999993</v>
      </c>
      <c r="C63" s="18">
        <v>10.1</v>
      </c>
      <c r="D63" s="34">
        <v>12</v>
      </c>
      <c r="E63" s="18">
        <v>18</v>
      </c>
      <c r="F63" s="18">
        <v>248</v>
      </c>
      <c r="G63" s="18">
        <v>41.5</v>
      </c>
      <c r="H63" s="18">
        <v>22.5</v>
      </c>
      <c r="I63" s="35">
        <v>59</v>
      </c>
      <c r="J63" s="22"/>
      <c r="K63" s="17" t="s">
        <v>211</v>
      </c>
      <c r="L63" s="18">
        <v>8.75</v>
      </c>
      <c r="M63" s="18">
        <v>11.4</v>
      </c>
      <c r="N63" s="34">
        <v>12</v>
      </c>
      <c r="O63" s="18">
        <v>37</v>
      </c>
      <c r="P63" s="18">
        <v>228</v>
      </c>
      <c r="Q63" s="18">
        <v>37.5</v>
      </c>
      <c r="R63" s="18">
        <v>25.5</v>
      </c>
      <c r="S63" s="35">
        <v>59</v>
      </c>
    </row>
    <row r="64" spans="1:19" x14ac:dyDescent="0.2">
      <c r="A64" s="17" t="s">
        <v>194</v>
      </c>
      <c r="B64" s="18">
        <v>8.5</v>
      </c>
      <c r="C64" s="18">
        <v>10.199999999999999</v>
      </c>
      <c r="D64" s="34">
        <v>11</v>
      </c>
      <c r="E64" s="18">
        <v>18.5</v>
      </c>
      <c r="F64" s="18">
        <v>250</v>
      </c>
      <c r="G64" s="18">
        <v>42</v>
      </c>
      <c r="H64" s="18">
        <v>23</v>
      </c>
      <c r="I64" s="35">
        <v>60</v>
      </c>
      <c r="J64" s="22"/>
      <c r="K64" s="17" t="s">
        <v>212</v>
      </c>
      <c r="L64" s="18">
        <v>8.8000000000000007</v>
      </c>
      <c r="M64" s="18">
        <v>11.5</v>
      </c>
      <c r="N64" s="34">
        <v>11</v>
      </c>
      <c r="O64" s="18">
        <v>38</v>
      </c>
      <c r="P64" s="18">
        <v>230</v>
      </c>
      <c r="Q64" s="18">
        <v>38</v>
      </c>
      <c r="R64" s="18">
        <v>26</v>
      </c>
      <c r="S64" s="35">
        <v>60</v>
      </c>
    </row>
    <row r="65" spans="1:19" x14ac:dyDescent="0.2">
      <c r="A65" s="17" t="s">
        <v>195</v>
      </c>
      <c r="B65" s="18">
        <v>8.5500000000000007</v>
      </c>
      <c r="C65" s="18">
        <v>10.3</v>
      </c>
      <c r="D65" s="34">
        <v>10</v>
      </c>
      <c r="E65" s="18">
        <v>19</v>
      </c>
      <c r="F65" s="18">
        <v>252</v>
      </c>
      <c r="G65" s="18">
        <v>42.5</v>
      </c>
      <c r="H65" s="18">
        <v>23.5</v>
      </c>
      <c r="I65" s="35">
        <v>61</v>
      </c>
      <c r="J65" s="22"/>
      <c r="K65" s="17" t="s">
        <v>95</v>
      </c>
      <c r="L65" s="18">
        <v>8.85</v>
      </c>
      <c r="M65" s="18">
        <v>11.6</v>
      </c>
      <c r="N65" s="34">
        <v>10</v>
      </c>
      <c r="O65" s="18">
        <v>40</v>
      </c>
      <c r="P65" s="18">
        <v>232</v>
      </c>
      <c r="Q65" s="18">
        <v>38.5</v>
      </c>
      <c r="R65" s="18">
        <v>26.5</v>
      </c>
      <c r="S65" s="35">
        <v>61</v>
      </c>
    </row>
    <row r="66" spans="1:19" x14ac:dyDescent="0.2">
      <c r="A66" s="17" t="s">
        <v>123</v>
      </c>
      <c r="B66" s="18">
        <v>8.6</v>
      </c>
      <c r="C66" s="18">
        <v>10.4</v>
      </c>
      <c r="D66" s="34">
        <v>9</v>
      </c>
      <c r="E66" s="18">
        <v>19.5</v>
      </c>
      <c r="F66" s="18">
        <v>254</v>
      </c>
      <c r="G66" s="18">
        <v>43</v>
      </c>
      <c r="H66" s="18">
        <v>24</v>
      </c>
      <c r="I66" s="35">
        <v>62</v>
      </c>
      <c r="J66" s="22"/>
      <c r="K66" s="17" t="s">
        <v>213</v>
      </c>
      <c r="L66" s="18">
        <v>8.9</v>
      </c>
      <c r="M66" s="18">
        <v>11.7</v>
      </c>
      <c r="N66" s="34">
        <v>9</v>
      </c>
      <c r="O66" s="18">
        <v>42</v>
      </c>
      <c r="P66" s="18">
        <v>234</v>
      </c>
      <c r="Q66" s="18">
        <v>39</v>
      </c>
      <c r="R66" s="18">
        <v>27</v>
      </c>
      <c r="S66" s="35">
        <v>62</v>
      </c>
    </row>
    <row r="67" spans="1:19" x14ac:dyDescent="0.2">
      <c r="A67" s="17" t="s">
        <v>196</v>
      </c>
      <c r="B67" s="18">
        <v>8.65</v>
      </c>
      <c r="C67" s="18">
        <v>10.5</v>
      </c>
      <c r="D67" s="34">
        <v>8</v>
      </c>
      <c r="E67" s="18">
        <v>20</v>
      </c>
      <c r="F67" s="18">
        <v>256</v>
      </c>
      <c r="G67" s="18">
        <v>43.5</v>
      </c>
      <c r="H67" s="18">
        <v>25</v>
      </c>
      <c r="I67" s="35">
        <v>63</v>
      </c>
      <c r="J67" s="22"/>
      <c r="K67" s="17" t="s">
        <v>214</v>
      </c>
      <c r="L67" s="18">
        <v>8.9499999999999993</v>
      </c>
      <c r="M67" s="18">
        <v>11.8</v>
      </c>
      <c r="N67" s="34">
        <v>8</v>
      </c>
      <c r="O67" s="18">
        <v>44</v>
      </c>
      <c r="P67" s="18">
        <v>236</v>
      </c>
      <c r="Q67" s="18">
        <v>39.5</v>
      </c>
      <c r="R67" s="18">
        <v>28</v>
      </c>
      <c r="S67" s="35">
        <v>63</v>
      </c>
    </row>
    <row r="68" spans="1:19" x14ac:dyDescent="0.2">
      <c r="A68" s="17" t="s">
        <v>125</v>
      </c>
      <c r="B68" s="18">
        <v>8.6999999999999993</v>
      </c>
      <c r="C68" s="18">
        <v>10.6</v>
      </c>
      <c r="D68" s="34">
        <v>7</v>
      </c>
      <c r="E68" s="18">
        <v>21</v>
      </c>
      <c r="F68" s="18">
        <v>258</v>
      </c>
      <c r="G68" s="18">
        <v>44</v>
      </c>
      <c r="H68" s="18">
        <v>26</v>
      </c>
      <c r="I68" s="35">
        <v>64</v>
      </c>
      <c r="J68" s="22"/>
      <c r="K68" s="17" t="s">
        <v>215</v>
      </c>
      <c r="L68" s="18">
        <v>9</v>
      </c>
      <c r="M68" s="18">
        <v>11.9</v>
      </c>
      <c r="N68" s="34">
        <v>7</v>
      </c>
      <c r="O68" s="18">
        <v>46</v>
      </c>
      <c r="P68" s="18">
        <v>238</v>
      </c>
      <c r="Q68" s="18">
        <v>40</v>
      </c>
      <c r="R68" s="18">
        <v>29</v>
      </c>
      <c r="S68" s="35">
        <v>64</v>
      </c>
    </row>
    <row r="69" spans="1:19" x14ac:dyDescent="0.2">
      <c r="A69" s="17" t="s">
        <v>89</v>
      </c>
      <c r="B69" s="18">
        <v>8.75</v>
      </c>
      <c r="C69" s="18">
        <v>10.7</v>
      </c>
      <c r="D69" s="34">
        <v>6</v>
      </c>
      <c r="E69" s="18">
        <v>22</v>
      </c>
      <c r="F69" s="18">
        <v>260</v>
      </c>
      <c r="G69" s="18">
        <v>44.5</v>
      </c>
      <c r="H69" s="18">
        <v>27</v>
      </c>
      <c r="I69" s="35">
        <v>65</v>
      </c>
      <c r="J69" s="22"/>
      <c r="K69" s="17" t="s">
        <v>216</v>
      </c>
      <c r="L69" s="18">
        <v>9.0500000000000007</v>
      </c>
      <c r="M69" s="18">
        <v>12</v>
      </c>
      <c r="N69" s="34">
        <v>6</v>
      </c>
      <c r="O69" s="18">
        <v>48</v>
      </c>
      <c r="P69" s="18">
        <v>240</v>
      </c>
      <c r="Q69" s="18">
        <v>40.5</v>
      </c>
      <c r="R69" s="18">
        <v>30</v>
      </c>
      <c r="S69" s="35">
        <v>65</v>
      </c>
    </row>
    <row r="70" spans="1:19" x14ac:dyDescent="0.2">
      <c r="A70" s="17" t="s">
        <v>160</v>
      </c>
      <c r="B70" s="18">
        <v>8.8000000000000007</v>
      </c>
      <c r="C70" s="18">
        <v>10.8</v>
      </c>
      <c r="D70" s="34">
        <v>5</v>
      </c>
      <c r="E70" s="18">
        <v>23</v>
      </c>
      <c r="F70" s="18">
        <v>262</v>
      </c>
      <c r="G70" s="18">
        <v>45</v>
      </c>
      <c r="H70" s="18">
        <v>28</v>
      </c>
      <c r="I70" s="35">
        <v>66</v>
      </c>
      <c r="J70" s="22"/>
      <c r="K70" s="17" t="s">
        <v>99</v>
      </c>
      <c r="L70" s="18">
        <v>9.1</v>
      </c>
      <c r="M70" s="18">
        <v>12.1</v>
      </c>
      <c r="N70" s="34">
        <v>5</v>
      </c>
      <c r="O70" s="18">
        <v>51</v>
      </c>
      <c r="P70" s="18">
        <v>243</v>
      </c>
      <c r="Q70" s="18">
        <v>41</v>
      </c>
      <c r="R70" s="18">
        <v>31</v>
      </c>
      <c r="S70" s="35">
        <v>66</v>
      </c>
    </row>
    <row r="71" spans="1:19" x14ac:dyDescent="0.2">
      <c r="A71" s="17" t="s">
        <v>129</v>
      </c>
      <c r="B71" s="18">
        <v>8.9</v>
      </c>
      <c r="C71" s="18">
        <v>10.81</v>
      </c>
      <c r="D71" s="34">
        <v>4</v>
      </c>
      <c r="E71" s="18">
        <v>24</v>
      </c>
      <c r="F71" s="18">
        <v>264</v>
      </c>
      <c r="G71" s="18">
        <v>45.5</v>
      </c>
      <c r="H71" s="18">
        <v>29</v>
      </c>
      <c r="I71" s="35">
        <v>67</v>
      </c>
      <c r="J71" s="22"/>
      <c r="K71" s="17" t="s">
        <v>100</v>
      </c>
      <c r="L71" s="18">
        <v>9.1999999999999993</v>
      </c>
      <c r="M71" s="18">
        <v>12.3</v>
      </c>
      <c r="N71" s="34">
        <v>4</v>
      </c>
      <c r="O71" s="18">
        <v>54</v>
      </c>
      <c r="P71" s="18">
        <v>246</v>
      </c>
      <c r="Q71" s="18">
        <v>41.5</v>
      </c>
      <c r="R71" s="18">
        <v>32</v>
      </c>
      <c r="S71" s="35">
        <v>67</v>
      </c>
    </row>
    <row r="72" spans="1:19" x14ac:dyDescent="0.2">
      <c r="A72" s="17" t="s">
        <v>161</v>
      </c>
      <c r="B72" s="18">
        <v>9</v>
      </c>
      <c r="C72" s="18">
        <v>11.01</v>
      </c>
      <c r="D72" s="34">
        <v>3</v>
      </c>
      <c r="E72" s="18">
        <v>26</v>
      </c>
      <c r="F72" s="18">
        <v>266</v>
      </c>
      <c r="G72" s="18">
        <v>46</v>
      </c>
      <c r="H72" s="18">
        <v>30</v>
      </c>
      <c r="I72" s="35">
        <v>68</v>
      </c>
      <c r="J72" s="22"/>
      <c r="K72" s="17" t="s">
        <v>101</v>
      </c>
      <c r="L72" s="18">
        <v>9.3000000000000007</v>
      </c>
      <c r="M72" s="18">
        <v>12.5</v>
      </c>
      <c r="N72" s="34">
        <v>3</v>
      </c>
      <c r="O72" s="18">
        <v>57</v>
      </c>
      <c r="P72" s="18">
        <v>249</v>
      </c>
      <c r="Q72" s="18">
        <v>42</v>
      </c>
      <c r="R72" s="18">
        <v>33</v>
      </c>
      <c r="S72" s="35">
        <v>68</v>
      </c>
    </row>
    <row r="73" spans="1:19" x14ac:dyDescent="0.2">
      <c r="A73" s="17" t="s">
        <v>94</v>
      </c>
      <c r="B73" s="18">
        <v>9.1</v>
      </c>
      <c r="C73" s="18">
        <v>11.21</v>
      </c>
      <c r="D73" s="34">
        <v>2</v>
      </c>
      <c r="E73" s="18">
        <v>28</v>
      </c>
      <c r="F73" s="18">
        <v>268</v>
      </c>
      <c r="G73" s="18">
        <v>46.5</v>
      </c>
      <c r="H73" s="18">
        <v>31</v>
      </c>
      <c r="I73" s="35">
        <v>69</v>
      </c>
      <c r="J73" s="22"/>
      <c r="K73" s="17" t="s">
        <v>102</v>
      </c>
      <c r="L73" s="18">
        <v>9.4</v>
      </c>
      <c r="M73" s="18">
        <v>12.7</v>
      </c>
      <c r="N73" s="34">
        <v>2</v>
      </c>
      <c r="O73" s="18">
        <v>60</v>
      </c>
      <c r="P73" s="18">
        <v>252</v>
      </c>
      <c r="Q73" s="18">
        <v>42.5</v>
      </c>
      <c r="R73" s="18">
        <v>34</v>
      </c>
      <c r="S73" s="35">
        <v>69</v>
      </c>
    </row>
    <row r="74" spans="1:19" ht="15.75" customHeight="1" x14ac:dyDescent="0.2">
      <c r="A74" s="17" t="s">
        <v>95</v>
      </c>
      <c r="B74" s="18">
        <v>9.1999999999999993</v>
      </c>
      <c r="C74" s="18">
        <v>11.41</v>
      </c>
      <c r="D74" s="34">
        <v>1</v>
      </c>
      <c r="E74" s="18">
        <v>30</v>
      </c>
      <c r="F74" s="18">
        <v>270</v>
      </c>
      <c r="G74" s="18">
        <v>47</v>
      </c>
      <c r="H74" s="18">
        <v>32</v>
      </c>
      <c r="I74" s="35">
        <v>70</v>
      </c>
      <c r="J74" s="22"/>
      <c r="K74" s="17" t="s">
        <v>103</v>
      </c>
      <c r="L74" s="18">
        <v>9.5</v>
      </c>
      <c r="M74" s="18">
        <v>12.9</v>
      </c>
      <c r="N74" s="34">
        <v>1</v>
      </c>
      <c r="O74" s="18">
        <v>63</v>
      </c>
      <c r="P74" s="18">
        <v>255</v>
      </c>
      <c r="Q74" s="18">
        <v>43</v>
      </c>
      <c r="R74" s="18">
        <v>35</v>
      </c>
      <c r="S74" s="35">
        <v>70</v>
      </c>
    </row>
    <row r="75" spans="1:19" ht="15.75" customHeight="1" x14ac:dyDescent="0.2">
      <c r="A75" s="17" t="s">
        <v>224</v>
      </c>
      <c r="B75" s="27">
        <v>9.2100000000000009</v>
      </c>
      <c r="C75" s="18">
        <v>11.61</v>
      </c>
      <c r="D75" s="37">
        <v>0</v>
      </c>
      <c r="E75" s="27"/>
      <c r="F75" s="27"/>
      <c r="G75" s="27"/>
      <c r="H75" s="27"/>
      <c r="I75" s="38"/>
      <c r="J75" s="22"/>
      <c r="K75" s="17" t="s">
        <v>145</v>
      </c>
      <c r="L75" s="27">
        <v>9.51</v>
      </c>
      <c r="M75" s="18">
        <v>12.91</v>
      </c>
      <c r="N75" s="37">
        <v>0</v>
      </c>
      <c r="O75" s="27"/>
      <c r="P75" s="27"/>
      <c r="Q75" s="27"/>
      <c r="R75" s="27"/>
      <c r="S75" s="38"/>
    </row>
  </sheetData>
  <sheetProtection password="CC85" sheet="1" selectLockedCells="1" selectUnlockedCells="1"/>
  <mergeCells count="2">
    <mergeCell ref="A1:I1"/>
    <mergeCell ref="K1:S1"/>
  </mergeCells>
  <phoneticPr fontId="14" type="noConversion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5"/>
  <sheetViews>
    <sheetView workbookViewId="0">
      <pane ySplit="2" topLeftCell="A61" activePane="bottomLeft" state="frozen"/>
      <selection pane="bottomLeft" activeCell="K76" sqref="K76"/>
    </sheetView>
  </sheetViews>
  <sheetFormatPr defaultColWidth="8.7109375" defaultRowHeight="15" customHeight="1" x14ac:dyDescent="0.25"/>
  <cols>
    <col min="1" max="9" width="8" style="44" customWidth="1"/>
    <col min="10" max="10" width="3.85546875" style="44" customWidth="1"/>
    <col min="11" max="19" width="8" style="44" customWidth="1"/>
    <col min="20" max="16384" width="8.7109375" style="1"/>
  </cols>
  <sheetData>
    <row r="1" spans="1:19" ht="15.75" customHeight="1" x14ac:dyDescent="0.25">
      <c r="A1" s="103"/>
      <c r="B1" s="103"/>
      <c r="C1" s="103"/>
      <c r="D1" s="103"/>
      <c r="E1" s="103"/>
      <c r="F1" s="103"/>
      <c r="G1" s="103"/>
      <c r="H1" s="103"/>
      <c r="I1" s="103"/>
      <c r="K1" s="103"/>
      <c r="L1" s="103"/>
      <c r="M1" s="103"/>
      <c r="N1" s="103"/>
      <c r="O1" s="103"/>
      <c r="P1" s="103"/>
      <c r="Q1" s="103"/>
      <c r="R1" s="103"/>
      <c r="S1" s="103"/>
    </row>
    <row r="2" spans="1:19" x14ac:dyDescent="0.25">
      <c r="A2" s="45" t="s">
        <v>11</v>
      </c>
      <c r="B2" s="42" t="s">
        <v>2</v>
      </c>
      <c r="C2" s="42" t="s">
        <v>18</v>
      </c>
      <c r="D2" s="46" t="s">
        <v>3</v>
      </c>
      <c r="E2" s="42" t="s">
        <v>13</v>
      </c>
      <c r="F2" s="42" t="s">
        <v>14</v>
      </c>
      <c r="G2" s="42" t="s">
        <v>5</v>
      </c>
      <c r="H2" s="42" t="s">
        <v>15</v>
      </c>
      <c r="I2" s="47" t="s">
        <v>3</v>
      </c>
      <c r="J2" s="32"/>
      <c r="K2" s="45" t="s">
        <v>11</v>
      </c>
      <c r="L2" s="42" t="s">
        <v>2</v>
      </c>
      <c r="M2" s="42" t="s">
        <v>18</v>
      </c>
      <c r="N2" s="46" t="s">
        <v>3</v>
      </c>
      <c r="O2" s="42" t="s">
        <v>16</v>
      </c>
      <c r="P2" s="42" t="s">
        <v>14</v>
      </c>
      <c r="Q2" s="42" t="s">
        <v>5</v>
      </c>
      <c r="R2" s="42" t="s">
        <v>15</v>
      </c>
      <c r="S2" s="47" t="s">
        <v>3</v>
      </c>
    </row>
    <row r="3" spans="1:19" x14ac:dyDescent="0.25">
      <c r="A3" s="8">
        <v>0</v>
      </c>
      <c r="B3" s="9">
        <v>0</v>
      </c>
      <c r="C3" s="9">
        <v>0</v>
      </c>
      <c r="D3" s="10">
        <v>0</v>
      </c>
      <c r="E3" s="48"/>
      <c r="F3" s="48"/>
      <c r="G3" s="48"/>
      <c r="H3" s="48"/>
      <c r="I3" s="49"/>
      <c r="J3" s="32"/>
      <c r="K3" s="8">
        <v>0</v>
      </c>
      <c r="L3" s="9">
        <v>0</v>
      </c>
      <c r="M3" s="9">
        <v>0</v>
      </c>
      <c r="N3" s="10">
        <v>0</v>
      </c>
      <c r="O3" s="48"/>
      <c r="P3" s="48"/>
      <c r="Q3" s="48"/>
      <c r="R3" s="48"/>
      <c r="S3" s="49"/>
    </row>
    <row r="4" spans="1:19" x14ac:dyDescent="0.25">
      <c r="A4" s="13">
        <v>1</v>
      </c>
      <c r="B4" s="14">
        <v>0.1</v>
      </c>
      <c r="C4" s="14">
        <v>0.1</v>
      </c>
      <c r="D4" s="15">
        <v>70</v>
      </c>
      <c r="E4" s="14">
        <v>0</v>
      </c>
      <c r="F4" s="14">
        <v>0</v>
      </c>
      <c r="G4" s="14">
        <v>0</v>
      </c>
      <c r="H4" s="14">
        <v>-40</v>
      </c>
      <c r="I4" s="16">
        <v>0</v>
      </c>
      <c r="J4" s="32"/>
      <c r="K4" s="13">
        <v>1</v>
      </c>
      <c r="L4" s="14">
        <v>0.1</v>
      </c>
      <c r="M4" s="14">
        <v>0.1</v>
      </c>
      <c r="N4" s="15">
        <v>70</v>
      </c>
      <c r="O4" s="14">
        <v>0</v>
      </c>
      <c r="P4" s="14">
        <v>0</v>
      </c>
      <c r="Q4" s="14">
        <v>0</v>
      </c>
      <c r="R4" s="14">
        <v>-40</v>
      </c>
      <c r="S4" s="16">
        <v>0</v>
      </c>
    </row>
    <row r="5" spans="1:19" ht="15.75" customHeight="1" x14ac:dyDescent="0.2">
      <c r="A5" s="23" t="s">
        <v>225</v>
      </c>
      <c r="B5" s="19">
        <v>6.3</v>
      </c>
      <c r="C5" s="19">
        <v>11.2</v>
      </c>
      <c r="D5" s="20">
        <v>70</v>
      </c>
      <c r="E5" s="19">
        <v>2</v>
      </c>
      <c r="F5" s="19">
        <v>155</v>
      </c>
      <c r="G5" s="19">
        <v>6</v>
      </c>
      <c r="H5" s="19">
        <v>-5</v>
      </c>
      <c r="I5" s="21">
        <v>1</v>
      </c>
      <c r="J5" s="50"/>
      <c r="K5" s="23" t="s">
        <v>34</v>
      </c>
      <c r="L5" s="19">
        <v>6.5</v>
      </c>
      <c r="M5" s="19">
        <v>12.2</v>
      </c>
      <c r="N5" s="20">
        <v>70</v>
      </c>
      <c r="O5" s="19">
        <v>4</v>
      </c>
      <c r="P5" s="19">
        <v>132</v>
      </c>
      <c r="Q5" s="19">
        <v>5</v>
      </c>
      <c r="R5" s="19">
        <v>-3</v>
      </c>
      <c r="S5" s="21">
        <v>1</v>
      </c>
    </row>
    <row r="6" spans="1:19" ht="15.75" customHeight="1" x14ac:dyDescent="0.2">
      <c r="A6" s="23" t="s">
        <v>226</v>
      </c>
      <c r="B6" s="19">
        <v>6.4</v>
      </c>
      <c r="C6" s="19">
        <v>11.3</v>
      </c>
      <c r="D6" s="20">
        <v>69</v>
      </c>
      <c r="E6" s="19">
        <v>2.4</v>
      </c>
      <c r="F6" s="19">
        <v>159</v>
      </c>
      <c r="G6" s="19">
        <v>7</v>
      </c>
      <c r="H6" s="19">
        <v>-4</v>
      </c>
      <c r="I6" s="21">
        <v>2</v>
      </c>
      <c r="J6" s="50"/>
      <c r="K6" s="23" t="s">
        <v>35</v>
      </c>
      <c r="L6" s="19">
        <v>6.6</v>
      </c>
      <c r="M6" s="19">
        <v>12.4</v>
      </c>
      <c r="N6" s="20">
        <v>69</v>
      </c>
      <c r="O6" s="19">
        <v>5</v>
      </c>
      <c r="P6" s="19">
        <v>135</v>
      </c>
      <c r="Q6" s="19">
        <v>6</v>
      </c>
      <c r="R6" s="19">
        <v>-2</v>
      </c>
      <c r="S6" s="21">
        <v>2</v>
      </c>
    </row>
    <row r="7" spans="1:19" ht="15.75" customHeight="1" x14ac:dyDescent="0.2">
      <c r="A7" s="23" t="s">
        <v>217</v>
      </c>
      <c r="B7" s="19">
        <v>6.45</v>
      </c>
      <c r="C7" s="19">
        <v>11.4</v>
      </c>
      <c r="D7" s="20">
        <v>68</v>
      </c>
      <c r="E7" s="19">
        <v>2.8</v>
      </c>
      <c r="F7" s="19">
        <v>163</v>
      </c>
      <c r="G7" s="19">
        <v>8</v>
      </c>
      <c r="H7" s="19">
        <v>-3</v>
      </c>
      <c r="I7" s="21">
        <v>3</v>
      </c>
      <c r="J7" s="50"/>
      <c r="K7" s="23" t="s">
        <v>36</v>
      </c>
      <c r="L7" s="19">
        <v>6.7</v>
      </c>
      <c r="M7" s="19">
        <v>12.6</v>
      </c>
      <c r="N7" s="20">
        <v>68</v>
      </c>
      <c r="O7" s="19">
        <v>6</v>
      </c>
      <c r="P7" s="19">
        <v>138</v>
      </c>
      <c r="Q7" s="19">
        <v>7</v>
      </c>
      <c r="R7" s="19">
        <v>-1</v>
      </c>
      <c r="S7" s="21">
        <v>3</v>
      </c>
    </row>
    <row r="8" spans="1:19" ht="15.75" customHeight="1" x14ac:dyDescent="0.2">
      <c r="A8" s="23" t="s">
        <v>218</v>
      </c>
      <c r="B8" s="19">
        <v>6.5</v>
      </c>
      <c r="C8" s="19">
        <v>11.5</v>
      </c>
      <c r="D8" s="20">
        <v>67</v>
      </c>
      <c r="E8" s="19">
        <v>3</v>
      </c>
      <c r="F8" s="19">
        <v>167</v>
      </c>
      <c r="G8" s="19">
        <v>9</v>
      </c>
      <c r="H8" s="19">
        <v>-2</v>
      </c>
      <c r="I8" s="21">
        <v>4</v>
      </c>
      <c r="J8" s="50"/>
      <c r="K8" s="23" t="s">
        <v>37</v>
      </c>
      <c r="L8" s="19">
        <v>6.75</v>
      </c>
      <c r="M8" s="19">
        <v>12.8</v>
      </c>
      <c r="N8" s="20">
        <v>67</v>
      </c>
      <c r="O8" s="19">
        <v>7</v>
      </c>
      <c r="P8" s="19">
        <v>141</v>
      </c>
      <c r="Q8" s="19">
        <v>8</v>
      </c>
      <c r="R8" s="19">
        <v>0</v>
      </c>
      <c r="S8" s="21">
        <v>4</v>
      </c>
    </row>
    <row r="9" spans="1:19" ht="15.75" customHeight="1" x14ac:dyDescent="0.2">
      <c r="A9" s="23" t="s">
        <v>219</v>
      </c>
      <c r="B9" s="19">
        <v>6.55</v>
      </c>
      <c r="C9" s="19">
        <v>11.6</v>
      </c>
      <c r="D9" s="20">
        <v>66</v>
      </c>
      <c r="E9" s="19">
        <v>3.4</v>
      </c>
      <c r="F9" s="19">
        <v>170</v>
      </c>
      <c r="G9" s="19">
        <v>10</v>
      </c>
      <c r="H9" s="19">
        <v>-1.5</v>
      </c>
      <c r="I9" s="21">
        <v>5</v>
      </c>
      <c r="J9" s="50"/>
      <c r="K9" s="23" t="s">
        <v>38</v>
      </c>
      <c r="L9" s="19">
        <v>6.8</v>
      </c>
      <c r="M9" s="19">
        <v>13</v>
      </c>
      <c r="N9" s="20">
        <v>66</v>
      </c>
      <c r="O9" s="19">
        <v>8</v>
      </c>
      <c r="P9" s="19">
        <v>144</v>
      </c>
      <c r="Q9" s="19">
        <v>9</v>
      </c>
      <c r="R9" s="19">
        <v>1</v>
      </c>
      <c r="S9" s="21">
        <v>5</v>
      </c>
    </row>
    <row r="10" spans="1:19" ht="15.75" customHeight="1" x14ac:dyDescent="0.2">
      <c r="A10" s="23" t="s">
        <v>220</v>
      </c>
      <c r="B10" s="19">
        <v>6.6</v>
      </c>
      <c r="C10" s="19">
        <v>11.7</v>
      </c>
      <c r="D10" s="20">
        <v>65</v>
      </c>
      <c r="E10" s="19">
        <v>3.8</v>
      </c>
      <c r="F10" s="19">
        <v>173</v>
      </c>
      <c r="G10" s="19">
        <v>11</v>
      </c>
      <c r="H10" s="19">
        <v>-1</v>
      </c>
      <c r="I10" s="21">
        <v>6</v>
      </c>
      <c r="J10" s="50"/>
      <c r="K10" s="23" t="s">
        <v>39</v>
      </c>
      <c r="L10" s="19">
        <v>6.85</v>
      </c>
      <c r="M10" s="19">
        <v>13.2</v>
      </c>
      <c r="N10" s="20">
        <v>65</v>
      </c>
      <c r="O10" s="19">
        <v>9</v>
      </c>
      <c r="P10" s="19">
        <v>147</v>
      </c>
      <c r="Q10" s="19">
        <v>10</v>
      </c>
      <c r="R10" s="19">
        <v>2</v>
      </c>
      <c r="S10" s="21">
        <v>6</v>
      </c>
    </row>
    <row r="11" spans="1:19" ht="15.75" customHeight="1" x14ac:dyDescent="0.2">
      <c r="A11" s="23" t="s">
        <v>221</v>
      </c>
      <c r="B11" s="19">
        <v>6.64</v>
      </c>
      <c r="C11" s="19">
        <v>11.8</v>
      </c>
      <c r="D11" s="20">
        <v>64</v>
      </c>
      <c r="E11" s="19">
        <v>4</v>
      </c>
      <c r="F11" s="19">
        <v>176</v>
      </c>
      <c r="G11" s="19">
        <v>12</v>
      </c>
      <c r="H11" s="19">
        <v>-0.5</v>
      </c>
      <c r="I11" s="21">
        <v>7</v>
      </c>
      <c r="J11" s="50"/>
      <c r="K11" s="23" t="s">
        <v>40</v>
      </c>
      <c r="L11" s="19">
        <v>6.9</v>
      </c>
      <c r="M11" s="19">
        <v>13.4</v>
      </c>
      <c r="N11" s="20">
        <v>64</v>
      </c>
      <c r="O11" s="19">
        <v>10</v>
      </c>
      <c r="P11" s="19">
        <v>149</v>
      </c>
      <c r="Q11" s="19">
        <v>11</v>
      </c>
      <c r="R11" s="19">
        <v>3</v>
      </c>
      <c r="S11" s="21">
        <v>7</v>
      </c>
    </row>
    <row r="12" spans="1:19" ht="15.75" customHeight="1" x14ac:dyDescent="0.2">
      <c r="A12" s="23" t="s">
        <v>147</v>
      </c>
      <c r="B12" s="19">
        <v>6.68</v>
      </c>
      <c r="C12" s="19">
        <v>11.9</v>
      </c>
      <c r="D12" s="20">
        <v>63</v>
      </c>
      <c r="E12" s="19">
        <v>4.4000000000000004</v>
      </c>
      <c r="F12" s="19">
        <v>179</v>
      </c>
      <c r="G12" s="19">
        <v>13</v>
      </c>
      <c r="H12" s="19">
        <v>0</v>
      </c>
      <c r="I12" s="21">
        <v>8</v>
      </c>
      <c r="J12" s="50"/>
      <c r="K12" s="23" t="s">
        <v>41</v>
      </c>
      <c r="L12" s="19">
        <v>6.95</v>
      </c>
      <c r="M12" s="19">
        <v>13.6</v>
      </c>
      <c r="N12" s="20">
        <v>63</v>
      </c>
      <c r="O12" s="19">
        <v>11</v>
      </c>
      <c r="P12" s="19">
        <v>151</v>
      </c>
      <c r="Q12" s="19">
        <v>12</v>
      </c>
      <c r="R12" s="19">
        <v>4</v>
      </c>
      <c r="S12" s="21">
        <v>8</v>
      </c>
    </row>
    <row r="13" spans="1:19" ht="15.75" customHeight="1" x14ac:dyDescent="0.2">
      <c r="A13" s="23" t="s">
        <v>148</v>
      </c>
      <c r="B13" s="19">
        <v>6.7</v>
      </c>
      <c r="C13" s="19">
        <v>12</v>
      </c>
      <c r="D13" s="20">
        <v>62</v>
      </c>
      <c r="E13" s="19">
        <v>4.8</v>
      </c>
      <c r="F13" s="19">
        <v>182</v>
      </c>
      <c r="G13" s="19">
        <v>14</v>
      </c>
      <c r="H13" s="19">
        <v>0.5</v>
      </c>
      <c r="I13" s="21">
        <v>9</v>
      </c>
      <c r="J13" s="50"/>
      <c r="K13" s="23" t="s">
        <v>42</v>
      </c>
      <c r="L13" s="19">
        <v>7</v>
      </c>
      <c r="M13" s="19">
        <v>13.8</v>
      </c>
      <c r="N13" s="20">
        <v>62</v>
      </c>
      <c r="O13" s="19">
        <v>12</v>
      </c>
      <c r="P13" s="19">
        <v>153</v>
      </c>
      <c r="Q13" s="19">
        <v>13</v>
      </c>
      <c r="R13" s="19">
        <v>4.5</v>
      </c>
      <c r="S13" s="21">
        <v>9</v>
      </c>
    </row>
    <row r="14" spans="1:19" ht="15.75" customHeight="1" x14ac:dyDescent="0.2">
      <c r="A14" s="23" t="s">
        <v>149</v>
      </c>
      <c r="B14" s="19">
        <v>6.74</v>
      </c>
      <c r="C14" s="19">
        <v>12.1</v>
      </c>
      <c r="D14" s="20">
        <v>61</v>
      </c>
      <c r="E14" s="19">
        <v>5</v>
      </c>
      <c r="F14" s="19">
        <v>185</v>
      </c>
      <c r="G14" s="19">
        <v>15</v>
      </c>
      <c r="H14" s="19">
        <v>1</v>
      </c>
      <c r="I14" s="21">
        <v>10</v>
      </c>
      <c r="J14" s="50"/>
      <c r="K14" s="23" t="s">
        <v>155</v>
      </c>
      <c r="L14" s="19">
        <v>7.05</v>
      </c>
      <c r="M14" s="19">
        <v>13.9</v>
      </c>
      <c r="N14" s="20">
        <v>61</v>
      </c>
      <c r="O14" s="19">
        <v>13</v>
      </c>
      <c r="P14" s="19">
        <v>155</v>
      </c>
      <c r="Q14" s="19">
        <v>14</v>
      </c>
      <c r="R14" s="19">
        <v>5</v>
      </c>
      <c r="S14" s="21">
        <v>10</v>
      </c>
    </row>
    <row r="15" spans="1:19" ht="15.75" customHeight="1" x14ac:dyDescent="0.2">
      <c r="A15" s="23" t="s">
        <v>150</v>
      </c>
      <c r="B15" s="19">
        <v>6.78</v>
      </c>
      <c r="C15" s="19">
        <v>12.2</v>
      </c>
      <c r="D15" s="20">
        <v>60</v>
      </c>
      <c r="E15" s="19">
        <v>5.4</v>
      </c>
      <c r="F15" s="19">
        <v>187</v>
      </c>
      <c r="G15" s="19">
        <v>16</v>
      </c>
      <c r="H15" s="19">
        <v>1.5</v>
      </c>
      <c r="I15" s="21">
        <v>11</v>
      </c>
      <c r="J15" s="50"/>
      <c r="K15" s="23" t="s">
        <v>156</v>
      </c>
      <c r="L15" s="19">
        <v>7.06</v>
      </c>
      <c r="M15" s="19">
        <v>14</v>
      </c>
      <c r="N15" s="20">
        <v>60</v>
      </c>
      <c r="O15" s="19">
        <v>13.5</v>
      </c>
      <c r="P15" s="19">
        <v>157</v>
      </c>
      <c r="Q15" s="19">
        <v>15</v>
      </c>
      <c r="R15" s="19">
        <v>5.5</v>
      </c>
      <c r="S15" s="21">
        <v>11</v>
      </c>
    </row>
    <row r="16" spans="1:19" ht="15.75" customHeight="1" x14ac:dyDescent="0.2">
      <c r="A16" s="23" t="s">
        <v>35</v>
      </c>
      <c r="B16" s="19">
        <v>6.8</v>
      </c>
      <c r="C16" s="19">
        <v>12.3</v>
      </c>
      <c r="D16" s="20">
        <v>59</v>
      </c>
      <c r="E16" s="19">
        <v>5.8</v>
      </c>
      <c r="F16" s="19">
        <v>189</v>
      </c>
      <c r="G16" s="19">
        <v>17</v>
      </c>
      <c r="H16" s="19">
        <v>2</v>
      </c>
      <c r="I16" s="21">
        <v>12</v>
      </c>
      <c r="J16" s="50"/>
      <c r="K16" s="23" t="s">
        <v>45</v>
      </c>
      <c r="L16" s="19">
        <v>7.1</v>
      </c>
      <c r="M16" s="19">
        <v>14.1</v>
      </c>
      <c r="N16" s="20">
        <v>59</v>
      </c>
      <c r="O16" s="19">
        <v>14</v>
      </c>
      <c r="P16" s="19">
        <v>159</v>
      </c>
      <c r="Q16" s="19">
        <v>16</v>
      </c>
      <c r="R16" s="19">
        <v>6</v>
      </c>
      <c r="S16" s="21">
        <v>12</v>
      </c>
    </row>
    <row r="17" spans="1:19" ht="15.75" customHeight="1" x14ac:dyDescent="0.2">
      <c r="A17" s="23" t="s">
        <v>151</v>
      </c>
      <c r="B17" s="19">
        <v>6.84</v>
      </c>
      <c r="C17" s="19">
        <v>12.4</v>
      </c>
      <c r="D17" s="20">
        <v>58</v>
      </c>
      <c r="E17" s="19">
        <v>6</v>
      </c>
      <c r="F17" s="19">
        <v>191</v>
      </c>
      <c r="G17" s="19">
        <v>18</v>
      </c>
      <c r="H17" s="19">
        <v>2.5</v>
      </c>
      <c r="I17" s="21">
        <v>13</v>
      </c>
      <c r="J17" s="50"/>
      <c r="K17" s="23" t="s">
        <v>46</v>
      </c>
      <c r="L17" s="19">
        <v>7.15</v>
      </c>
      <c r="M17" s="19">
        <v>14.2</v>
      </c>
      <c r="N17" s="20">
        <v>58</v>
      </c>
      <c r="O17" s="19">
        <v>14.5</v>
      </c>
      <c r="P17" s="19">
        <v>161</v>
      </c>
      <c r="Q17" s="19">
        <v>17</v>
      </c>
      <c r="R17" s="19">
        <v>6.5</v>
      </c>
      <c r="S17" s="21">
        <v>13</v>
      </c>
    </row>
    <row r="18" spans="1:19" ht="15.75" customHeight="1" x14ac:dyDescent="0.2">
      <c r="A18" s="23" t="s">
        <v>152</v>
      </c>
      <c r="B18" s="19">
        <v>6.88</v>
      </c>
      <c r="C18" s="19">
        <v>12.5</v>
      </c>
      <c r="D18" s="20">
        <v>57</v>
      </c>
      <c r="E18" s="19">
        <v>6.4</v>
      </c>
      <c r="F18" s="19">
        <v>193</v>
      </c>
      <c r="G18" s="19">
        <v>19</v>
      </c>
      <c r="H18" s="19">
        <v>3</v>
      </c>
      <c r="I18" s="21">
        <v>14</v>
      </c>
      <c r="J18" s="50"/>
      <c r="K18" s="23" t="s">
        <v>47</v>
      </c>
      <c r="L18" s="19">
        <v>7.16</v>
      </c>
      <c r="M18" s="19">
        <v>14.3</v>
      </c>
      <c r="N18" s="20">
        <v>57</v>
      </c>
      <c r="O18" s="19">
        <v>15</v>
      </c>
      <c r="P18" s="19">
        <v>163</v>
      </c>
      <c r="Q18" s="19">
        <v>18</v>
      </c>
      <c r="R18" s="19">
        <v>7</v>
      </c>
      <c r="S18" s="21">
        <v>14</v>
      </c>
    </row>
    <row r="19" spans="1:19" ht="15.75" customHeight="1" x14ac:dyDescent="0.2">
      <c r="A19" s="23" t="s">
        <v>37</v>
      </c>
      <c r="B19" s="19">
        <v>6.9</v>
      </c>
      <c r="C19" s="19">
        <v>12.6</v>
      </c>
      <c r="D19" s="20">
        <v>56</v>
      </c>
      <c r="E19" s="19">
        <v>6.8</v>
      </c>
      <c r="F19" s="19">
        <v>195</v>
      </c>
      <c r="G19" s="19">
        <v>20</v>
      </c>
      <c r="H19" s="19">
        <v>3.5</v>
      </c>
      <c r="I19" s="21">
        <v>15</v>
      </c>
      <c r="J19" s="50"/>
      <c r="K19" s="23" t="s">
        <v>48</v>
      </c>
      <c r="L19" s="19">
        <v>7.2</v>
      </c>
      <c r="M19" s="19">
        <v>14.4</v>
      </c>
      <c r="N19" s="20">
        <v>56</v>
      </c>
      <c r="O19" s="19">
        <v>15.5</v>
      </c>
      <c r="P19" s="19">
        <v>165</v>
      </c>
      <c r="Q19" s="19">
        <v>19</v>
      </c>
      <c r="R19" s="19">
        <v>7.5</v>
      </c>
      <c r="S19" s="21">
        <v>15</v>
      </c>
    </row>
    <row r="20" spans="1:19" ht="15.75" customHeight="1" x14ac:dyDescent="0.2">
      <c r="A20" s="23" t="s">
        <v>153</v>
      </c>
      <c r="B20" s="19">
        <v>6.94</v>
      </c>
      <c r="C20" s="19">
        <v>12.7</v>
      </c>
      <c r="D20" s="20">
        <v>55</v>
      </c>
      <c r="E20" s="19">
        <v>7</v>
      </c>
      <c r="F20" s="19">
        <v>197</v>
      </c>
      <c r="G20" s="19">
        <v>21</v>
      </c>
      <c r="H20" s="19">
        <v>4</v>
      </c>
      <c r="I20" s="21">
        <v>16</v>
      </c>
      <c r="J20" s="50"/>
      <c r="K20" s="23" t="s">
        <v>49</v>
      </c>
      <c r="L20" s="19">
        <v>7.25</v>
      </c>
      <c r="M20" s="19">
        <v>14.5</v>
      </c>
      <c r="N20" s="20">
        <v>55</v>
      </c>
      <c r="O20" s="19">
        <v>16</v>
      </c>
      <c r="P20" s="19">
        <v>167</v>
      </c>
      <c r="Q20" s="19">
        <v>20</v>
      </c>
      <c r="R20" s="19">
        <v>8</v>
      </c>
      <c r="S20" s="21">
        <v>16</v>
      </c>
    </row>
    <row r="21" spans="1:19" ht="15.75" customHeight="1" x14ac:dyDescent="0.2">
      <c r="A21" s="23" t="s">
        <v>154</v>
      </c>
      <c r="B21" s="19">
        <v>6.98</v>
      </c>
      <c r="C21" s="19">
        <v>12.8</v>
      </c>
      <c r="D21" s="20">
        <v>54</v>
      </c>
      <c r="E21" s="19">
        <v>7.4</v>
      </c>
      <c r="F21" s="19">
        <v>199</v>
      </c>
      <c r="G21" s="19">
        <v>22</v>
      </c>
      <c r="H21" s="19">
        <v>4.5</v>
      </c>
      <c r="I21" s="21">
        <v>17</v>
      </c>
      <c r="J21" s="50"/>
      <c r="K21" s="23" t="s">
        <v>50</v>
      </c>
      <c r="L21" s="19">
        <v>7.26</v>
      </c>
      <c r="M21" s="19">
        <v>14.6</v>
      </c>
      <c r="N21" s="20">
        <v>54</v>
      </c>
      <c r="O21" s="19">
        <v>16.5</v>
      </c>
      <c r="P21" s="19">
        <v>169</v>
      </c>
      <c r="Q21" s="19">
        <v>20.5</v>
      </c>
      <c r="R21" s="19">
        <v>8.5</v>
      </c>
      <c r="S21" s="21">
        <v>17</v>
      </c>
    </row>
    <row r="22" spans="1:19" ht="15.75" customHeight="1" x14ac:dyDescent="0.2">
      <c r="A22" s="23" t="s">
        <v>187</v>
      </c>
      <c r="B22" s="19">
        <v>7</v>
      </c>
      <c r="C22" s="19">
        <v>12.9</v>
      </c>
      <c r="D22" s="20">
        <v>53</v>
      </c>
      <c r="E22" s="19">
        <v>7.8</v>
      </c>
      <c r="F22" s="19">
        <v>201</v>
      </c>
      <c r="G22" s="19">
        <v>23</v>
      </c>
      <c r="H22" s="19">
        <v>5</v>
      </c>
      <c r="I22" s="21">
        <v>18</v>
      </c>
      <c r="J22" s="50"/>
      <c r="K22" s="23" t="s">
        <v>51</v>
      </c>
      <c r="L22" s="19">
        <v>7.3</v>
      </c>
      <c r="M22" s="19">
        <v>14.7</v>
      </c>
      <c r="N22" s="20">
        <v>53</v>
      </c>
      <c r="O22" s="19">
        <v>17</v>
      </c>
      <c r="P22" s="19">
        <v>171</v>
      </c>
      <c r="Q22" s="19">
        <v>21</v>
      </c>
      <c r="R22" s="19">
        <v>9</v>
      </c>
      <c r="S22" s="21">
        <v>18</v>
      </c>
    </row>
    <row r="23" spans="1:19" ht="15.75" customHeight="1" x14ac:dyDescent="0.2">
      <c r="A23" s="23" t="s">
        <v>39</v>
      </c>
      <c r="B23" s="19">
        <v>7.04</v>
      </c>
      <c r="C23" s="19">
        <v>13</v>
      </c>
      <c r="D23" s="20">
        <v>52</v>
      </c>
      <c r="E23" s="19">
        <v>8</v>
      </c>
      <c r="F23" s="19">
        <v>203</v>
      </c>
      <c r="G23" s="19">
        <v>23.5</v>
      </c>
      <c r="H23" s="19">
        <v>5.5</v>
      </c>
      <c r="I23" s="21">
        <v>19</v>
      </c>
      <c r="J23" s="50"/>
      <c r="K23" s="23" t="s">
        <v>52</v>
      </c>
      <c r="L23" s="19">
        <v>7.35</v>
      </c>
      <c r="M23" s="19">
        <v>14.8</v>
      </c>
      <c r="N23" s="20">
        <v>52</v>
      </c>
      <c r="O23" s="19">
        <v>17.5</v>
      </c>
      <c r="P23" s="19">
        <v>173</v>
      </c>
      <c r="Q23" s="19">
        <v>21.5</v>
      </c>
      <c r="R23" s="19">
        <v>9.5</v>
      </c>
      <c r="S23" s="21">
        <v>19</v>
      </c>
    </row>
    <row r="24" spans="1:19" ht="15.75" customHeight="1" x14ac:dyDescent="0.2">
      <c r="A24" s="23" t="s">
        <v>164</v>
      </c>
      <c r="B24" s="19">
        <v>7.08</v>
      </c>
      <c r="C24" s="19">
        <v>13.1</v>
      </c>
      <c r="D24" s="20">
        <v>51</v>
      </c>
      <c r="E24" s="19">
        <v>8.4</v>
      </c>
      <c r="F24" s="19">
        <v>205</v>
      </c>
      <c r="G24" s="19">
        <v>24</v>
      </c>
      <c r="H24" s="19">
        <v>6</v>
      </c>
      <c r="I24" s="21">
        <v>20</v>
      </c>
      <c r="J24" s="50"/>
      <c r="K24" s="23" t="s">
        <v>53</v>
      </c>
      <c r="L24" s="19">
        <v>7.36</v>
      </c>
      <c r="M24" s="19">
        <v>14.9</v>
      </c>
      <c r="N24" s="20">
        <v>51</v>
      </c>
      <c r="O24" s="19">
        <v>18</v>
      </c>
      <c r="P24" s="19">
        <v>175</v>
      </c>
      <c r="Q24" s="19">
        <v>22</v>
      </c>
      <c r="R24" s="19">
        <v>10</v>
      </c>
      <c r="S24" s="21">
        <v>20</v>
      </c>
    </row>
    <row r="25" spans="1:19" ht="15.75" customHeight="1" x14ac:dyDescent="0.2">
      <c r="A25" s="23" t="s">
        <v>40</v>
      </c>
      <c r="B25" s="19">
        <v>7.1</v>
      </c>
      <c r="C25" s="19">
        <v>13.2</v>
      </c>
      <c r="D25" s="20">
        <v>50</v>
      </c>
      <c r="E25" s="19">
        <v>8.8000000000000007</v>
      </c>
      <c r="F25" s="19">
        <v>207</v>
      </c>
      <c r="G25" s="19">
        <v>24.5</v>
      </c>
      <c r="H25" s="19">
        <v>6.5</v>
      </c>
      <c r="I25" s="21">
        <v>21</v>
      </c>
      <c r="J25" s="50"/>
      <c r="K25" s="23" t="s">
        <v>54</v>
      </c>
      <c r="L25" s="19">
        <v>7.4</v>
      </c>
      <c r="M25" s="19">
        <v>15</v>
      </c>
      <c r="N25" s="20">
        <v>50</v>
      </c>
      <c r="O25" s="19">
        <v>18.5</v>
      </c>
      <c r="P25" s="19">
        <v>177</v>
      </c>
      <c r="Q25" s="19">
        <v>22.5</v>
      </c>
      <c r="R25" s="19">
        <v>10.5</v>
      </c>
      <c r="S25" s="21">
        <v>21</v>
      </c>
    </row>
    <row r="26" spans="1:19" ht="15.75" customHeight="1" x14ac:dyDescent="0.2">
      <c r="A26" s="23" t="s">
        <v>104</v>
      </c>
      <c r="B26" s="19">
        <v>7.14</v>
      </c>
      <c r="C26" s="19">
        <v>13.25</v>
      </c>
      <c r="D26" s="20">
        <v>49</v>
      </c>
      <c r="E26" s="19">
        <v>9</v>
      </c>
      <c r="F26" s="19">
        <v>209</v>
      </c>
      <c r="G26" s="19">
        <v>25</v>
      </c>
      <c r="H26" s="19">
        <v>7</v>
      </c>
      <c r="I26" s="21">
        <v>22</v>
      </c>
      <c r="J26" s="50"/>
      <c r="K26" s="23" t="s">
        <v>55</v>
      </c>
      <c r="L26" s="19">
        <v>7.45</v>
      </c>
      <c r="M26" s="19">
        <v>15.05</v>
      </c>
      <c r="N26" s="20">
        <v>49</v>
      </c>
      <c r="O26" s="19">
        <v>19</v>
      </c>
      <c r="P26" s="19">
        <v>179</v>
      </c>
      <c r="Q26" s="19">
        <v>23</v>
      </c>
      <c r="R26" s="19">
        <v>11</v>
      </c>
      <c r="S26" s="21">
        <v>22</v>
      </c>
    </row>
    <row r="27" spans="1:19" ht="15.75" customHeight="1" x14ac:dyDescent="0.2">
      <c r="A27" s="23" t="s">
        <v>41</v>
      </c>
      <c r="B27" s="19">
        <v>7.16</v>
      </c>
      <c r="C27" s="19">
        <v>13.3</v>
      </c>
      <c r="D27" s="20">
        <v>48</v>
      </c>
      <c r="E27" s="19">
        <v>9.4</v>
      </c>
      <c r="F27" s="19">
        <v>211</v>
      </c>
      <c r="G27" s="19">
        <v>25.5</v>
      </c>
      <c r="H27" s="19">
        <v>7.5</v>
      </c>
      <c r="I27" s="21">
        <v>23</v>
      </c>
      <c r="J27" s="50"/>
      <c r="K27" s="23" t="s">
        <v>56</v>
      </c>
      <c r="L27" s="19">
        <v>7.46</v>
      </c>
      <c r="M27" s="19">
        <v>15.1</v>
      </c>
      <c r="N27" s="20">
        <v>48</v>
      </c>
      <c r="O27" s="19">
        <v>19.5</v>
      </c>
      <c r="P27" s="19">
        <v>181</v>
      </c>
      <c r="Q27" s="19">
        <v>23.5</v>
      </c>
      <c r="R27" s="19">
        <v>11.5</v>
      </c>
      <c r="S27" s="21">
        <v>23</v>
      </c>
    </row>
    <row r="28" spans="1:19" ht="15.75" customHeight="1" x14ac:dyDescent="0.2">
      <c r="A28" s="23" t="s">
        <v>188</v>
      </c>
      <c r="B28" s="19">
        <v>7.18</v>
      </c>
      <c r="C28" s="19">
        <v>13.35</v>
      </c>
      <c r="D28" s="20">
        <v>47</v>
      </c>
      <c r="E28" s="19">
        <v>9.6</v>
      </c>
      <c r="F28" s="19">
        <v>213</v>
      </c>
      <c r="G28" s="19">
        <v>26</v>
      </c>
      <c r="H28" s="19">
        <v>8</v>
      </c>
      <c r="I28" s="21">
        <v>24</v>
      </c>
      <c r="J28" s="50"/>
      <c r="K28" s="23" t="s">
        <v>57</v>
      </c>
      <c r="L28" s="19">
        <v>7.47</v>
      </c>
      <c r="M28" s="19">
        <v>15.15</v>
      </c>
      <c r="N28" s="20">
        <v>47</v>
      </c>
      <c r="O28" s="19">
        <v>20</v>
      </c>
      <c r="P28" s="19">
        <v>183</v>
      </c>
      <c r="Q28" s="19">
        <v>24</v>
      </c>
      <c r="R28" s="19">
        <v>12</v>
      </c>
      <c r="S28" s="21">
        <v>24</v>
      </c>
    </row>
    <row r="29" spans="1:19" ht="15.75" customHeight="1" x14ac:dyDescent="0.2">
      <c r="A29" s="23" t="s">
        <v>42</v>
      </c>
      <c r="B29" s="19">
        <v>7.2</v>
      </c>
      <c r="C29" s="19">
        <v>13.4</v>
      </c>
      <c r="D29" s="20">
        <v>46</v>
      </c>
      <c r="E29" s="19">
        <v>9.8000000000000007</v>
      </c>
      <c r="F29" s="19">
        <v>215</v>
      </c>
      <c r="G29" s="19">
        <v>26.5</v>
      </c>
      <c r="H29" s="19">
        <v>8.5</v>
      </c>
      <c r="I29" s="21">
        <v>25</v>
      </c>
      <c r="J29" s="50"/>
      <c r="K29" s="23" t="s">
        <v>58</v>
      </c>
      <c r="L29" s="19">
        <v>7.5</v>
      </c>
      <c r="M29" s="19">
        <v>15.2</v>
      </c>
      <c r="N29" s="20">
        <v>46</v>
      </c>
      <c r="O29" s="19">
        <v>20.5</v>
      </c>
      <c r="P29" s="19">
        <v>185</v>
      </c>
      <c r="Q29" s="19">
        <v>24.5</v>
      </c>
      <c r="R29" s="19">
        <v>12.5</v>
      </c>
      <c r="S29" s="21">
        <v>25</v>
      </c>
    </row>
    <row r="30" spans="1:19" ht="15.75" customHeight="1" x14ac:dyDescent="0.2">
      <c r="A30" s="23" t="s">
        <v>165</v>
      </c>
      <c r="B30" s="19">
        <v>7.24</v>
      </c>
      <c r="C30" s="19">
        <v>13.45</v>
      </c>
      <c r="D30" s="20">
        <v>45</v>
      </c>
      <c r="E30" s="19">
        <v>10</v>
      </c>
      <c r="F30" s="19">
        <v>216</v>
      </c>
      <c r="G30" s="19">
        <v>27</v>
      </c>
      <c r="H30" s="19">
        <v>9</v>
      </c>
      <c r="I30" s="21">
        <v>26</v>
      </c>
      <c r="J30" s="50"/>
      <c r="K30" s="23" t="s">
        <v>59</v>
      </c>
      <c r="L30" s="19">
        <v>7.55</v>
      </c>
      <c r="M30" s="19">
        <v>15.25</v>
      </c>
      <c r="N30" s="20">
        <v>45</v>
      </c>
      <c r="O30" s="19">
        <v>21</v>
      </c>
      <c r="P30" s="19">
        <v>187</v>
      </c>
      <c r="Q30" s="19">
        <v>25</v>
      </c>
      <c r="R30" s="19">
        <v>13</v>
      </c>
      <c r="S30" s="21">
        <v>26</v>
      </c>
    </row>
    <row r="31" spans="1:19" ht="15.75" customHeight="1" x14ac:dyDescent="0.2">
      <c r="A31" s="23" t="s">
        <v>155</v>
      </c>
      <c r="B31" s="19">
        <v>7.26</v>
      </c>
      <c r="C31" s="19">
        <v>13.5</v>
      </c>
      <c r="D31" s="20">
        <v>44</v>
      </c>
      <c r="E31" s="19">
        <v>10.4</v>
      </c>
      <c r="F31" s="19">
        <v>217</v>
      </c>
      <c r="G31" s="19">
        <v>27.5</v>
      </c>
      <c r="H31" s="19">
        <v>9.5</v>
      </c>
      <c r="I31" s="21">
        <v>27</v>
      </c>
      <c r="J31" s="50"/>
      <c r="K31" s="23" t="s">
        <v>168</v>
      </c>
      <c r="L31" s="19">
        <v>7.56</v>
      </c>
      <c r="M31" s="19">
        <v>15.3</v>
      </c>
      <c r="N31" s="20">
        <v>44</v>
      </c>
      <c r="O31" s="19">
        <v>21.5</v>
      </c>
      <c r="P31" s="19">
        <v>189</v>
      </c>
      <c r="Q31" s="19">
        <v>25.5</v>
      </c>
      <c r="R31" s="19">
        <v>13.5</v>
      </c>
      <c r="S31" s="21">
        <v>27</v>
      </c>
    </row>
    <row r="32" spans="1:19" ht="15.75" customHeight="1" x14ac:dyDescent="0.2">
      <c r="A32" s="23" t="s">
        <v>105</v>
      </c>
      <c r="B32" s="19">
        <v>7.28</v>
      </c>
      <c r="C32" s="19">
        <v>13.55</v>
      </c>
      <c r="D32" s="20">
        <v>43</v>
      </c>
      <c r="E32" s="19">
        <v>10.6</v>
      </c>
      <c r="F32" s="19">
        <v>218</v>
      </c>
      <c r="G32" s="19">
        <v>28</v>
      </c>
      <c r="H32" s="19">
        <v>10</v>
      </c>
      <c r="I32" s="21">
        <v>28</v>
      </c>
      <c r="J32" s="50"/>
      <c r="K32" s="23" t="s">
        <v>109</v>
      </c>
      <c r="L32" s="19">
        <v>7.57</v>
      </c>
      <c r="M32" s="19">
        <v>15.35</v>
      </c>
      <c r="N32" s="20">
        <v>43</v>
      </c>
      <c r="O32" s="19">
        <v>22</v>
      </c>
      <c r="P32" s="19">
        <v>191</v>
      </c>
      <c r="Q32" s="19">
        <v>26</v>
      </c>
      <c r="R32" s="19">
        <v>13.6</v>
      </c>
      <c r="S32" s="21">
        <v>28</v>
      </c>
    </row>
    <row r="33" spans="1:19" ht="15.75" customHeight="1" x14ac:dyDescent="0.2">
      <c r="A33" s="23" t="s">
        <v>156</v>
      </c>
      <c r="B33" s="19">
        <v>7.3</v>
      </c>
      <c r="C33" s="19">
        <v>13.6</v>
      </c>
      <c r="D33" s="20">
        <v>42</v>
      </c>
      <c r="E33" s="19">
        <v>10.8</v>
      </c>
      <c r="F33" s="19">
        <v>219</v>
      </c>
      <c r="G33" s="19">
        <v>28.5</v>
      </c>
      <c r="H33" s="19">
        <v>10.5</v>
      </c>
      <c r="I33" s="21">
        <v>29</v>
      </c>
      <c r="J33" s="50"/>
      <c r="K33" s="23" t="s">
        <v>169</v>
      </c>
      <c r="L33" s="19">
        <v>7.6</v>
      </c>
      <c r="M33" s="19">
        <v>15.4</v>
      </c>
      <c r="N33" s="20">
        <v>42</v>
      </c>
      <c r="O33" s="19">
        <v>22.5</v>
      </c>
      <c r="P33" s="19">
        <v>193</v>
      </c>
      <c r="Q33" s="19">
        <v>26.5</v>
      </c>
      <c r="R33" s="19">
        <v>14</v>
      </c>
      <c r="S33" s="21">
        <v>29</v>
      </c>
    </row>
    <row r="34" spans="1:19" ht="15.75" customHeight="1" x14ac:dyDescent="0.2">
      <c r="A34" s="23" t="s">
        <v>189</v>
      </c>
      <c r="B34" s="19">
        <v>7.34</v>
      </c>
      <c r="C34" s="19">
        <v>13.65</v>
      </c>
      <c r="D34" s="20">
        <v>41</v>
      </c>
      <c r="E34" s="19">
        <v>11</v>
      </c>
      <c r="F34" s="19">
        <v>220</v>
      </c>
      <c r="G34" s="19">
        <v>29</v>
      </c>
      <c r="H34" s="19">
        <v>11</v>
      </c>
      <c r="I34" s="21">
        <v>30</v>
      </c>
      <c r="J34" s="50"/>
      <c r="K34" s="23" t="s">
        <v>170</v>
      </c>
      <c r="L34" s="19">
        <v>7.65</v>
      </c>
      <c r="M34" s="19">
        <v>15.45</v>
      </c>
      <c r="N34" s="20">
        <v>41</v>
      </c>
      <c r="O34" s="19">
        <v>23</v>
      </c>
      <c r="P34" s="19">
        <v>195</v>
      </c>
      <c r="Q34" s="19">
        <v>27</v>
      </c>
      <c r="R34" s="19">
        <v>14.5</v>
      </c>
      <c r="S34" s="21">
        <v>30</v>
      </c>
    </row>
    <row r="35" spans="1:19" ht="15.75" customHeight="1" x14ac:dyDescent="0.2">
      <c r="A35" s="23" t="s">
        <v>45</v>
      </c>
      <c r="B35" s="19">
        <v>7.36</v>
      </c>
      <c r="C35" s="19">
        <v>13.7</v>
      </c>
      <c r="D35" s="20">
        <v>40</v>
      </c>
      <c r="E35" s="19">
        <v>11.4</v>
      </c>
      <c r="F35" s="19">
        <v>221</v>
      </c>
      <c r="G35" s="19">
        <v>29.5</v>
      </c>
      <c r="H35" s="19">
        <v>11.5</v>
      </c>
      <c r="I35" s="21">
        <v>31</v>
      </c>
      <c r="J35" s="50"/>
      <c r="K35" s="23" t="s">
        <v>110</v>
      </c>
      <c r="L35" s="19">
        <v>7.66</v>
      </c>
      <c r="M35" s="19">
        <v>15.5</v>
      </c>
      <c r="N35" s="20">
        <v>40</v>
      </c>
      <c r="O35" s="19">
        <v>23.5</v>
      </c>
      <c r="P35" s="19">
        <v>197</v>
      </c>
      <c r="Q35" s="19">
        <v>27.5</v>
      </c>
      <c r="R35" s="19">
        <v>14.6</v>
      </c>
      <c r="S35" s="21">
        <v>31</v>
      </c>
    </row>
    <row r="36" spans="1:19" ht="15.75" customHeight="1" x14ac:dyDescent="0.2">
      <c r="A36" s="23" t="s">
        <v>166</v>
      </c>
      <c r="B36" s="19">
        <v>7.38</v>
      </c>
      <c r="C36" s="19">
        <v>13.75</v>
      </c>
      <c r="D36" s="20">
        <v>39</v>
      </c>
      <c r="E36" s="19">
        <v>11.6</v>
      </c>
      <c r="F36" s="19">
        <v>222</v>
      </c>
      <c r="G36" s="19">
        <v>30</v>
      </c>
      <c r="H36" s="19">
        <v>12</v>
      </c>
      <c r="I36" s="21">
        <v>32</v>
      </c>
      <c r="J36" s="50"/>
      <c r="K36" s="23" t="s">
        <v>111</v>
      </c>
      <c r="L36" s="19">
        <v>7.67</v>
      </c>
      <c r="M36" s="19">
        <v>15.55</v>
      </c>
      <c r="N36" s="20">
        <v>39</v>
      </c>
      <c r="O36" s="19">
        <v>24</v>
      </c>
      <c r="P36" s="19">
        <v>199</v>
      </c>
      <c r="Q36" s="19">
        <v>28</v>
      </c>
      <c r="R36" s="19">
        <v>15</v>
      </c>
      <c r="S36" s="21">
        <v>32</v>
      </c>
    </row>
    <row r="37" spans="1:19" ht="15.75" customHeight="1" x14ac:dyDescent="0.2">
      <c r="A37" s="23" t="s">
        <v>46</v>
      </c>
      <c r="B37" s="19">
        <v>7.4</v>
      </c>
      <c r="C37" s="19">
        <v>13.8</v>
      </c>
      <c r="D37" s="20">
        <v>38</v>
      </c>
      <c r="E37" s="19">
        <v>11.8</v>
      </c>
      <c r="F37" s="19">
        <v>223</v>
      </c>
      <c r="G37" s="19">
        <v>30.5</v>
      </c>
      <c r="H37" s="19">
        <v>12.4</v>
      </c>
      <c r="I37" s="21">
        <v>33</v>
      </c>
      <c r="J37" s="50"/>
      <c r="K37" s="23" t="s">
        <v>112</v>
      </c>
      <c r="L37" s="19">
        <v>7.7</v>
      </c>
      <c r="M37" s="19">
        <v>15.6</v>
      </c>
      <c r="N37" s="20">
        <v>38</v>
      </c>
      <c r="O37" s="19">
        <v>24.5</v>
      </c>
      <c r="P37" s="19">
        <v>201</v>
      </c>
      <c r="Q37" s="19">
        <v>28.5</v>
      </c>
      <c r="R37" s="19">
        <v>15.5</v>
      </c>
      <c r="S37" s="21">
        <v>33</v>
      </c>
    </row>
    <row r="38" spans="1:19" ht="15.75" customHeight="1" x14ac:dyDescent="0.2">
      <c r="A38" s="23" t="s">
        <v>106</v>
      </c>
      <c r="B38" s="19">
        <v>7.44</v>
      </c>
      <c r="C38" s="19">
        <v>13.9</v>
      </c>
      <c r="D38" s="20">
        <v>37</v>
      </c>
      <c r="E38" s="19">
        <v>12</v>
      </c>
      <c r="F38" s="19">
        <v>224</v>
      </c>
      <c r="G38" s="19">
        <v>31</v>
      </c>
      <c r="H38" s="19">
        <v>12.8</v>
      </c>
      <c r="I38" s="21">
        <v>34</v>
      </c>
      <c r="J38" s="50"/>
      <c r="K38" s="23" t="s">
        <v>113</v>
      </c>
      <c r="L38" s="19">
        <v>7.75</v>
      </c>
      <c r="M38" s="19">
        <v>15.7</v>
      </c>
      <c r="N38" s="20">
        <v>37</v>
      </c>
      <c r="O38" s="19">
        <v>25</v>
      </c>
      <c r="P38" s="19">
        <v>203</v>
      </c>
      <c r="Q38" s="19">
        <v>28.6</v>
      </c>
      <c r="R38" s="19">
        <v>15.6</v>
      </c>
      <c r="S38" s="21">
        <v>34</v>
      </c>
    </row>
    <row r="39" spans="1:19" ht="15.75" customHeight="1" x14ac:dyDescent="0.2">
      <c r="A39" s="23" t="s">
        <v>47</v>
      </c>
      <c r="B39" s="19">
        <v>7.46</v>
      </c>
      <c r="C39" s="19">
        <v>13.95</v>
      </c>
      <c r="D39" s="20">
        <v>36</v>
      </c>
      <c r="E39" s="19">
        <v>12.4</v>
      </c>
      <c r="F39" s="19">
        <v>225</v>
      </c>
      <c r="G39" s="19">
        <v>31.5</v>
      </c>
      <c r="H39" s="19">
        <v>13</v>
      </c>
      <c r="I39" s="21">
        <v>35</v>
      </c>
      <c r="J39" s="50"/>
      <c r="K39" s="23" t="s">
        <v>114</v>
      </c>
      <c r="L39" s="19">
        <v>7.76</v>
      </c>
      <c r="M39" s="19">
        <v>15.8</v>
      </c>
      <c r="N39" s="20">
        <v>36</v>
      </c>
      <c r="O39" s="19">
        <v>25.5</v>
      </c>
      <c r="P39" s="19">
        <v>205</v>
      </c>
      <c r="Q39" s="19">
        <v>29</v>
      </c>
      <c r="R39" s="19">
        <v>16</v>
      </c>
      <c r="S39" s="21">
        <v>35</v>
      </c>
    </row>
    <row r="40" spans="1:19" ht="15.75" customHeight="1" x14ac:dyDescent="0.2">
      <c r="A40" s="23" t="s">
        <v>190</v>
      </c>
      <c r="B40" s="19">
        <v>7.48</v>
      </c>
      <c r="C40" s="19">
        <v>14</v>
      </c>
      <c r="D40" s="20">
        <v>35</v>
      </c>
      <c r="E40" s="19">
        <v>12.6</v>
      </c>
      <c r="F40" s="19">
        <v>226</v>
      </c>
      <c r="G40" s="19">
        <v>32</v>
      </c>
      <c r="H40" s="19">
        <v>13.4</v>
      </c>
      <c r="I40" s="21">
        <v>36</v>
      </c>
      <c r="J40" s="50"/>
      <c r="K40" s="23" t="s">
        <v>115</v>
      </c>
      <c r="L40" s="19">
        <v>7.77</v>
      </c>
      <c r="M40" s="19">
        <v>15.9</v>
      </c>
      <c r="N40" s="20">
        <v>35</v>
      </c>
      <c r="O40" s="19">
        <v>26</v>
      </c>
      <c r="P40" s="19">
        <v>206</v>
      </c>
      <c r="Q40" s="19">
        <v>29.5</v>
      </c>
      <c r="R40" s="19">
        <v>16.5</v>
      </c>
      <c r="S40" s="21">
        <v>36</v>
      </c>
    </row>
    <row r="41" spans="1:19" ht="15.75" customHeight="1" x14ac:dyDescent="0.2">
      <c r="A41" s="23" t="s">
        <v>167</v>
      </c>
      <c r="B41" s="19">
        <v>7.5</v>
      </c>
      <c r="C41" s="19">
        <v>14.1</v>
      </c>
      <c r="D41" s="20">
        <v>34</v>
      </c>
      <c r="E41" s="19">
        <v>12.8</v>
      </c>
      <c r="F41" s="19">
        <v>227</v>
      </c>
      <c r="G41" s="19">
        <v>32.5</v>
      </c>
      <c r="H41" s="19">
        <v>13.8</v>
      </c>
      <c r="I41" s="21">
        <v>37</v>
      </c>
      <c r="J41" s="50"/>
      <c r="K41" s="23" t="s">
        <v>116</v>
      </c>
      <c r="L41" s="19">
        <v>7.8</v>
      </c>
      <c r="M41" s="19">
        <v>16</v>
      </c>
      <c r="N41" s="20">
        <v>34</v>
      </c>
      <c r="O41" s="19">
        <v>26.5</v>
      </c>
      <c r="P41" s="19">
        <v>207</v>
      </c>
      <c r="Q41" s="19">
        <v>29.6</v>
      </c>
      <c r="R41" s="19">
        <v>16.600000000000001</v>
      </c>
      <c r="S41" s="21">
        <v>37</v>
      </c>
    </row>
    <row r="42" spans="1:19" ht="15.75" customHeight="1" x14ac:dyDescent="0.2">
      <c r="A42" s="23" t="s">
        <v>107</v>
      </c>
      <c r="B42" s="19">
        <v>7.54</v>
      </c>
      <c r="C42" s="19">
        <v>14.2</v>
      </c>
      <c r="D42" s="20">
        <v>33</v>
      </c>
      <c r="E42" s="19">
        <v>13</v>
      </c>
      <c r="F42" s="19">
        <v>228</v>
      </c>
      <c r="G42" s="19">
        <v>33</v>
      </c>
      <c r="H42" s="19">
        <v>14</v>
      </c>
      <c r="I42" s="21">
        <v>38</v>
      </c>
      <c r="J42" s="50"/>
      <c r="K42" s="23" t="s">
        <v>117</v>
      </c>
      <c r="L42" s="19">
        <v>7.85</v>
      </c>
      <c r="M42" s="19">
        <v>16.100000000000001</v>
      </c>
      <c r="N42" s="20">
        <v>33</v>
      </c>
      <c r="O42" s="19">
        <v>27</v>
      </c>
      <c r="P42" s="19">
        <v>208</v>
      </c>
      <c r="Q42" s="19">
        <v>30</v>
      </c>
      <c r="R42" s="19">
        <v>17</v>
      </c>
      <c r="S42" s="21">
        <v>38</v>
      </c>
    </row>
    <row r="43" spans="1:19" ht="15.75" customHeight="1" x14ac:dyDescent="0.2">
      <c r="A43" s="23" t="s">
        <v>157</v>
      </c>
      <c r="B43" s="19">
        <v>7.58</v>
      </c>
      <c r="C43" s="19">
        <v>14.3</v>
      </c>
      <c r="D43" s="20">
        <v>32</v>
      </c>
      <c r="E43" s="19">
        <v>13.4</v>
      </c>
      <c r="F43" s="19">
        <v>229</v>
      </c>
      <c r="G43" s="19">
        <v>33.5</v>
      </c>
      <c r="H43" s="19">
        <v>14.4</v>
      </c>
      <c r="I43" s="21">
        <v>39</v>
      </c>
      <c r="J43" s="50"/>
      <c r="K43" s="23" t="s">
        <v>118</v>
      </c>
      <c r="L43" s="19">
        <v>7.86</v>
      </c>
      <c r="M43" s="19">
        <v>16.2</v>
      </c>
      <c r="N43" s="20">
        <v>32</v>
      </c>
      <c r="O43" s="19">
        <v>27.5</v>
      </c>
      <c r="P43" s="19">
        <v>209</v>
      </c>
      <c r="Q43" s="19">
        <v>30.5</v>
      </c>
      <c r="R43" s="19">
        <v>17.5</v>
      </c>
      <c r="S43" s="21">
        <v>39</v>
      </c>
    </row>
    <row r="44" spans="1:19" ht="15.75" customHeight="1" x14ac:dyDescent="0.2">
      <c r="A44" s="23" t="s">
        <v>158</v>
      </c>
      <c r="B44" s="19">
        <v>7.6</v>
      </c>
      <c r="C44" s="19">
        <v>14.4</v>
      </c>
      <c r="D44" s="20">
        <v>31</v>
      </c>
      <c r="E44" s="19">
        <v>13.6</v>
      </c>
      <c r="F44" s="19">
        <v>230</v>
      </c>
      <c r="G44" s="19">
        <v>34</v>
      </c>
      <c r="H44" s="19">
        <v>14.8</v>
      </c>
      <c r="I44" s="21">
        <v>40</v>
      </c>
      <c r="J44" s="50"/>
      <c r="K44" s="23" t="s">
        <v>119</v>
      </c>
      <c r="L44" s="19">
        <v>7.9</v>
      </c>
      <c r="M44" s="19">
        <v>16.3</v>
      </c>
      <c r="N44" s="20">
        <v>31</v>
      </c>
      <c r="O44" s="19">
        <v>28</v>
      </c>
      <c r="P44" s="19">
        <v>210</v>
      </c>
      <c r="Q44" s="19">
        <v>30.6</v>
      </c>
      <c r="R44" s="19">
        <v>17.600000000000001</v>
      </c>
      <c r="S44" s="21">
        <v>40</v>
      </c>
    </row>
    <row r="45" spans="1:19" ht="15.75" customHeight="1" x14ac:dyDescent="0.2">
      <c r="A45" s="23" t="s">
        <v>108</v>
      </c>
      <c r="B45" s="19">
        <v>7.64</v>
      </c>
      <c r="C45" s="19">
        <v>14.5</v>
      </c>
      <c r="D45" s="20">
        <v>30</v>
      </c>
      <c r="E45" s="19">
        <v>13.8</v>
      </c>
      <c r="F45" s="19">
        <v>231</v>
      </c>
      <c r="G45" s="19">
        <v>34.5</v>
      </c>
      <c r="H45" s="19">
        <v>15</v>
      </c>
      <c r="I45" s="21">
        <v>41</v>
      </c>
      <c r="J45" s="50"/>
      <c r="K45" s="23" t="s">
        <v>74</v>
      </c>
      <c r="L45" s="19">
        <v>7.95</v>
      </c>
      <c r="M45" s="19">
        <v>16.399999999999999</v>
      </c>
      <c r="N45" s="20">
        <v>30</v>
      </c>
      <c r="O45" s="19">
        <v>28.5</v>
      </c>
      <c r="P45" s="19">
        <v>211</v>
      </c>
      <c r="Q45" s="19">
        <v>31</v>
      </c>
      <c r="R45" s="19">
        <v>18</v>
      </c>
      <c r="S45" s="21">
        <v>41</v>
      </c>
    </row>
    <row r="46" spans="1:19" ht="15.75" customHeight="1" x14ac:dyDescent="0.2">
      <c r="A46" s="23" t="s">
        <v>159</v>
      </c>
      <c r="B46" s="19">
        <v>7.68</v>
      </c>
      <c r="C46" s="19">
        <v>14.6</v>
      </c>
      <c r="D46" s="20">
        <v>29</v>
      </c>
      <c r="E46" s="19">
        <v>14</v>
      </c>
      <c r="F46" s="19">
        <v>232</v>
      </c>
      <c r="G46" s="19">
        <v>35</v>
      </c>
      <c r="H46" s="19">
        <v>15.4</v>
      </c>
      <c r="I46" s="21">
        <v>42</v>
      </c>
      <c r="J46" s="50"/>
      <c r="K46" s="23" t="s">
        <v>75</v>
      </c>
      <c r="L46" s="19">
        <v>7.96</v>
      </c>
      <c r="M46" s="19">
        <v>16.5</v>
      </c>
      <c r="N46" s="20">
        <v>29</v>
      </c>
      <c r="O46" s="19">
        <v>29</v>
      </c>
      <c r="P46" s="19">
        <v>212</v>
      </c>
      <c r="Q46" s="19">
        <v>31.5</v>
      </c>
      <c r="R46" s="19">
        <v>18.5</v>
      </c>
      <c r="S46" s="21">
        <v>42</v>
      </c>
    </row>
    <row r="47" spans="1:19" ht="15.75" customHeight="1" x14ac:dyDescent="0.2">
      <c r="A47" s="23" t="s">
        <v>55</v>
      </c>
      <c r="B47" s="19">
        <v>7.7</v>
      </c>
      <c r="C47" s="19">
        <v>14.7</v>
      </c>
      <c r="D47" s="20">
        <v>28</v>
      </c>
      <c r="E47" s="19">
        <v>14.4</v>
      </c>
      <c r="F47" s="19">
        <v>233</v>
      </c>
      <c r="G47" s="19">
        <v>35.5</v>
      </c>
      <c r="H47" s="19">
        <v>15.8</v>
      </c>
      <c r="I47" s="21">
        <v>43</v>
      </c>
      <c r="J47" s="50"/>
      <c r="K47" s="23" t="s">
        <v>76</v>
      </c>
      <c r="L47" s="19">
        <v>8</v>
      </c>
      <c r="M47" s="19">
        <v>16.600000000000001</v>
      </c>
      <c r="N47" s="20">
        <v>28</v>
      </c>
      <c r="O47" s="19">
        <v>29.5</v>
      </c>
      <c r="P47" s="19">
        <v>213</v>
      </c>
      <c r="Q47" s="19">
        <v>31.6</v>
      </c>
      <c r="R47" s="19">
        <v>18.600000000000001</v>
      </c>
      <c r="S47" s="21">
        <v>43</v>
      </c>
    </row>
    <row r="48" spans="1:19" ht="15.75" customHeight="1" x14ac:dyDescent="0.2">
      <c r="A48" s="23" t="s">
        <v>57</v>
      </c>
      <c r="B48" s="19">
        <v>7.74</v>
      </c>
      <c r="C48" s="19">
        <v>14.8</v>
      </c>
      <c r="D48" s="20">
        <v>27</v>
      </c>
      <c r="E48" s="19">
        <v>14.6</v>
      </c>
      <c r="F48" s="19">
        <v>234</v>
      </c>
      <c r="G48" s="19">
        <v>36</v>
      </c>
      <c r="H48" s="19">
        <v>16</v>
      </c>
      <c r="I48" s="21">
        <v>44</v>
      </c>
      <c r="J48" s="50"/>
      <c r="K48" s="23" t="s">
        <v>77</v>
      </c>
      <c r="L48" s="19">
        <v>8.0500000000000007</v>
      </c>
      <c r="M48" s="19">
        <v>16.7</v>
      </c>
      <c r="N48" s="20">
        <v>27</v>
      </c>
      <c r="O48" s="19">
        <v>30</v>
      </c>
      <c r="P48" s="19">
        <v>214</v>
      </c>
      <c r="Q48" s="19">
        <v>32</v>
      </c>
      <c r="R48" s="19">
        <v>19</v>
      </c>
      <c r="S48" s="21">
        <v>44</v>
      </c>
    </row>
    <row r="49" spans="1:19" ht="15.75" customHeight="1" x14ac:dyDescent="0.2">
      <c r="A49" s="23" t="s">
        <v>59</v>
      </c>
      <c r="B49" s="19">
        <v>7.78</v>
      </c>
      <c r="C49" s="19">
        <v>14.9</v>
      </c>
      <c r="D49" s="20">
        <v>26</v>
      </c>
      <c r="E49" s="19">
        <v>14.8</v>
      </c>
      <c r="F49" s="19">
        <v>235</v>
      </c>
      <c r="G49" s="19">
        <v>36.4</v>
      </c>
      <c r="H49" s="19">
        <v>16.399999999999999</v>
      </c>
      <c r="I49" s="21">
        <v>45</v>
      </c>
      <c r="J49" s="50"/>
      <c r="K49" s="23" t="s">
        <v>78</v>
      </c>
      <c r="L49" s="19">
        <v>8.06</v>
      </c>
      <c r="M49" s="19">
        <v>16.8</v>
      </c>
      <c r="N49" s="20">
        <v>26</v>
      </c>
      <c r="O49" s="19">
        <v>30.5</v>
      </c>
      <c r="P49" s="19">
        <v>215</v>
      </c>
      <c r="Q49" s="19">
        <v>32.5</v>
      </c>
      <c r="R49" s="19">
        <v>19.5</v>
      </c>
      <c r="S49" s="21">
        <v>45</v>
      </c>
    </row>
    <row r="50" spans="1:19" ht="15.75" customHeight="1" x14ac:dyDescent="0.2">
      <c r="A50" s="23" t="s">
        <v>168</v>
      </c>
      <c r="B50" s="19">
        <v>7.8</v>
      </c>
      <c r="C50" s="19">
        <v>15</v>
      </c>
      <c r="D50" s="20">
        <v>25</v>
      </c>
      <c r="E50" s="19">
        <v>15</v>
      </c>
      <c r="F50" s="19">
        <v>236</v>
      </c>
      <c r="G50" s="19">
        <v>36.799999999999997</v>
      </c>
      <c r="H50" s="19">
        <v>16.8</v>
      </c>
      <c r="I50" s="21">
        <v>46</v>
      </c>
      <c r="J50" s="50"/>
      <c r="K50" s="23" t="s">
        <v>79</v>
      </c>
      <c r="L50" s="19">
        <v>8.1</v>
      </c>
      <c r="M50" s="19">
        <v>16.899999999999999</v>
      </c>
      <c r="N50" s="20">
        <v>25</v>
      </c>
      <c r="O50" s="19">
        <v>30.6</v>
      </c>
      <c r="P50" s="19">
        <v>216</v>
      </c>
      <c r="Q50" s="19">
        <v>32.6</v>
      </c>
      <c r="R50" s="19">
        <v>19.600000000000001</v>
      </c>
      <c r="S50" s="21">
        <v>46</v>
      </c>
    </row>
    <row r="51" spans="1:19" ht="15.75" customHeight="1" x14ac:dyDescent="0.2">
      <c r="A51" s="23" t="s">
        <v>62</v>
      </c>
      <c r="B51" s="19">
        <v>7.84</v>
      </c>
      <c r="C51" s="19">
        <v>15.1</v>
      </c>
      <c r="D51" s="20">
        <v>24</v>
      </c>
      <c r="E51" s="19">
        <v>15.4</v>
      </c>
      <c r="F51" s="19">
        <v>237</v>
      </c>
      <c r="G51" s="19">
        <v>37</v>
      </c>
      <c r="H51" s="19">
        <v>17</v>
      </c>
      <c r="I51" s="21">
        <v>47</v>
      </c>
      <c r="J51" s="50"/>
      <c r="K51" s="23" t="s">
        <v>80</v>
      </c>
      <c r="L51" s="19">
        <v>8.15</v>
      </c>
      <c r="M51" s="19">
        <v>17</v>
      </c>
      <c r="N51" s="20">
        <v>24</v>
      </c>
      <c r="O51" s="19">
        <v>31</v>
      </c>
      <c r="P51" s="19">
        <v>217</v>
      </c>
      <c r="Q51" s="19">
        <v>33</v>
      </c>
      <c r="R51" s="19">
        <v>20</v>
      </c>
      <c r="S51" s="21">
        <v>47</v>
      </c>
    </row>
    <row r="52" spans="1:19" ht="15.75" customHeight="1" x14ac:dyDescent="0.2">
      <c r="A52" s="23" t="s">
        <v>170</v>
      </c>
      <c r="B52" s="19">
        <v>7.88</v>
      </c>
      <c r="C52" s="19">
        <v>15.2</v>
      </c>
      <c r="D52" s="20">
        <v>23</v>
      </c>
      <c r="E52" s="19">
        <v>15.6</v>
      </c>
      <c r="F52" s="19">
        <v>238</v>
      </c>
      <c r="G52" s="19">
        <v>37.4</v>
      </c>
      <c r="H52" s="19">
        <v>17.399999999999999</v>
      </c>
      <c r="I52" s="21">
        <v>48</v>
      </c>
      <c r="J52" s="50"/>
      <c r="K52" s="23" t="s">
        <v>81</v>
      </c>
      <c r="L52" s="19">
        <v>8.16</v>
      </c>
      <c r="M52" s="19">
        <v>17.100000000000001</v>
      </c>
      <c r="N52" s="20">
        <v>23</v>
      </c>
      <c r="O52" s="19">
        <v>31.5</v>
      </c>
      <c r="P52" s="19">
        <v>218</v>
      </c>
      <c r="Q52" s="19">
        <v>33.5</v>
      </c>
      <c r="R52" s="19">
        <v>20.5</v>
      </c>
      <c r="S52" s="21">
        <v>48</v>
      </c>
    </row>
    <row r="53" spans="1:19" ht="15.75" customHeight="1" x14ac:dyDescent="0.2">
      <c r="A53" s="23" t="s">
        <v>65</v>
      </c>
      <c r="B53" s="19">
        <v>7.9</v>
      </c>
      <c r="C53" s="19">
        <v>15.3</v>
      </c>
      <c r="D53" s="20">
        <v>22</v>
      </c>
      <c r="E53" s="19">
        <v>15.8</v>
      </c>
      <c r="F53" s="19">
        <v>239</v>
      </c>
      <c r="G53" s="19">
        <v>37.799999999999997</v>
      </c>
      <c r="H53" s="19">
        <v>17.8</v>
      </c>
      <c r="I53" s="21">
        <v>49</v>
      </c>
      <c r="J53" s="50"/>
      <c r="K53" s="23" t="s">
        <v>82</v>
      </c>
      <c r="L53" s="19">
        <v>8.1999999999999993</v>
      </c>
      <c r="M53" s="19">
        <v>17.2</v>
      </c>
      <c r="N53" s="20">
        <v>22</v>
      </c>
      <c r="O53" s="19">
        <v>31.6</v>
      </c>
      <c r="P53" s="19">
        <v>219</v>
      </c>
      <c r="Q53" s="19">
        <v>33.6</v>
      </c>
      <c r="R53" s="19">
        <v>20.6</v>
      </c>
      <c r="S53" s="21">
        <v>49</v>
      </c>
    </row>
    <row r="54" spans="1:19" ht="15.75" customHeight="1" x14ac:dyDescent="0.2">
      <c r="A54" s="23" t="s">
        <v>112</v>
      </c>
      <c r="B54" s="19">
        <v>7.95</v>
      </c>
      <c r="C54" s="19">
        <v>15.4</v>
      </c>
      <c r="D54" s="20">
        <v>21</v>
      </c>
      <c r="E54" s="19">
        <v>16</v>
      </c>
      <c r="F54" s="19">
        <v>240</v>
      </c>
      <c r="G54" s="19">
        <v>38</v>
      </c>
      <c r="H54" s="19">
        <v>18</v>
      </c>
      <c r="I54" s="21">
        <v>50</v>
      </c>
      <c r="J54" s="50"/>
      <c r="K54" s="23" t="s">
        <v>83</v>
      </c>
      <c r="L54" s="19">
        <v>8.25</v>
      </c>
      <c r="M54" s="19">
        <v>17.3</v>
      </c>
      <c r="N54" s="20">
        <v>21</v>
      </c>
      <c r="O54" s="19">
        <v>32</v>
      </c>
      <c r="P54" s="19">
        <v>220</v>
      </c>
      <c r="Q54" s="19">
        <v>34</v>
      </c>
      <c r="R54" s="19">
        <v>21</v>
      </c>
      <c r="S54" s="21">
        <v>50</v>
      </c>
    </row>
    <row r="55" spans="1:19" ht="15.75" customHeight="1" x14ac:dyDescent="0.2">
      <c r="A55" s="23" t="s">
        <v>68</v>
      </c>
      <c r="B55" s="19">
        <v>8</v>
      </c>
      <c r="C55" s="19">
        <v>15.5</v>
      </c>
      <c r="D55" s="20">
        <v>20</v>
      </c>
      <c r="E55" s="19">
        <v>16.399999999999999</v>
      </c>
      <c r="F55" s="19">
        <v>241</v>
      </c>
      <c r="G55" s="19">
        <v>38.4</v>
      </c>
      <c r="H55" s="19">
        <v>18.5</v>
      </c>
      <c r="I55" s="21">
        <v>51</v>
      </c>
      <c r="J55" s="50"/>
      <c r="K55" s="23" t="s">
        <v>84</v>
      </c>
      <c r="L55" s="19">
        <v>8.3000000000000007</v>
      </c>
      <c r="M55" s="19">
        <v>17.399999999999999</v>
      </c>
      <c r="N55" s="20">
        <v>20</v>
      </c>
      <c r="O55" s="19">
        <v>32.5</v>
      </c>
      <c r="P55" s="19">
        <v>221</v>
      </c>
      <c r="Q55" s="19">
        <v>34.5</v>
      </c>
      <c r="R55" s="19">
        <v>21.5</v>
      </c>
      <c r="S55" s="21">
        <v>51</v>
      </c>
    </row>
    <row r="56" spans="1:19" ht="15.75" customHeight="1" x14ac:dyDescent="0.2">
      <c r="A56" s="23" t="s">
        <v>115</v>
      </c>
      <c r="B56" s="19">
        <v>8.0500000000000007</v>
      </c>
      <c r="C56" s="19">
        <v>15.6</v>
      </c>
      <c r="D56" s="20">
        <v>19</v>
      </c>
      <c r="E56" s="19">
        <v>16.600000000000001</v>
      </c>
      <c r="F56" s="19">
        <v>242</v>
      </c>
      <c r="G56" s="19">
        <v>38.799999999999997</v>
      </c>
      <c r="H56" s="19">
        <v>19</v>
      </c>
      <c r="I56" s="21">
        <v>52</v>
      </c>
      <c r="J56" s="50"/>
      <c r="K56" s="23" t="s">
        <v>122</v>
      </c>
      <c r="L56" s="19">
        <v>8.35</v>
      </c>
      <c r="M56" s="19">
        <v>17.5</v>
      </c>
      <c r="N56" s="20">
        <v>19</v>
      </c>
      <c r="O56" s="19">
        <v>33</v>
      </c>
      <c r="P56" s="19">
        <v>222</v>
      </c>
      <c r="Q56" s="19">
        <v>34.6</v>
      </c>
      <c r="R56" s="19">
        <v>22</v>
      </c>
      <c r="S56" s="21">
        <v>52</v>
      </c>
    </row>
    <row r="57" spans="1:19" ht="15.75" customHeight="1" x14ac:dyDescent="0.2">
      <c r="A57" s="23" t="s">
        <v>71</v>
      </c>
      <c r="B57" s="19">
        <v>8.1</v>
      </c>
      <c r="C57" s="19">
        <v>15.7</v>
      </c>
      <c r="D57" s="20">
        <v>18</v>
      </c>
      <c r="E57" s="19">
        <v>16.8</v>
      </c>
      <c r="F57" s="19">
        <v>243</v>
      </c>
      <c r="G57" s="19">
        <v>39</v>
      </c>
      <c r="H57" s="19">
        <v>19.5</v>
      </c>
      <c r="I57" s="21">
        <v>53</v>
      </c>
      <c r="J57" s="50"/>
      <c r="K57" s="23" t="s">
        <v>123</v>
      </c>
      <c r="L57" s="19">
        <v>8.4</v>
      </c>
      <c r="M57" s="19">
        <v>17.7</v>
      </c>
      <c r="N57" s="20">
        <v>18</v>
      </c>
      <c r="O57" s="19">
        <v>33.5</v>
      </c>
      <c r="P57" s="19">
        <v>224</v>
      </c>
      <c r="Q57" s="19">
        <v>35</v>
      </c>
      <c r="R57" s="19">
        <v>22.5</v>
      </c>
      <c r="S57" s="21">
        <v>53</v>
      </c>
    </row>
    <row r="58" spans="1:19" ht="15.75" customHeight="1" x14ac:dyDescent="0.2">
      <c r="A58" s="23" t="s">
        <v>118</v>
      </c>
      <c r="B58" s="19">
        <v>8.15</v>
      </c>
      <c r="C58" s="19">
        <v>15.8</v>
      </c>
      <c r="D58" s="20">
        <v>17</v>
      </c>
      <c r="E58" s="19">
        <v>17</v>
      </c>
      <c r="F58" s="19">
        <v>244</v>
      </c>
      <c r="G58" s="19">
        <v>39.4</v>
      </c>
      <c r="H58" s="19">
        <v>20</v>
      </c>
      <c r="I58" s="21">
        <v>54</v>
      </c>
      <c r="J58" s="50"/>
      <c r="K58" s="23" t="s">
        <v>124</v>
      </c>
      <c r="L58" s="19">
        <v>8.4499999999999993</v>
      </c>
      <c r="M58" s="19">
        <v>17.899999999999999</v>
      </c>
      <c r="N58" s="20">
        <v>17</v>
      </c>
      <c r="O58" s="19">
        <v>34</v>
      </c>
      <c r="P58" s="19">
        <v>226</v>
      </c>
      <c r="Q58" s="19">
        <v>35.5</v>
      </c>
      <c r="R58" s="19">
        <v>23</v>
      </c>
      <c r="S58" s="21">
        <v>54</v>
      </c>
    </row>
    <row r="59" spans="1:19" ht="15.75" customHeight="1" x14ac:dyDescent="0.2">
      <c r="A59" s="23" t="s">
        <v>74</v>
      </c>
      <c r="B59" s="19">
        <v>8.1999999999999993</v>
      </c>
      <c r="C59" s="19">
        <v>15.9</v>
      </c>
      <c r="D59" s="20">
        <v>16</v>
      </c>
      <c r="E59" s="19">
        <v>17.399999999999999</v>
      </c>
      <c r="F59" s="19">
        <v>245</v>
      </c>
      <c r="G59" s="19">
        <v>39.799999999999997</v>
      </c>
      <c r="H59" s="19">
        <v>20.5</v>
      </c>
      <c r="I59" s="21">
        <v>55</v>
      </c>
      <c r="J59" s="50"/>
      <c r="K59" s="23" t="s">
        <v>87</v>
      </c>
      <c r="L59" s="19">
        <v>8.5</v>
      </c>
      <c r="M59" s="19">
        <v>18.100000000000001</v>
      </c>
      <c r="N59" s="20">
        <v>16</v>
      </c>
      <c r="O59" s="19">
        <v>35</v>
      </c>
      <c r="P59" s="19">
        <v>228</v>
      </c>
      <c r="Q59" s="19">
        <v>35.6</v>
      </c>
      <c r="R59" s="19">
        <v>23.5</v>
      </c>
      <c r="S59" s="21">
        <v>55</v>
      </c>
    </row>
    <row r="60" spans="1:19" ht="15.75" customHeight="1" x14ac:dyDescent="0.2">
      <c r="A60" s="23" t="s">
        <v>121</v>
      </c>
      <c r="B60" s="19">
        <v>8.25</v>
      </c>
      <c r="C60" s="19">
        <v>16</v>
      </c>
      <c r="D60" s="20">
        <v>15</v>
      </c>
      <c r="E60" s="19">
        <v>17.8</v>
      </c>
      <c r="F60" s="19">
        <v>246</v>
      </c>
      <c r="G60" s="19">
        <v>40</v>
      </c>
      <c r="H60" s="19">
        <v>21</v>
      </c>
      <c r="I60" s="21">
        <v>56</v>
      </c>
      <c r="J60" s="50"/>
      <c r="K60" s="23" t="s">
        <v>125</v>
      </c>
      <c r="L60" s="19">
        <v>8.5500000000000007</v>
      </c>
      <c r="M60" s="19">
        <v>18.3</v>
      </c>
      <c r="N60" s="20">
        <v>15</v>
      </c>
      <c r="O60" s="19">
        <v>36</v>
      </c>
      <c r="P60" s="19">
        <v>230</v>
      </c>
      <c r="Q60" s="19">
        <v>36</v>
      </c>
      <c r="R60" s="19">
        <v>24</v>
      </c>
      <c r="S60" s="21">
        <v>56</v>
      </c>
    </row>
    <row r="61" spans="1:19" ht="15.75" customHeight="1" x14ac:dyDescent="0.2">
      <c r="A61" s="23" t="s">
        <v>191</v>
      </c>
      <c r="B61" s="19">
        <v>8.3000000000000007</v>
      </c>
      <c r="C61" s="19">
        <v>16.2</v>
      </c>
      <c r="D61" s="20">
        <v>14</v>
      </c>
      <c r="E61" s="19">
        <v>18</v>
      </c>
      <c r="F61" s="19">
        <v>247</v>
      </c>
      <c r="G61" s="19">
        <v>40.5</v>
      </c>
      <c r="H61" s="19">
        <v>21.5</v>
      </c>
      <c r="I61" s="21">
        <v>57</v>
      </c>
      <c r="J61" s="50"/>
      <c r="K61" s="23" t="s">
        <v>171</v>
      </c>
      <c r="L61" s="19">
        <v>8.6</v>
      </c>
      <c r="M61" s="19">
        <v>18.5</v>
      </c>
      <c r="N61" s="20">
        <v>14</v>
      </c>
      <c r="O61" s="19">
        <v>37</v>
      </c>
      <c r="P61" s="19">
        <v>232</v>
      </c>
      <c r="Q61" s="19">
        <v>36.5</v>
      </c>
      <c r="R61" s="19">
        <v>24.5</v>
      </c>
      <c r="S61" s="21">
        <v>57</v>
      </c>
    </row>
    <row r="62" spans="1:19" ht="15.75" customHeight="1" x14ac:dyDescent="0.2">
      <c r="A62" s="23" t="s">
        <v>78</v>
      </c>
      <c r="B62" s="19">
        <v>8.35</v>
      </c>
      <c r="C62" s="19">
        <v>16.399999999999999</v>
      </c>
      <c r="D62" s="20">
        <v>13</v>
      </c>
      <c r="E62" s="19">
        <v>18.5</v>
      </c>
      <c r="F62" s="19">
        <v>249</v>
      </c>
      <c r="G62" s="19">
        <v>41</v>
      </c>
      <c r="H62" s="19">
        <v>22</v>
      </c>
      <c r="I62" s="21">
        <v>58</v>
      </c>
      <c r="J62" s="50"/>
      <c r="K62" s="23" t="s">
        <v>172</v>
      </c>
      <c r="L62" s="19">
        <v>8.65</v>
      </c>
      <c r="M62" s="19">
        <v>18.7</v>
      </c>
      <c r="N62" s="20">
        <v>13</v>
      </c>
      <c r="O62" s="19">
        <v>38</v>
      </c>
      <c r="P62" s="19">
        <v>234</v>
      </c>
      <c r="Q62" s="19">
        <v>37</v>
      </c>
      <c r="R62" s="19">
        <v>25</v>
      </c>
      <c r="S62" s="21">
        <v>58</v>
      </c>
    </row>
    <row r="63" spans="1:19" ht="15.75" customHeight="1" x14ac:dyDescent="0.2">
      <c r="A63" s="23" t="s">
        <v>192</v>
      </c>
      <c r="B63" s="19">
        <v>8.4</v>
      </c>
      <c r="C63" s="19">
        <v>16.600000000000001</v>
      </c>
      <c r="D63" s="20">
        <v>12</v>
      </c>
      <c r="E63" s="19">
        <v>19</v>
      </c>
      <c r="F63" s="19">
        <v>251</v>
      </c>
      <c r="G63" s="19">
        <v>41.5</v>
      </c>
      <c r="H63" s="19">
        <v>22.5</v>
      </c>
      <c r="I63" s="21">
        <v>59</v>
      </c>
      <c r="J63" s="50"/>
      <c r="K63" s="23" t="s">
        <v>128</v>
      </c>
      <c r="L63" s="19">
        <v>8.6999999999999993</v>
      </c>
      <c r="M63" s="19">
        <v>18.899999999999999</v>
      </c>
      <c r="N63" s="20">
        <v>12</v>
      </c>
      <c r="O63" s="19">
        <v>39</v>
      </c>
      <c r="P63" s="19">
        <v>236</v>
      </c>
      <c r="Q63" s="19">
        <v>37.5</v>
      </c>
      <c r="R63" s="19">
        <v>25.5</v>
      </c>
      <c r="S63" s="21">
        <v>59</v>
      </c>
    </row>
    <row r="64" spans="1:19" ht="15.75" customHeight="1" x14ac:dyDescent="0.2">
      <c r="A64" s="23" t="s">
        <v>193</v>
      </c>
      <c r="B64" s="19">
        <v>8.4499999999999993</v>
      </c>
      <c r="C64" s="19">
        <v>16.8</v>
      </c>
      <c r="D64" s="20">
        <v>11</v>
      </c>
      <c r="E64" s="19">
        <v>19.5</v>
      </c>
      <c r="F64" s="19">
        <v>253</v>
      </c>
      <c r="G64" s="19">
        <v>42</v>
      </c>
      <c r="H64" s="19">
        <v>23</v>
      </c>
      <c r="I64" s="21">
        <v>60</v>
      </c>
      <c r="J64" s="50"/>
      <c r="K64" s="23" t="s">
        <v>173</v>
      </c>
      <c r="L64" s="19">
        <v>8.75</v>
      </c>
      <c r="M64" s="19">
        <v>19.100000000000001</v>
      </c>
      <c r="N64" s="20">
        <v>11</v>
      </c>
      <c r="O64" s="19">
        <v>40</v>
      </c>
      <c r="P64" s="19">
        <v>238</v>
      </c>
      <c r="Q64" s="19">
        <v>38</v>
      </c>
      <c r="R64" s="19">
        <v>26</v>
      </c>
      <c r="S64" s="21">
        <v>60</v>
      </c>
    </row>
    <row r="65" spans="1:19" ht="15.75" customHeight="1" x14ac:dyDescent="0.2">
      <c r="A65" s="23" t="s">
        <v>82</v>
      </c>
      <c r="B65" s="19">
        <v>8.5</v>
      </c>
      <c r="C65" s="19">
        <v>17</v>
      </c>
      <c r="D65" s="20">
        <v>10</v>
      </c>
      <c r="E65" s="19">
        <v>20</v>
      </c>
      <c r="F65" s="19">
        <v>255</v>
      </c>
      <c r="G65" s="19">
        <v>42.5</v>
      </c>
      <c r="H65" s="19">
        <v>23.5</v>
      </c>
      <c r="I65" s="21">
        <v>61</v>
      </c>
      <c r="J65" s="50"/>
      <c r="K65" s="62" t="s">
        <v>161</v>
      </c>
      <c r="L65" s="19">
        <v>8.8000000000000007</v>
      </c>
      <c r="M65" s="19">
        <v>19.3</v>
      </c>
      <c r="N65" s="20">
        <v>10</v>
      </c>
      <c r="O65" s="19">
        <v>42</v>
      </c>
      <c r="P65" s="19">
        <v>240</v>
      </c>
      <c r="Q65" s="19">
        <v>38.5</v>
      </c>
      <c r="R65" s="19">
        <v>26.5</v>
      </c>
      <c r="S65" s="21">
        <v>61</v>
      </c>
    </row>
    <row r="66" spans="1:19" ht="15.75" customHeight="1" x14ac:dyDescent="0.2">
      <c r="A66" s="23" t="s">
        <v>194</v>
      </c>
      <c r="B66" s="19">
        <v>8.5500000000000007</v>
      </c>
      <c r="C66" s="19">
        <v>17.2</v>
      </c>
      <c r="D66" s="20">
        <v>9</v>
      </c>
      <c r="E66" s="19">
        <v>21</v>
      </c>
      <c r="F66" s="19">
        <v>257</v>
      </c>
      <c r="G66" s="19">
        <v>43</v>
      </c>
      <c r="H66" s="19">
        <v>24</v>
      </c>
      <c r="I66" s="21">
        <v>62</v>
      </c>
      <c r="J66" s="50"/>
      <c r="K66" s="23" t="s">
        <v>174</v>
      </c>
      <c r="L66" s="19">
        <v>8.85</v>
      </c>
      <c r="M66" s="19">
        <v>19.600000000000001</v>
      </c>
      <c r="N66" s="20">
        <v>9</v>
      </c>
      <c r="O66" s="19">
        <v>44</v>
      </c>
      <c r="P66" s="19">
        <v>242</v>
      </c>
      <c r="Q66" s="19">
        <v>39</v>
      </c>
      <c r="R66" s="19">
        <v>27</v>
      </c>
      <c r="S66" s="21">
        <v>62</v>
      </c>
    </row>
    <row r="67" spans="1:19" ht="15.75" customHeight="1" x14ac:dyDescent="0.2">
      <c r="A67" s="23" t="s">
        <v>195</v>
      </c>
      <c r="B67" s="19">
        <v>8.6</v>
      </c>
      <c r="C67" s="19">
        <v>17.399999999999999</v>
      </c>
      <c r="D67" s="20">
        <v>8</v>
      </c>
      <c r="E67" s="19">
        <v>22</v>
      </c>
      <c r="F67" s="19">
        <v>259</v>
      </c>
      <c r="G67" s="19">
        <v>43.5</v>
      </c>
      <c r="H67" s="19">
        <v>25</v>
      </c>
      <c r="I67" s="21">
        <v>63</v>
      </c>
      <c r="J67" s="50"/>
      <c r="K67" s="23" t="s">
        <v>175</v>
      </c>
      <c r="L67" s="19">
        <v>8.9</v>
      </c>
      <c r="M67" s="19">
        <v>19.899999999999999</v>
      </c>
      <c r="N67" s="20">
        <v>8</v>
      </c>
      <c r="O67" s="19">
        <v>46</v>
      </c>
      <c r="P67" s="19">
        <v>244</v>
      </c>
      <c r="Q67" s="19">
        <v>39.5</v>
      </c>
      <c r="R67" s="19">
        <v>28</v>
      </c>
      <c r="S67" s="21">
        <v>63</v>
      </c>
    </row>
    <row r="68" spans="1:19" ht="15.75" customHeight="1" x14ac:dyDescent="0.2">
      <c r="A68" s="23" t="s">
        <v>123</v>
      </c>
      <c r="B68" s="19">
        <v>8.65</v>
      </c>
      <c r="C68" s="19">
        <v>17.600000000000001</v>
      </c>
      <c r="D68" s="20">
        <v>7</v>
      </c>
      <c r="E68" s="19">
        <v>23</v>
      </c>
      <c r="F68" s="19">
        <v>261</v>
      </c>
      <c r="G68" s="19">
        <v>44</v>
      </c>
      <c r="H68" s="19">
        <v>26</v>
      </c>
      <c r="I68" s="21">
        <v>64</v>
      </c>
      <c r="J68" s="50"/>
      <c r="K68" s="23" t="s">
        <v>176</v>
      </c>
      <c r="L68" s="19">
        <v>8.9499999999999993</v>
      </c>
      <c r="M68" s="19">
        <v>20.2</v>
      </c>
      <c r="N68" s="20">
        <v>7</v>
      </c>
      <c r="O68" s="19">
        <v>48</v>
      </c>
      <c r="P68" s="19">
        <v>246</v>
      </c>
      <c r="Q68" s="19">
        <v>40</v>
      </c>
      <c r="R68" s="19">
        <v>29</v>
      </c>
      <c r="S68" s="21">
        <v>64</v>
      </c>
    </row>
    <row r="69" spans="1:19" ht="15.75" customHeight="1" x14ac:dyDescent="0.2">
      <c r="A69" s="23" t="s">
        <v>196</v>
      </c>
      <c r="B69" s="19">
        <v>8.6999999999999993</v>
      </c>
      <c r="C69" s="19">
        <v>17.8</v>
      </c>
      <c r="D69" s="20">
        <v>6</v>
      </c>
      <c r="E69" s="19">
        <v>24</v>
      </c>
      <c r="F69" s="19">
        <v>263</v>
      </c>
      <c r="G69" s="19">
        <v>44.5</v>
      </c>
      <c r="H69" s="19">
        <v>27</v>
      </c>
      <c r="I69" s="21">
        <v>65</v>
      </c>
      <c r="J69" s="50"/>
      <c r="K69" s="23" t="s">
        <v>177</v>
      </c>
      <c r="L69" s="19">
        <v>9</v>
      </c>
      <c r="M69" s="19">
        <v>20.5</v>
      </c>
      <c r="N69" s="20">
        <v>6</v>
      </c>
      <c r="O69" s="19">
        <v>50</v>
      </c>
      <c r="P69" s="19">
        <v>248</v>
      </c>
      <c r="Q69" s="19">
        <v>40.5</v>
      </c>
      <c r="R69" s="19">
        <v>30</v>
      </c>
      <c r="S69" s="21">
        <v>65</v>
      </c>
    </row>
    <row r="70" spans="1:19" ht="15.75" customHeight="1" x14ac:dyDescent="0.2">
      <c r="A70" s="23" t="s">
        <v>125</v>
      </c>
      <c r="B70" s="19">
        <v>8.75</v>
      </c>
      <c r="C70" s="19">
        <v>18</v>
      </c>
      <c r="D70" s="20">
        <v>5</v>
      </c>
      <c r="E70" s="19">
        <v>25</v>
      </c>
      <c r="F70" s="19">
        <v>265</v>
      </c>
      <c r="G70" s="19">
        <v>45</v>
      </c>
      <c r="H70" s="19">
        <v>28</v>
      </c>
      <c r="I70" s="21">
        <v>66</v>
      </c>
      <c r="J70" s="50"/>
      <c r="K70" s="23" t="s">
        <v>97</v>
      </c>
      <c r="L70" s="19">
        <v>9.0500000000000007</v>
      </c>
      <c r="M70" s="19">
        <v>20.8</v>
      </c>
      <c r="N70" s="20">
        <v>5</v>
      </c>
      <c r="O70" s="19">
        <v>53</v>
      </c>
      <c r="P70" s="19">
        <v>250</v>
      </c>
      <c r="Q70" s="19">
        <v>41</v>
      </c>
      <c r="R70" s="19">
        <v>31</v>
      </c>
      <c r="S70" s="21">
        <v>66</v>
      </c>
    </row>
    <row r="71" spans="1:19" ht="15.75" customHeight="1" x14ac:dyDescent="0.2">
      <c r="A71" s="23" t="s">
        <v>89</v>
      </c>
      <c r="B71" s="19">
        <v>8.8000000000000007</v>
      </c>
      <c r="C71" s="19">
        <v>18.2</v>
      </c>
      <c r="D71" s="20">
        <v>4</v>
      </c>
      <c r="E71" s="19">
        <v>26</v>
      </c>
      <c r="F71" s="19">
        <v>267</v>
      </c>
      <c r="G71" s="19">
        <v>45.5</v>
      </c>
      <c r="H71" s="19">
        <v>29</v>
      </c>
      <c r="I71" s="21">
        <v>67</v>
      </c>
      <c r="J71" s="50"/>
      <c r="K71" s="23" t="s">
        <v>98</v>
      </c>
      <c r="L71" s="19">
        <v>9.1</v>
      </c>
      <c r="M71" s="19">
        <v>21.1</v>
      </c>
      <c r="N71" s="20">
        <v>4</v>
      </c>
      <c r="O71" s="19">
        <v>56</v>
      </c>
      <c r="P71" s="19">
        <v>252</v>
      </c>
      <c r="Q71" s="19">
        <v>41.5</v>
      </c>
      <c r="R71" s="19">
        <v>32</v>
      </c>
      <c r="S71" s="21">
        <v>67</v>
      </c>
    </row>
    <row r="72" spans="1:19" ht="15.75" customHeight="1" x14ac:dyDescent="0.2">
      <c r="A72" s="23" t="s">
        <v>160</v>
      </c>
      <c r="B72" s="19">
        <v>8.85</v>
      </c>
      <c r="C72" s="19">
        <v>18.399999999999999</v>
      </c>
      <c r="D72" s="20">
        <v>3</v>
      </c>
      <c r="E72" s="19">
        <v>28</v>
      </c>
      <c r="F72" s="19">
        <v>269</v>
      </c>
      <c r="G72" s="19">
        <v>46</v>
      </c>
      <c r="H72" s="19">
        <v>30</v>
      </c>
      <c r="I72" s="21">
        <v>68</v>
      </c>
      <c r="J72" s="50"/>
      <c r="K72" s="23" t="s">
        <v>99</v>
      </c>
      <c r="L72" s="19">
        <v>9.15</v>
      </c>
      <c r="M72" s="19">
        <v>21.4</v>
      </c>
      <c r="N72" s="20">
        <v>3</v>
      </c>
      <c r="O72" s="19">
        <v>59</v>
      </c>
      <c r="P72" s="19">
        <v>254</v>
      </c>
      <c r="Q72" s="19">
        <v>42</v>
      </c>
      <c r="R72" s="19">
        <v>33</v>
      </c>
      <c r="S72" s="21">
        <v>68</v>
      </c>
    </row>
    <row r="73" spans="1:19" ht="15.75" customHeight="1" x14ac:dyDescent="0.2">
      <c r="A73" s="23" t="s">
        <v>129</v>
      </c>
      <c r="B73" s="19">
        <v>8.9</v>
      </c>
      <c r="C73" s="19">
        <v>18.7</v>
      </c>
      <c r="D73" s="20">
        <v>2</v>
      </c>
      <c r="E73" s="19">
        <v>30</v>
      </c>
      <c r="F73" s="19">
        <v>271</v>
      </c>
      <c r="G73" s="19">
        <v>46.5</v>
      </c>
      <c r="H73" s="19">
        <v>31</v>
      </c>
      <c r="I73" s="21">
        <v>69</v>
      </c>
      <c r="J73" s="50"/>
      <c r="K73" s="23" t="s">
        <v>100</v>
      </c>
      <c r="L73" s="19">
        <v>9.1999999999999993</v>
      </c>
      <c r="M73" s="19">
        <v>21.7</v>
      </c>
      <c r="N73" s="20">
        <v>2</v>
      </c>
      <c r="O73" s="19">
        <v>62</v>
      </c>
      <c r="P73" s="19">
        <v>256</v>
      </c>
      <c r="Q73" s="19">
        <v>42.5</v>
      </c>
      <c r="R73" s="19">
        <v>34</v>
      </c>
      <c r="S73" s="21">
        <v>69</v>
      </c>
    </row>
    <row r="74" spans="1:19" ht="16.5" customHeight="1" x14ac:dyDescent="0.2">
      <c r="A74" s="23" t="s">
        <v>161</v>
      </c>
      <c r="B74" s="19">
        <v>9</v>
      </c>
      <c r="C74" s="19">
        <v>19</v>
      </c>
      <c r="D74" s="20">
        <v>1</v>
      </c>
      <c r="E74" s="19">
        <v>32</v>
      </c>
      <c r="F74" s="19">
        <v>273</v>
      </c>
      <c r="G74" s="19">
        <v>47</v>
      </c>
      <c r="H74" s="19">
        <v>32</v>
      </c>
      <c r="I74" s="21">
        <v>70</v>
      </c>
      <c r="J74" s="50"/>
      <c r="K74" s="23" t="s">
        <v>101</v>
      </c>
      <c r="L74" s="19">
        <v>9.3000000000000007</v>
      </c>
      <c r="M74" s="19">
        <v>22</v>
      </c>
      <c r="N74" s="20">
        <v>1</v>
      </c>
      <c r="O74" s="19">
        <v>65</v>
      </c>
      <c r="P74" s="19">
        <v>258</v>
      </c>
      <c r="Q74" s="19">
        <v>43</v>
      </c>
      <c r="R74" s="19">
        <v>35</v>
      </c>
      <c r="S74" s="21">
        <v>70</v>
      </c>
    </row>
    <row r="75" spans="1:19" ht="16.5" customHeight="1" x14ac:dyDescent="0.2">
      <c r="A75" s="23" t="s">
        <v>227</v>
      </c>
      <c r="B75" s="28">
        <v>9.01</v>
      </c>
      <c r="C75" s="28">
        <v>19.010000000000002</v>
      </c>
      <c r="D75" s="29">
        <v>0</v>
      </c>
      <c r="E75" s="28"/>
      <c r="F75" s="28"/>
      <c r="G75" s="28"/>
      <c r="H75" s="28"/>
      <c r="I75" s="30"/>
      <c r="J75" s="50"/>
      <c r="K75" s="23" t="s">
        <v>228</v>
      </c>
      <c r="L75" s="28">
        <v>9.31</v>
      </c>
      <c r="M75" s="28">
        <v>22.01</v>
      </c>
      <c r="N75" s="29">
        <v>0</v>
      </c>
      <c r="O75" s="28"/>
      <c r="P75" s="28"/>
      <c r="Q75" s="28"/>
      <c r="R75" s="28"/>
      <c r="S75" s="30"/>
    </row>
  </sheetData>
  <sheetProtection password="CC85" sheet="1" selectLockedCells="1" selectUnlockedCells="1"/>
  <mergeCells count="2">
    <mergeCell ref="A1:I1"/>
    <mergeCell ref="K1:S1"/>
  </mergeCells>
  <phoneticPr fontId="14" type="noConversion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5"/>
  <sheetViews>
    <sheetView workbookViewId="0">
      <pane ySplit="2" topLeftCell="A55" activePane="bottomLeft" state="frozen"/>
      <selection activeCell="C1" sqref="C1"/>
      <selection pane="bottomLeft" activeCell="M76" sqref="M76"/>
    </sheetView>
  </sheetViews>
  <sheetFormatPr defaultColWidth="8.7109375" defaultRowHeight="15" customHeight="1" x14ac:dyDescent="0.25"/>
  <cols>
    <col min="1" max="9" width="8" style="2" customWidth="1"/>
    <col min="10" max="10" width="3.5703125" style="2" customWidth="1"/>
    <col min="11" max="19" width="8" style="2" customWidth="1"/>
    <col min="20" max="16384" width="8.7109375" style="1"/>
  </cols>
  <sheetData>
    <row r="1" spans="1:19" ht="15.75" customHeight="1" x14ac:dyDescent="0.25">
      <c r="A1" s="102"/>
      <c r="B1" s="102"/>
      <c r="C1" s="102"/>
      <c r="D1" s="102"/>
      <c r="E1" s="102"/>
      <c r="F1" s="102"/>
      <c r="G1" s="102"/>
      <c r="H1" s="102"/>
      <c r="I1" s="102"/>
      <c r="K1" s="102"/>
      <c r="L1" s="102"/>
      <c r="M1" s="102"/>
      <c r="N1" s="102"/>
      <c r="O1" s="102"/>
      <c r="P1" s="102"/>
      <c r="Q1" s="102"/>
      <c r="R1" s="102"/>
      <c r="S1" s="102"/>
    </row>
    <row r="2" spans="1:19" x14ac:dyDescent="0.25">
      <c r="A2" s="3" t="s">
        <v>11</v>
      </c>
      <c r="B2" s="4" t="s">
        <v>2</v>
      </c>
      <c r="C2" s="4" t="s">
        <v>18</v>
      </c>
      <c r="D2" s="5" t="s">
        <v>3</v>
      </c>
      <c r="E2" s="4" t="s">
        <v>13</v>
      </c>
      <c r="F2" s="4" t="s">
        <v>14</v>
      </c>
      <c r="G2" s="4" t="s">
        <v>5</v>
      </c>
      <c r="H2" s="4" t="s">
        <v>15</v>
      </c>
      <c r="I2" s="6" t="s">
        <v>3</v>
      </c>
      <c r="J2" s="7"/>
      <c r="K2" s="3" t="s">
        <v>11</v>
      </c>
      <c r="L2" s="4" t="s">
        <v>2</v>
      </c>
      <c r="M2" s="4" t="s">
        <v>18</v>
      </c>
      <c r="N2" s="5" t="s">
        <v>3</v>
      </c>
      <c r="O2" s="4" t="s">
        <v>16</v>
      </c>
      <c r="P2" s="4" t="s">
        <v>14</v>
      </c>
      <c r="Q2" s="4" t="s">
        <v>5</v>
      </c>
      <c r="R2" s="4" t="s">
        <v>15</v>
      </c>
      <c r="S2" s="6" t="s">
        <v>3</v>
      </c>
    </row>
    <row r="3" spans="1:19" x14ac:dyDescent="0.25">
      <c r="A3" s="8">
        <v>0</v>
      </c>
      <c r="B3" s="9">
        <v>0</v>
      </c>
      <c r="C3" s="9">
        <v>0</v>
      </c>
      <c r="D3" s="10">
        <v>0</v>
      </c>
      <c r="E3" s="11"/>
      <c r="F3" s="11"/>
      <c r="G3" s="11"/>
      <c r="H3" s="11"/>
      <c r="I3" s="12"/>
      <c r="J3" s="7"/>
      <c r="K3" s="8">
        <v>0</v>
      </c>
      <c r="L3" s="9">
        <v>0</v>
      </c>
      <c r="M3" s="9">
        <v>0</v>
      </c>
      <c r="N3" s="10">
        <v>0</v>
      </c>
      <c r="O3" s="11"/>
      <c r="P3" s="11"/>
      <c r="Q3" s="11"/>
      <c r="R3" s="11"/>
      <c r="S3" s="12"/>
    </row>
    <row r="4" spans="1:19" x14ac:dyDescent="0.25">
      <c r="A4" s="13">
        <v>1</v>
      </c>
      <c r="B4" s="14">
        <v>0.1</v>
      </c>
      <c r="C4" s="14">
        <v>0.1</v>
      </c>
      <c r="D4" s="15">
        <v>70</v>
      </c>
      <c r="E4" s="14">
        <v>0</v>
      </c>
      <c r="F4" s="14">
        <v>0</v>
      </c>
      <c r="G4" s="14">
        <v>0</v>
      </c>
      <c r="H4" s="14">
        <v>-40</v>
      </c>
      <c r="I4" s="16">
        <v>0</v>
      </c>
      <c r="J4" s="7"/>
      <c r="K4" s="13">
        <v>1</v>
      </c>
      <c r="L4" s="14">
        <v>0.1</v>
      </c>
      <c r="M4" s="14">
        <v>0.1</v>
      </c>
      <c r="N4" s="15">
        <v>70</v>
      </c>
      <c r="O4" s="14">
        <v>0</v>
      </c>
      <c r="P4" s="14">
        <v>0</v>
      </c>
      <c r="Q4" s="14">
        <v>0</v>
      </c>
      <c r="R4" s="14">
        <v>-40</v>
      </c>
      <c r="S4" s="16">
        <v>0</v>
      </c>
    </row>
    <row r="5" spans="1:19" x14ac:dyDescent="0.2">
      <c r="A5" s="17" t="s">
        <v>229</v>
      </c>
      <c r="B5" s="18">
        <v>6.2</v>
      </c>
      <c r="C5" s="18">
        <v>11</v>
      </c>
      <c r="D5" s="34">
        <v>70</v>
      </c>
      <c r="E5" s="18">
        <v>3</v>
      </c>
      <c r="F5" s="18">
        <v>165</v>
      </c>
      <c r="G5" s="18">
        <v>7</v>
      </c>
      <c r="H5" s="18">
        <v>-5</v>
      </c>
      <c r="I5" s="35">
        <v>1</v>
      </c>
      <c r="J5" s="51"/>
      <c r="K5" s="17" t="s">
        <v>34</v>
      </c>
      <c r="L5" s="18">
        <v>6.5</v>
      </c>
      <c r="M5" s="18">
        <v>12.2</v>
      </c>
      <c r="N5" s="34">
        <v>70</v>
      </c>
      <c r="O5" s="18">
        <v>4</v>
      </c>
      <c r="P5" s="18">
        <v>132</v>
      </c>
      <c r="Q5" s="18">
        <v>5</v>
      </c>
      <c r="R5" s="18">
        <v>-3</v>
      </c>
      <c r="S5" s="35">
        <v>1</v>
      </c>
    </row>
    <row r="6" spans="1:19" x14ac:dyDescent="0.2">
      <c r="A6" s="17" t="s">
        <v>230</v>
      </c>
      <c r="B6" s="18">
        <v>6.3</v>
      </c>
      <c r="C6" s="18">
        <v>11.2</v>
      </c>
      <c r="D6" s="34">
        <v>69</v>
      </c>
      <c r="E6" s="18">
        <v>3.5</v>
      </c>
      <c r="F6" s="18">
        <v>168</v>
      </c>
      <c r="G6" s="18">
        <v>8</v>
      </c>
      <c r="H6" s="18">
        <v>-4</v>
      </c>
      <c r="I6" s="35">
        <v>2</v>
      </c>
      <c r="J6" s="51"/>
      <c r="K6" s="17" t="s">
        <v>35</v>
      </c>
      <c r="L6" s="18">
        <v>6.6</v>
      </c>
      <c r="M6" s="18">
        <v>12.4</v>
      </c>
      <c r="N6" s="34">
        <v>69</v>
      </c>
      <c r="O6" s="18">
        <v>5</v>
      </c>
      <c r="P6" s="18">
        <v>135</v>
      </c>
      <c r="Q6" s="18">
        <v>6</v>
      </c>
      <c r="R6" s="18">
        <v>-2</v>
      </c>
      <c r="S6" s="35">
        <v>2</v>
      </c>
    </row>
    <row r="7" spans="1:19" x14ac:dyDescent="0.2">
      <c r="A7" s="17" t="s">
        <v>231</v>
      </c>
      <c r="B7" s="18">
        <v>6.35</v>
      </c>
      <c r="C7" s="18">
        <v>11.4</v>
      </c>
      <c r="D7" s="34">
        <v>68</v>
      </c>
      <c r="E7" s="18">
        <v>4</v>
      </c>
      <c r="F7" s="18">
        <v>171</v>
      </c>
      <c r="G7" s="18">
        <v>9</v>
      </c>
      <c r="H7" s="18">
        <v>-3</v>
      </c>
      <c r="I7" s="35">
        <v>3</v>
      </c>
      <c r="J7" s="51"/>
      <c r="K7" s="17" t="s">
        <v>36</v>
      </c>
      <c r="L7" s="18">
        <v>6.7</v>
      </c>
      <c r="M7" s="18">
        <v>12.6</v>
      </c>
      <c r="N7" s="34">
        <v>68</v>
      </c>
      <c r="O7" s="18">
        <v>6</v>
      </c>
      <c r="P7" s="18">
        <v>138</v>
      </c>
      <c r="Q7" s="18">
        <v>7</v>
      </c>
      <c r="R7" s="18">
        <v>-1</v>
      </c>
      <c r="S7" s="35">
        <v>3</v>
      </c>
    </row>
    <row r="8" spans="1:19" x14ac:dyDescent="0.2">
      <c r="A8" s="17" t="s">
        <v>232</v>
      </c>
      <c r="B8" s="18">
        <v>6.4</v>
      </c>
      <c r="C8" s="18">
        <v>11.6</v>
      </c>
      <c r="D8" s="34">
        <v>67</v>
      </c>
      <c r="E8" s="18">
        <v>4.4000000000000004</v>
      </c>
      <c r="F8" s="18">
        <v>174</v>
      </c>
      <c r="G8" s="18">
        <v>10</v>
      </c>
      <c r="H8" s="18">
        <v>-2</v>
      </c>
      <c r="I8" s="35">
        <v>4</v>
      </c>
      <c r="J8" s="51"/>
      <c r="K8" s="17" t="s">
        <v>37</v>
      </c>
      <c r="L8" s="18">
        <v>6.75</v>
      </c>
      <c r="M8" s="18">
        <v>12.8</v>
      </c>
      <c r="N8" s="34">
        <v>67</v>
      </c>
      <c r="O8" s="18">
        <v>7</v>
      </c>
      <c r="P8" s="18">
        <v>141</v>
      </c>
      <c r="Q8" s="18">
        <v>8</v>
      </c>
      <c r="R8" s="18">
        <v>0</v>
      </c>
      <c r="S8" s="35">
        <v>4</v>
      </c>
    </row>
    <row r="9" spans="1:19" x14ac:dyDescent="0.2">
      <c r="A9" s="17" t="s">
        <v>233</v>
      </c>
      <c r="B9" s="18">
        <v>6.45</v>
      </c>
      <c r="C9" s="18">
        <v>11.8</v>
      </c>
      <c r="D9" s="34">
        <v>66</v>
      </c>
      <c r="E9" s="18">
        <v>4.8</v>
      </c>
      <c r="F9" s="18">
        <v>177</v>
      </c>
      <c r="G9" s="18">
        <v>11</v>
      </c>
      <c r="H9" s="18">
        <v>-1</v>
      </c>
      <c r="I9" s="35">
        <v>5</v>
      </c>
      <c r="J9" s="51"/>
      <c r="K9" s="17" t="s">
        <v>38</v>
      </c>
      <c r="L9" s="18">
        <v>6.8</v>
      </c>
      <c r="M9" s="18">
        <v>13</v>
      </c>
      <c r="N9" s="34">
        <v>66</v>
      </c>
      <c r="O9" s="18">
        <v>8</v>
      </c>
      <c r="P9" s="18">
        <v>144</v>
      </c>
      <c r="Q9" s="18">
        <v>9</v>
      </c>
      <c r="R9" s="18">
        <v>1</v>
      </c>
      <c r="S9" s="35">
        <v>5</v>
      </c>
    </row>
    <row r="10" spans="1:19" x14ac:dyDescent="0.2">
      <c r="A10" s="17" t="s">
        <v>234</v>
      </c>
      <c r="B10" s="18">
        <v>6.5</v>
      </c>
      <c r="C10" s="18">
        <v>11.9</v>
      </c>
      <c r="D10" s="34">
        <v>65</v>
      </c>
      <c r="E10" s="18">
        <v>5</v>
      </c>
      <c r="F10" s="18">
        <v>180</v>
      </c>
      <c r="G10" s="18">
        <v>12</v>
      </c>
      <c r="H10" s="18">
        <v>0</v>
      </c>
      <c r="I10" s="35">
        <v>6</v>
      </c>
      <c r="J10" s="51"/>
      <c r="K10" s="17" t="s">
        <v>39</v>
      </c>
      <c r="L10" s="18">
        <v>6.85</v>
      </c>
      <c r="M10" s="18">
        <v>13.2</v>
      </c>
      <c r="N10" s="34">
        <v>65</v>
      </c>
      <c r="O10" s="18">
        <v>9</v>
      </c>
      <c r="P10" s="18">
        <v>147</v>
      </c>
      <c r="Q10" s="18">
        <v>10</v>
      </c>
      <c r="R10" s="18">
        <v>2</v>
      </c>
      <c r="S10" s="35">
        <v>6</v>
      </c>
    </row>
    <row r="11" spans="1:19" x14ac:dyDescent="0.2">
      <c r="A11" s="17" t="s">
        <v>179</v>
      </c>
      <c r="B11" s="18">
        <v>6.54</v>
      </c>
      <c r="C11" s="18">
        <v>12</v>
      </c>
      <c r="D11" s="34">
        <v>64</v>
      </c>
      <c r="E11" s="18">
        <v>5.4</v>
      </c>
      <c r="F11" s="18">
        <v>183</v>
      </c>
      <c r="G11" s="18">
        <v>13</v>
      </c>
      <c r="H11" s="18">
        <v>0.5</v>
      </c>
      <c r="I11" s="35">
        <v>7</v>
      </c>
      <c r="J11" s="51"/>
      <c r="K11" s="17" t="s">
        <v>40</v>
      </c>
      <c r="L11" s="18">
        <v>6.9</v>
      </c>
      <c r="M11" s="18">
        <v>13.4</v>
      </c>
      <c r="N11" s="34">
        <v>64</v>
      </c>
      <c r="O11" s="18">
        <v>10</v>
      </c>
      <c r="P11" s="18">
        <v>149</v>
      </c>
      <c r="Q11" s="18">
        <v>11</v>
      </c>
      <c r="R11" s="18">
        <v>3</v>
      </c>
      <c r="S11" s="35">
        <v>7</v>
      </c>
    </row>
    <row r="12" spans="1:19" x14ac:dyDescent="0.2">
      <c r="A12" s="17" t="s">
        <v>180</v>
      </c>
      <c r="B12" s="18">
        <v>6.58</v>
      </c>
      <c r="C12" s="18">
        <v>12.1</v>
      </c>
      <c r="D12" s="34">
        <v>63</v>
      </c>
      <c r="E12" s="18">
        <v>5.8</v>
      </c>
      <c r="F12" s="18">
        <v>186</v>
      </c>
      <c r="G12" s="18">
        <v>14</v>
      </c>
      <c r="H12" s="18">
        <v>1</v>
      </c>
      <c r="I12" s="35">
        <v>8</v>
      </c>
      <c r="J12" s="51"/>
      <c r="K12" s="17" t="s">
        <v>41</v>
      </c>
      <c r="L12" s="18">
        <v>6.95</v>
      </c>
      <c r="M12" s="18">
        <v>13.6</v>
      </c>
      <c r="N12" s="34">
        <v>63</v>
      </c>
      <c r="O12" s="18">
        <v>11</v>
      </c>
      <c r="P12" s="18">
        <v>151</v>
      </c>
      <c r="Q12" s="18">
        <v>12</v>
      </c>
      <c r="R12" s="18">
        <v>4</v>
      </c>
      <c r="S12" s="35">
        <v>8</v>
      </c>
    </row>
    <row r="13" spans="1:19" x14ac:dyDescent="0.2">
      <c r="A13" s="17" t="s">
        <v>181</v>
      </c>
      <c r="B13" s="18">
        <v>6.6</v>
      </c>
      <c r="C13" s="18">
        <v>12.2</v>
      </c>
      <c r="D13" s="34">
        <v>62</v>
      </c>
      <c r="E13" s="18">
        <v>6</v>
      </c>
      <c r="F13" s="18">
        <v>188</v>
      </c>
      <c r="G13" s="18">
        <v>15</v>
      </c>
      <c r="H13" s="18">
        <v>1.5</v>
      </c>
      <c r="I13" s="35">
        <v>9</v>
      </c>
      <c r="J13" s="51"/>
      <c r="K13" s="17" t="s">
        <v>42</v>
      </c>
      <c r="L13" s="18">
        <v>7</v>
      </c>
      <c r="M13" s="18">
        <v>13.8</v>
      </c>
      <c r="N13" s="34">
        <v>62</v>
      </c>
      <c r="O13" s="18">
        <v>12</v>
      </c>
      <c r="P13" s="18">
        <v>153</v>
      </c>
      <c r="Q13" s="18">
        <v>13</v>
      </c>
      <c r="R13" s="18">
        <v>4.5</v>
      </c>
      <c r="S13" s="35">
        <v>9</v>
      </c>
    </row>
    <row r="14" spans="1:19" x14ac:dyDescent="0.2">
      <c r="A14" s="17" t="s">
        <v>182</v>
      </c>
      <c r="B14" s="18">
        <v>6.64</v>
      </c>
      <c r="C14" s="18">
        <v>12.3</v>
      </c>
      <c r="D14" s="34">
        <v>61</v>
      </c>
      <c r="E14" s="18">
        <v>6.4</v>
      </c>
      <c r="F14" s="18">
        <v>190</v>
      </c>
      <c r="G14" s="18">
        <v>16</v>
      </c>
      <c r="H14" s="18">
        <v>2</v>
      </c>
      <c r="I14" s="35">
        <v>10</v>
      </c>
      <c r="J14" s="51"/>
      <c r="K14" s="17" t="s">
        <v>155</v>
      </c>
      <c r="L14" s="18">
        <v>7.04</v>
      </c>
      <c r="M14" s="18">
        <v>13.9</v>
      </c>
      <c r="N14" s="34">
        <v>61</v>
      </c>
      <c r="O14" s="18">
        <v>13</v>
      </c>
      <c r="P14" s="18">
        <v>155</v>
      </c>
      <c r="Q14" s="18">
        <v>14</v>
      </c>
      <c r="R14" s="18">
        <v>5</v>
      </c>
      <c r="S14" s="35">
        <v>10</v>
      </c>
    </row>
    <row r="15" spans="1:19" x14ac:dyDescent="0.2">
      <c r="A15" s="17" t="s">
        <v>183</v>
      </c>
      <c r="B15" s="18">
        <v>6.68</v>
      </c>
      <c r="C15" s="18">
        <v>12.4</v>
      </c>
      <c r="D15" s="34">
        <v>60</v>
      </c>
      <c r="E15" s="18">
        <v>6.8</v>
      </c>
      <c r="F15" s="18">
        <v>192</v>
      </c>
      <c r="G15" s="18">
        <v>17</v>
      </c>
      <c r="H15" s="18">
        <v>2.5</v>
      </c>
      <c r="I15" s="35">
        <v>11</v>
      </c>
      <c r="J15" s="51"/>
      <c r="K15" s="17" t="s">
        <v>156</v>
      </c>
      <c r="L15" s="18">
        <v>7.08</v>
      </c>
      <c r="M15" s="18">
        <v>14</v>
      </c>
      <c r="N15" s="34">
        <v>60</v>
      </c>
      <c r="O15" s="18">
        <v>13.5</v>
      </c>
      <c r="P15" s="18">
        <v>157</v>
      </c>
      <c r="Q15" s="18">
        <v>15</v>
      </c>
      <c r="R15" s="18">
        <v>5.5</v>
      </c>
      <c r="S15" s="35">
        <v>11</v>
      </c>
    </row>
    <row r="16" spans="1:19" x14ac:dyDescent="0.2">
      <c r="A16" s="17" t="s">
        <v>34</v>
      </c>
      <c r="B16" s="18">
        <v>6.7</v>
      </c>
      <c r="C16" s="18">
        <v>12.5</v>
      </c>
      <c r="D16" s="34">
        <v>59</v>
      </c>
      <c r="E16" s="18">
        <v>7</v>
      </c>
      <c r="F16" s="18">
        <v>194</v>
      </c>
      <c r="G16" s="18">
        <v>18</v>
      </c>
      <c r="H16" s="18">
        <v>3</v>
      </c>
      <c r="I16" s="35">
        <v>12</v>
      </c>
      <c r="J16" s="51"/>
      <c r="K16" s="17" t="s">
        <v>45</v>
      </c>
      <c r="L16" s="18">
        <v>7.1</v>
      </c>
      <c r="M16" s="18">
        <v>14.1</v>
      </c>
      <c r="N16" s="34">
        <v>59</v>
      </c>
      <c r="O16" s="18">
        <v>14</v>
      </c>
      <c r="P16" s="18">
        <v>159</v>
      </c>
      <c r="Q16" s="18">
        <v>16</v>
      </c>
      <c r="R16" s="18">
        <v>6</v>
      </c>
      <c r="S16" s="35">
        <v>12</v>
      </c>
    </row>
    <row r="17" spans="1:19" x14ac:dyDescent="0.2">
      <c r="A17" s="17" t="s">
        <v>184</v>
      </c>
      <c r="B17" s="18">
        <v>6.74</v>
      </c>
      <c r="C17" s="18">
        <v>12.6</v>
      </c>
      <c r="D17" s="34">
        <v>58</v>
      </c>
      <c r="E17" s="18">
        <v>7.4</v>
      </c>
      <c r="F17" s="18">
        <v>196</v>
      </c>
      <c r="G17" s="18">
        <v>19</v>
      </c>
      <c r="H17" s="18">
        <v>3.5</v>
      </c>
      <c r="I17" s="35">
        <v>13</v>
      </c>
      <c r="J17" s="51"/>
      <c r="K17" s="17" t="s">
        <v>46</v>
      </c>
      <c r="L17" s="18">
        <v>7.14</v>
      </c>
      <c r="M17" s="18">
        <v>14.2</v>
      </c>
      <c r="N17" s="34">
        <v>58</v>
      </c>
      <c r="O17" s="18">
        <v>14.5</v>
      </c>
      <c r="P17" s="18">
        <v>161</v>
      </c>
      <c r="Q17" s="18">
        <v>17</v>
      </c>
      <c r="R17" s="18">
        <v>6.5</v>
      </c>
      <c r="S17" s="35">
        <v>13</v>
      </c>
    </row>
    <row r="18" spans="1:19" x14ac:dyDescent="0.2">
      <c r="A18" s="17" t="s">
        <v>185</v>
      </c>
      <c r="B18" s="18">
        <v>6.78</v>
      </c>
      <c r="C18" s="18">
        <v>12.65</v>
      </c>
      <c r="D18" s="34">
        <v>57</v>
      </c>
      <c r="E18" s="18">
        <v>7.8</v>
      </c>
      <c r="F18" s="18">
        <v>198</v>
      </c>
      <c r="G18" s="18">
        <v>20</v>
      </c>
      <c r="H18" s="18">
        <v>4</v>
      </c>
      <c r="I18" s="35">
        <v>14</v>
      </c>
      <c r="J18" s="51"/>
      <c r="K18" s="17" t="s">
        <v>47</v>
      </c>
      <c r="L18" s="18">
        <v>7.18</v>
      </c>
      <c r="M18" s="18">
        <v>14.3</v>
      </c>
      <c r="N18" s="34">
        <v>57</v>
      </c>
      <c r="O18" s="18">
        <v>15</v>
      </c>
      <c r="P18" s="18">
        <v>163</v>
      </c>
      <c r="Q18" s="18">
        <v>18</v>
      </c>
      <c r="R18" s="18">
        <v>7</v>
      </c>
      <c r="S18" s="35">
        <v>14</v>
      </c>
    </row>
    <row r="19" spans="1:19" x14ac:dyDescent="0.2">
      <c r="A19" s="17" t="s">
        <v>36</v>
      </c>
      <c r="B19" s="18">
        <v>6.8</v>
      </c>
      <c r="C19" s="18">
        <v>12.7</v>
      </c>
      <c r="D19" s="34">
        <v>56</v>
      </c>
      <c r="E19" s="18">
        <v>8</v>
      </c>
      <c r="F19" s="18">
        <v>200</v>
      </c>
      <c r="G19" s="18">
        <v>21</v>
      </c>
      <c r="H19" s="18">
        <v>4.5</v>
      </c>
      <c r="I19" s="35">
        <v>15</v>
      </c>
      <c r="J19" s="51"/>
      <c r="K19" s="17" t="s">
        <v>48</v>
      </c>
      <c r="L19" s="18">
        <v>7.2</v>
      </c>
      <c r="M19" s="18">
        <v>14.4</v>
      </c>
      <c r="N19" s="34">
        <v>56</v>
      </c>
      <c r="O19" s="18">
        <v>15.5</v>
      </c>
      <c r="P19" s="18">
        <v>165</v>
      </c>
      <c r="Q19" s="18">
        <v>19</v>
      </c>
      <c r="R19" s="18">
        <v>7.5</v>
      </c>
      <c r="S19" s="35">
        <v>15</v>
      </c>
    </row>
    <row r="20" spans="1:19" x14ac:dyDescent="0.2">
      <c r="A20" s="17" t="s">
        <v>152</v>
      </c>
      <c r="B20" s="18">
        <v>6.84</v>
      </c>
      <c r="C20" s="18">
        <v>12.75</v>
      </c>
      <c r="D20" s="34">
        <v>55</v>
      </c>
      <c r="E20" s="18">
        <v>8.4</v>
      </c>
      <c r="F20" s="18">
        <v>202</v>
      </c>
      <c r="G20" s="18">
        <v>22</v>
      </c>
      <c r="H20" s="18">
        <v>5</v>
      </c>
      <c r="I20" s="35">
        <v>16</v>
      </c>
      <c r="J20" s="51"/>
      <c r="K20" s="17" t="s">
        <v>49</v>
      </c>
      <c r="L20" s="18">
        <v>7.24</v>
      </c>
      <c r="M20" s="18">
        <v>14.5</v>
      </c>
      <c r="N20" s="34">
        <v>55</v>
      </c>
      <c r="O20" s="18">
        <v>16</v>
      </c>
      <c r="P20" s="18">
        <v>167</v>
      </c>
      <c r="Q20" s="18">
        <v>20</v>
      </c>
      <c r="R20" s="18">
        <v>8</v>
      </c>
      <c r="S20" s="35">
        <v>16</v>
      </c>
    </row>
    <row r="21" spans="1:19" x14ac:dyDescent="0.2">
      <c r="A21" s="17" t="s">
        <v>186</v>
      </c>
      <c r="B21" s="18">
        <v>6.88</v>
      </c>
      <c r="C21" s="18">
        <v>12.8</v>
      </c>
      <c r="D21" s="34">
        <v>54</v>
      </c>
      <c r="E21" s="18">
        <v>8.8000000000000007</v>
      </c>
      <c r="F21" s="18">
        <v>204</v>
      </c>
      <c r="G21" s="18">
        <v>23</v>
      </c>
      <c r="H21" s="18">
        <v>5.5</v>
      </c>
      <c r="I21" s="35">
        <v>17</v>
      </c>
      <c r="J21" s="51"/>
      <c r="K21" s="17" t="s">
        <v>50</v>
      </c>
      <c r="L21" s="18">
        <v>7.28</v>
      </c>
      <c r="M21" s="18">
        <v>14.6</v>
      </c>
      <c r="N21" s="34">
        <v>54</v>
      </c>
      <c r="O21" s="18">
        <v>16.5</v>
      </c>
      <c r="P21" s="18">
        <v>169</v>
      </c>
      <c r="Q21" s="18">
        <v>20.5</v>
      </c>
      <c r="R21" s="18">
        <v>8.5</v>
      </c>
      <c r="S21" s="35">
        <v>17</v>
      </c>
    </row>
    <row r="22" spans="1:19" x14ac:dyDescent="0.2">
      <c r="A22" s="17" t="s">
        <v>37</v>
      </c>
      <c r="B22" s="18">
        <v>6.9</v>
      </c>
      <c r="C22" s="18">
        <v>12.85</v>
      </c>
      <c r="D22" s="34">
        <v>53</v>
      </c>
      <c r="E22" s="18">
        <v>9</v>
      </c>
      <c r="F22" s="18">
        <v>206</v>
      </c>
      <c r="G22" s="18">
        <v>24</v>
      </c>
      <c r="H22" s="18">
        <v>6</v>
      </c>
      <c r="I22" s="35">
        <v>18</v>
      </c>
      <c r="J22" s="51"/>
      <c r="K22" s="17" t="s">
        <v>51</v>
      </c>
      <c r="L22" s="18">
        <v>7.3</v>
      </c>
      <c r="M22" s="18">
        <v>14.7</v>
      </c>
      <c r="N22" s="34">
        <v>53</v>
      </c>
      <c r="O22" s="18">
        <v>17</v>
      </c>
      <c r="P22" s="18">
        <v>171</v>
      </c>
      <c r="Q22" s="18">
        <v>21</v>
      </c>
      <c r="R22" s="18">
        <v>9</v>
      </c>
      <c r="S22" s="35">
        <v>18</v>
      </c>
    </row>
    <row r="23" spans="1:19" x14ac:dyDescent="0.2">
      <c r="A23" s="17" t="s">
        <v>163</v>
      </c>
      <c r="B23" s="18">
        <v>6.94</v>
      </c>
      <c r="C23" s="18">
        <v>12.9</v>
      </c>
      <c r="D23" s="34">
        <v>52</v>
      </c>
      <c r="E23" s="18">
        <v>9.4</v>
      </c>
      <c r="F23" s="18">
        <v>208</v>
      </c>
      <c r="G23" s="18">
        <v>24.5</v>
      </c>
      <c r="H23" s="18">
        <v>6.5</v>
      </c>
      <c r="I23" s="35">
        <v>19</v>
      </c>
      <c r="J23" s="51"/>
      <c r="K23" s="17" t="s">
        <v>52</v>
      </c>
      <c r="L23" s="18">
        <v>7.34</v>
      </c>
      <c r="M23" s="18">
        <v>14.8</v>
      </c>
      <c r="N23" s="34">
        <v>52</v>
      </c>
      <c r="O23" s="18">
        <v>17.5</v>
      </c>
      <c r="P23" s="18">
        <v>173</v>
      </c>
      <c r="Q23" s="18">
        <v>21.5</v>
      </c>
      <c r="R23" s="18">
        <v>9.5</v>
      </c>
      <c r="S23" s="35">
        <v>19</v>
      </c>
    </row>
    <row r="24" spans="1:19" x14ac:dyDescent="0.2">
      <c r="A24" s="17" t="s">
        <v>153</v>
      </c>
      <c r="B24" s="18">
        <v>6.98</v>
      </c>
      <c r="C24" s="18">
        <v>12.95</v>
      </c>
      <c r="D24" s="34">
        <v>51</v>
      </c>
      <c r="E24" s="18">
        <v>9.6</v>
      </c>
      <c r="F24" s="18">
        <v>210</v>
      </c>
      <c r="G24" s="18">
        <v>25</v>
      </c>
      <c r="H24" s="18">
        <v>7</v>
      </c>
      <c r="I24" s="35">
        <v>20</v>
      </c>
      <c r="J24" s="51"/>
      <c r="K24" s="17" t="s">
        <v>53</v>
      </c>
      <c r="L24" s="18">
        <v>7.38</v>
      </c>
      <c r="M24" s="18">
        <v>14.9</v>
      </c>
      <c r="N24" s="34">
        <v>51</v>
      </c>
      <c r="O24" s="18">
        <v>18</v>
      </c>
      <c r="P24" s="18">
        <v>175</v>
      </c>
      <c r="Q24" s="18">
        <v>22</v>
      </c>
      <c r="R24" s="18">
        <v>10</v>
      </c>
      <c r="S24" s="35">
        <v>20</v>
      </c>
    </row>
    <row r="25" spans="1:19" x14ac:dyDescent="0.2">
      <c r="A25" s="17" t="s">
        <v>38</v>
      </c>
      <c r="B25" s="18">
        <v>7</v>
      </c>
      <c r="C25" s="18">
        <v>13</v>
      </c>
      <c r="D25" s="34">
        <v>50</v>
      </c>
      <c r="E25" s="18">
        <v>9.8000000000000007</v>
      </c>
      <c r="F25" s="18">
        <v>212</v>
      </c>
      <c r="G25" s="18">
        <v>25.5</v>
      </c>
      <c r="H25" s="18">
        <v>7.5</v>
      </c>
      <c r="I25" s="35">
        <v>21</v>
      </c>
      <c r="J25" s="51"/>
      <c r="K25" s="17" t="s">
        <v>54</v>
      </c>
      <c r="L25" s="18">
        <v>7.4</v>
      </c>
      <c r="M25" s="18">
        <v>15</v>
      </c>
      <c r="N25" s="34">
        <v>50</v>
      </c>
      <c r="O25" s="18">
        <v>18.5</v>
      </c>
      <c r="P25" s="18">
        <v>177</v>
      </c>
      <c r="Q25" s="18">
        <v>22.5</v>
      </c>
      <c r="R25" s="18">
        <v>10.5</v>
      </c>
      <c r="S25" s="35">
        <v>21</v>
      </c>
    </row>
    <row r="26" spans="1:19" x14ac:dyDescent="0.2">
      <c r="A26" s="17" t="s">
        <v>154</v>
      </c>
      <c r="B26" s="18">
        <v>7.04</v>
      </c>
      <c r="C26" s="18">
        <v>13.04</v>
      </c>
      <c r="D26" s="34">
        <v>49</v>
      </c>
      <c r="E26" s="18">
        <v>10</v>
      </c>
      <c r="F26" s="18">
        <v>214</v>
      </c>
      <c r="G26" s="18">
        <v>26</v>
      </c>
      <c r="H26" s="18">
        <v>8</v>
      </c>
      <c r="I26" s="35">
        <v>22</v>
      </c>
      <c r="J26" s="51"/>
      <c r="K26" s="17" t="s">
        <v>55</v>
      </c>
      <c r="L26" s="18">
        <v>7.44</v>
      </c>
      <c r="M26" s="18">
        <v>15.05</v>
      </c>
      <c r="N26" s="34">
        <v>49</v>
      </c>
      <c r="O26" s="18">
        <v>19</v>
      </c>
      <c r="P26" s="18">
        <v>179</v>
      </c>
      <c r="Q26" s="18">
        <v>23</v>
      </c>
      <c r="R26" s="18">
        <v>11</v>
      </c>
      <c r="S26" s="35">
        <v>22</v>
      </c>
    </row>
    <row r="27" spans="1:19" x14ac:dyDescent="0.2">
      <c r="A27" s="17" t="s">
        <v>187</v>
      </c>
      <c r="B27" s="18">
        <v>7.06</v>
      </c>
      <c r="C27" s="18">
        <v>13.08</v>
      </c>
      <c r="D27" s="34">
        <v>48</v>
      </c>
      <c r="E27" s="18">
        <v>10.4</v>
      </c>
      <c r="F27" s="18">
        <v>216</v>
      </c>
      <c r="G27" s="18">
        <v>26.5</v>
      </c>
      <c r="H27" s="18">
        <v>8.5</v>
      </c>
      <c r="I27" s="35">
        <v>23</v>
      </c>
      <c r="J27" s="51"/>
      <c r="K27" s="17" t="s">
        <v>56</v>
      </c>
      <c r="L27" s="18">
        <v>7.46</v>
      </c>
      <c r="M27" s="18">
        <v>15.1</v>
      </c>
      <c r="N27" s="34">
        <v>48</v>
      </c>
      <c r="O27" s="18">
        <v>19.5</v>
      </c>
      <c r="P27" s="18">
        <v>181</v>
      </c>
      <c r="Q27" s="18">
        <v>23.5</v>
      </c>
      <c r="R27" s="18">
        <v>11.5</v>
      </c>
      <c r="S27" s="35">
        <v>23</v>
      </c>
    </row>
    <row r="28" spans="1:19" x14ac:dyDescent="0.2">
      <c r="A28" s="17" t="s">
        <v>39</v>
      </c>
      <c r="B28" s="18">
        <v>7.08</v>
      </c>
      <c r="C28" s="18">
        <v>13.1</v>
      </c>
      <c r="D28" s="34">
        <v>47</v>
      </c>
      <c r="E28" s="18">
        <v>10.6</v>
      </c>
      <c r="F28" s="18">
        <v>218</v>
      </c>
      <c r="G28" s="18">
        <v>27</v>
      </c>
      <c r="H28" s="18">
        <v>9</v>
      </c>
      <c r="I28" s="35">
        <v>24</v>
      </c>
      <c r="J28" s="51"/>
      <c r="K28" s="17" t="s">
        <v>57</v>
      </c>
      <c r="L28" s="18">
        <v>7.48</v>
      </c>
      <c r="M28" s="18">
        <v>15.15</v>
      </c>
      <c r="N28" s="34">
        <v>47</v>
      </c>
      <c r="O28" s="18">
        <v>20</v>
      </c>
      <c r="P28" s="18">
        <v>183</v>
      </c>
      <c r="Q28" s="18">
        <v>24</v>
      </c>
      <c r="R28" s="18">
        <v>12</v>
      </c>
      <c r="S28" s="35">
        <v>24</v>
      </c>
    </row>
    <row r="29" spans="1:19" x14ac:dyDescent="0.2">
      <c r="A29" s="17" t="s">
        <v>164</v>
      </c>
      <c r="B29" s="18">
        <v>7.1</v>
      </c>
      <c r="C29" s="18">
        <v>13.14</v>
      </c>
      <c r="D29" s="34">
        <v>46</v>
      </c>
      <c r="E29" s="18">
        <v>10.8</v>
      </c>
      <c r="F29" s="18">
        <v>220</v>
      </c>
      <c r="G29" s="18">
        <v>27.5</v>
      </c>
      <c r="H29" s="18">
        <v>9.5</v>
      </c>
      <c r="I29" s="35">
        <v>25</v>
      </c>
      <c r="J29" s="51"/>
      <c r="K29" s="17" t="s">
        <v>58</v>
      </c>
      <c r="L29" s="18">
        <v>7.5</v>
      </c>
      <c r="M29" s="18">
        <v>15.2</v>
      </c>
      <c r="N29" s="34">
        <v>46</v>
      </c>
      <c r="O29" s="18">
        <v>20.5</v>
      </c>
      <c r="P29" s="18">
        <v>185</v>
      </c>
      <c r="Q29" s="18">
        <v>24.5</v>
      </c>
      <c r="R29" s="18">
        <v>12.5</v>
      </c>
      <c r="S29" s="35">
        <v>25</v>
      </c>
    </row>
    <row r="30" spans="1:19" x14ac:dyDescent="0.2">
      <c r="A30" s="17" t="s">
        <v>40</v>
      </c>
      <c r="B30" s="18">
        <v>7.14</v>
      </c>
      <c r="C30" s="18">
        <v>13.18</v>
      </c>
      <c r="D30" s="34">
        <v>45</v>
      </c>
      <c r="E30" s="18">
        <v>11</v>
      </c>
      <c r="F30" s="18">
        <v>221</v>
      </c>
      <c r="G30" s="18">
        <v>28</v>
      </c>
      <c r="H30" s="18">
        <v>10</v>
      </c>
      <c r="I30" s="35">
        <v>26</v>
      </c>
      <c r="J30" s="51"/>
      <c r="K30" s="17" t="s">
        <v>59</v>
      </c>
      <c r="L30" s="18">
        <v>7.54</v>
      </c>
      <c r="M30" s="18">
        <v>15.25</v>
      </c>
      <c r="N30" s="34">
        <v>45</v>
      </c>
      <c r="O30" s="18">
        <v>21</v>
      </c>
      <c r="P30" s="18">
        <v>187</v>
      </c>
      <c r="Q30" s="18">
        <v>25</v>
      </c>
      <c r="R30" s="18">
        <v>13</v>
      </c>
      <c r="S30" s="35">
        <v>26</v>
      </c>
    </row>
    <row r="31" spans="1:19" x14ac:dyDescent="0.2">
      <c r="A31" s="17" t="s">
        <v>104</v>
      </c>
      <c r="B31" s="18">
        <v>7.16</v>
      </c>
      <c r="C31" s="18">
        <v>13.2</v>
      </c>
      <c r="D31" s="34">
        <v>44</v>
      </c>
      <c r="E31" s="18">
        <v>11.4</v>
      </c>
      <c r="F31" s="18">
        <v>222</v>
      </c>
      <c r="G31" s="18">
        <v>28.5</v>
      </c>
      <c r="H31" s="18">
        <v>10.5</v>
      </c>
      <c r="I31" s="35">
        <v>27</v>
      </c>
      <c r="J31" s="51"/>
      <c r="K31" s="17" t="s">
        <v>168</v>
      </c>
      <c r="L31" s="18">
        <v>7.56</v>
      </c>
      <c r="M31" s="18">
        <v>15.3</v>
      </c>
      <c r="N31" s="34">
        <v>44</v>
      </c>
      <c r="O31" s="18">
        <v>21.5</v>
      </c>
      <c r="P31" s="18">
        <v>189</v>
      </c>
      <c r="Q31" s="18">
        <v>25.5</v>
      </c>
      <c r="R31" s="18">
        <v>13.4</v>
      </c>
      <c r="S31" s="35">
        <v>27</v>
      </c>
    </row>
    <row r="32" spans="1:19" x14ac:dyDescent="0.2">
      <c r="A32" s="17" t="s">
        <v>41</v>
      </c>
      <c r="B32" s="18">
        <v>7.18</v>
      </c>
      <c r="C32" s="18">
        <v>13.24</v>
      </c>
      <c r="D32" s="34">
        <v>43</v>
      </c>
      <c r="E32" s="18">
        <v>11.6</v>
      </c>
      <c r="F32" s="18">
        <v>223</v>
      </c>
      <c r="G32" s="18">
        <v>29</v>
      </c>
      <c r="H32" s="18">
        <v>11</v>
      </c>
      <c r="I32" s="35">
        <v>28</v>
      </c>
      <c r="J32" s="51"/>
      <c r="K32" s="17" t="s">
        <v>109</v>
      </c>
      <c r="L32" s="18">
        <v>7.58</v>
      </c>
      <c r="M32" s="18">
        <v>15.35</v>
      </c>
      <c r="N32" s="34">
        <v>43</v>
      </c>
      <c r="O32" s="18">
        <v>22</v>
      </c>
      <c r="P32" s="18">
        <v>191</v>
      </c>
      <c r="Q32" s="18">
        <v>26</v>
      </c>
      <c r="R32" s="18">
        <v>13.8</v>
      </c>
      <c r="S32" s="35">
        <v>28</v>
      </c>
    </row>
    <row r="33" spans="1:19" x14ac:dyDescent="0.2">
      <c r="A33" s="17" t="s">
        <v>188</v>
      </c>
      <c r="B33" s="18">
        <v>7.2</v>
      </c>
      <c r="C33" s="18">
        <v>13.28</v>
      </c>
      <c r="D33" s="34">
        <v>42</v>
      </c>
      <c r="E33" s="18">
        <v>11.8</v>
      </c>
      <c r="F33" s="18">
        <v>224</v>
      </c>
      <c r="G33" s="18">
        <v>29.5</v>
      </c>
      <c r="H33" s="18">
        <v>11.5</v>
      </c>
      <c r="I33" s="35">
        <v>29</v>
      </c>
      <c r="J33" s="51"/>
      <c r="K33" s="17" t="s">
        <v>169</v>
      </c>
      <c r="L33" s="18">
        <v>7.6</v>
      </c>
      <c r="M33" s="18">
        <v>15.4</v>
      </c>
      <c r="N33" s="34">
        <v>42</v>
      </c>
      <c r="O33" s="18">
        <v>22.5</v>
      </c>
      <c r="P33" s="18">
        <v>193</v>
      </c>
      <c r="Q33" s="18">
        <v>26.5</v>
      </c>
      <c r="R33" s="18">
        <v>14</v>
      </c>
      <c r="S33" s="35">
        <v>29</v>
      </c>
    </row>
    <row r="34" spans="1:19" x14ac:dyDescent="0.2">
      <c r="A34" s="17" t="s">
        <v>42</v>
      </c>
      <c r="B34" s="18">
        <v>7.24</v>
      </c>
      <c r="C34" s="18">
        <v>13.3</v>
      </c>
      <c r="D34" s="34">
        <v>41</v>
      </c>
      <c r="E34" s="18">
        <v>12</v>
      </c>
      <c r="F34" s="18">
        <v>225</v>
      </c>
      <c r="G34" s="18">
        <v>30</v>
      </c>
      <c r="H34" s="18">
        <v>12</v>
      </c>
      <c r="I34" s="35">
        <v>30</v>
      </c>
      <c r="J34" s="51"/>
      <c r="K34" s="17" t="s">
        <v>170</v>
      </c>
      <c r="L34" s="18">
        <v>7.64</v>
      </c>
      <c r="M34" s="18">
        <v>15.45</v>
      </c>
      <c r="N34" s="34">
        <v>41</v>
      </c>
      <c r="O34" s="18">
        <v>23</v>
      </c>
      <c r="P34" s="18">
        <v>195</v>
      </c>
      <c r="Q34" s="18">
        <v>27</v>
      </c>
      <c r="R34" s="18">
        <v>14.4</v>
      </c>
      <c r="S34" s="35">
        <v>30</v>
      </c>
    </row>
    <row r="35" spans="1:19" x14ac:dyDescent="0.2">
      <c r="A35" s="17" t="s">
        <v>165</v>
      </c>
      <c r="B35" s="18">
        <v>7.26</v>
      </c>
      <c r="C35" s="18">
        <v>13.35</v>
      </c>
      <c r="D35" s="34">
        <v>40</v>
      </c>
      <c r="E35" s="18">
        <v>12.4</v>
      </c>
      <c r="F35" s="18">
        <v>226</v>
      </c>
      <c r="G35" s="18">
        <v>30.5</v>
      </c>
      <c r="H35" s="18">
        <v>12.5</v>
      </c>
      <c r="I35" s="35">
        <v>31</v>
      </c>
      <c r="J35" s="51"/>
      <c r="K35" s="17" t="s">
        <v>110</v>
      </c>
      <c r="L35" s="18">
        <v>7.66</v>
      </c>
      <c r="M35" s="18">
        <v>15.5</v>
      </c>
      <c r="N35" s="34">
        <v>40</v>
      </c>
      <c r="O35" s="18">
        <v>23.5</v>
      </c>
      <c r="P35" s="18">
        <v>197</v>
      </c>
      <c r="Q35" s="18">
        <v>27.5</v>
      </c>
      <c r="R35" s="18">
        <v>14.8</v>
      </c>
      <c r="S35" s="35">
        <v>31</v>
      </c>
    </row>
    <row r="36" spans="1:19" x14ac:dyDescent="0.2">
      <c r="A36" s="17" t="s">
        <v>155</v>
      </c>
      <c r="B36" s="18">
        <v>7.28</v>
      </c>
      <c r="C36" s="18">
        <v>13.4</v>
      </c>
      <c r="D36" s="34">
        <v>39</v>
      </c>
      <c r="E36" s="18">
        <v>12.6</v>
      </c>
      <c r="F36" s="18">
        <v>227</v>
      </c>
      <c r="G36" s="18">
        <v>31</v>
      </c>
      <c r="H36" s="18">
        <v>13</v>
      </c>
      <c r="I36" s="35">
        <v>32</v>
      </c>
      <c r="J36" s="51"/>
      <c r="K36" s="17" t="s">
        <v>111</v>
      </c>
      <c r="L36" s="18">
        <v>7.68</v>
      </c>
      <c r="M36" s="18">
        <v>15.55</v>
      </c>
      <c r="N36" s="34">
        <v>39</v>
      </c>
      <c r="O36" s="18">
        <v>24</v>
      </c>
      <c r="P36" s="18">
        <v>199</v>
      </c>
      <c r="Q36" s="18">
        <v>28</v>
      </c>
      <c r="R36" s="18">
        <v>15</v>
      </c>
      <c r="S36" s="35">
        <v>32</v>
      </c>
    </row>
    <row r="37" spans="1:19" x14ac:dyDescent="0.2">
      <c r="A37" s="17" t="s">
        <v>105</v>
      </c>
      <c r="B37" s="18">
        <v>7.3</v>
      </c>
      <c r="C37" s="18">
        <v>13.45</v>
      </c>
      <c r="D37" s="34">
        <v>38</v>
      </c>
      <c r="E37" s="18">
        <v>12.8</v>
      </c>
      <c r="F37" s="18">
        <v>228</v>
      </c>
      <c r="G37" s="18">
        <v>31.5</v>
      </c>
      <c r="H37" s="18">
        <v>13.4</v>
      </c>
      <c r="I37" s="35">
        <v>33</v>
      </c>
      <c r="J37" s="51"/>
      <c r="K37" s="17" t="s">
        <v>112</v>
      </c>
      <c r="L37" s="18">
        <v>7.7</v>
      </c>
      <c r="M37" s="18">
        <v>15.6</v>
      </c>
      <c r="N37" s="34">
        <v>38</v>
      </c>
      <c r="O37" s="18">
        <v>24.5</v>
      </c>
      <c r="P37" s="18">
        <v>201</v>
      </c>
      <c r="Q37" s="18">
        <v>28.4</v>
      </c>
      <c r="R37" s="18">
        <v>15.4</v>
      </c>
      <c r="S37" s="35">
        <v>33</v>
      </c>
    </row>
    <row r="38" spans="1:19" x14ac:dyDescent="0.2">
      <c r="A38" s="17" t="s">
        <v>156</v>
      </c>
      <c r="B38" s="18">
        <v>7.34</v>
      </c>
      <c r="C38" s="18">
        <v>13.5</v>
      </c>
      <c r="D38" s="34">
        <v>37</v>
      </c>
      <c r="E38" s="18">
        <v>13</v>
      </c>
      <c r="F38" s="18">
        <v>229</v>
      </c>
      <c r="G38" s="18">
        <v>32</v>
      </c>
      <c r="H38" s="18">
        <v>13.8</v>
      </c>
      <c r="I38" s="35">
        <v>34</v>
      </c>
      <c r="J38" s="51"/>
      <c r="K38" s="17" t="s">
        <v>113</v>
      </c>
      <c r="L38" s="18">
        <v>7.74</v>
      </c>
      <c r="M38" s="18">
        <v>15.7</v>
      </c>
      <c r="N38" s="34">
        <v>37</v>
      </c>
      <c r="O38" s="18">
        <v>25</v>
      </c>
      <c r="P38" s="18">
        <v>203</v>
      </c>
      <c r="Q38" s="18">
        <v>28.8</v>
      </c>
      <c r="R38" s="18">
        <v>15.8</v>
      </c>
      <c r="S38" s="35">
        <v>34</v>
      </c>
    </row>
    <row r="39" spans="1:19" x14ac:dyDescent="0.2">
      <c r="A39" s="17" t="s">
        <v>189</v>
      </c>
      <c r="B39" s="18">
        <v>7.36</v>
      </c>
      <c r="C39" s="18">
        <v>13.55</v>
      </c>
      <c r="D39" s="34">
        <v>36</v>
      </c>
      <c r="E39" s="18">
        <v>13.4</v>
      </c>
      <c r="F39" s="18">
        <v>230</v>
      </c>
      <c r="G39" s="18">
        <v>32.5</v>
      </c>
      <c r="H39" s="18">
        <v>14</v>
      </c>
      <c r="I39" s="35">
        <v>35</v>
      </c>
      <c r="J39" s="51"/>
      <c r="K39" s="17" t="s">
        <v>114</v>
      </c>
      <c r="L39" s="18">
        <v>7.76</v>
      </c>
      <c r="M39" s="18">
        <v>15.8</v>
      </c>
      <c r="N39" s="34">
        <v>36</v>
      </c>
      <c r="O39" s="18">
        <v>25.5</v>
      </c>
      <c r="P39" s="18">
        <v>205</v>
      </c>
      <c r="Q39" s="18">
        <v>29</v>
      </c>
      <c r="R39" s="18">
        <v>16</v>
      </c>
      <c r="S39" s="35">
        <v>35</v>
      </c>
    </row>
    <row r="40" spans="1:19" x14ac:dyDescent="0.2">
      <c r="A40" s="17" t="s">
        <v>45</v>
      </c>
      <c r="B40" s="18">
        <v>7.38</v>
      </c>
      <c r="C40" s="18">
        <v>13.6</v>
      </c>
      <c r="D40" s="34">
        <v>35</v>
      </c>
      <c r="E40" s="18">
        <v>13.6</v>
      </c>
      <c r="F40" s="18">
        <v>231</v>
      </c>
      <c r="G40" s="18">
        <v>33</v>
      </c>
      <c r="H40" s="18">
        <v>14.4</v>
      </c>
      <c r="I40" s="35">
        <v>36</v>
      </c>
      <c r="J40" s="51"/>
      <c r="K40" s="17" t="s">
        <v>115</v>
      </c>
      <c r="L40" s="18">
        <v>7.78</v>
      </c>
      <c r="M40" s="18">
        <v>15.9</v>
      </c>
      <c r="N40" s="34">
        <v>35</v>
      </c>
      <c r="O40" s="18">
        <v>26</v>
      </c>
      <c r="P40" s="18">
        <v>206</v>
      </c>
      <c r="Q40" s="18">
        <v>29.4</v>
      </c>
      <c r="R40" s="18">
        <v>16.399999999999999</v>
      </c>
      <c r="S40" s="35">
        <v>36</v>
      </c>
    </row>
    <row r="41" spans="1:19" x14ac:dyDescent="0.2">
      <c r="A41" s="17" t="s">
        <v>166</v>
      </c>
      <c r="B41" s="18">
        <v>7.4</v>
      </c>
      <c r="C41" s="18">
        <v>13.65</v>
      </c>
      <c r="D41" s="34">
        <v>34</v>
      </c>
      <c r="E41" s="18">
        <v>13.8</v>
      </c>
      <c r="F41" s="18">
        <v>232</v>
      </c>
      <c r="G41" s="18">
        <v>33.5</v>
      </c>
      <c r="H41" s="18">
        <v>14.8</v>
      </c>
      <c r="I41" s="35">
        <v>37</v>
      </c>
      <c r="J41" s="51"/>
      <c r="K41" s="17" t="s">
        <v>116</v>
      </c>
      <c r="L41" s="18">
        <v>7.8</v>
      </c>
      <c r="M41" s="18">
        <v>16</v>
      </c>
      <c r="N41" s="34">
        <v>34</v>
      </c>
      <c r="O41" s="18">
        <v>26.5</v>
      </c>
      <c r="P41" s="18">
        <v>207</v>
      </c>
      <c r="Q41" s="18">
        <v>29.8</v>
      </c>
      <c r="R41" s="18">
        <v>16.8</v>
      </c>
      <c r="S41" s="35">
        <v>37</v>
      </c>
    </row>
    <row r="42" spans="1:19" x14ac:dyDescent="0.2">
      <c r="A42" s="17" t="s">
        <v>46</v>
      </c>
      <c r="B42" s="18">
        <v>7.44</v>
      </c>
      <c r="C42" s="18">
        <v>13.7</v>
      </c>
      <c r="D42" s="34">
        <v>33</v>
      </c>
      <c r="E42" s="18">
        <v>14</v>
      </c>
      <c r="F42" s="18">
        <v>233</v>
      </c>
      <c r="G42" s="18">
        <v>34</v>
      </c>
      <c r="H42" s="18">
        <v>15</v>
      </c>
      <c r="I42" s="35">
        <v>38</v>
      </c>
      <c r="J42" s="51"/>
      <c r="K42" s="17" t="s">
        <v>117</v>
      </c>
      <c r="L42" s="18">
        <v>7.84</v>
      </c>
      <c r="M42" s="18">
        <v>16.100000000000001</v>
      </c>
      <c r="N42" s="34">
        <v>33</v>
      </c>
      <c r="O42" s="18">
        <v>27</v>
      </c>
      <c r="P42" s="18">
        <v>208</v>
      </c>
      <c r="Q42" s="18">
        <v>30</v>
      </c>
      <c r="R42" s="18">
        <v>17</v>
      </c>
      <c r="S42" s="35">
        <v>38</v>
      </c>
    </row>
    <row r="43" spans="1:19" x14ac:dyDescent="0.2">
      <c r="A43" s="17" t="s">
        <v>47</v>
      </c>
      <c r="B43" s="18">
        <v>7.48</v>
      </c>
      <c r="C43" s="18">
        <v>13.75</v>
      </c>
      <c r="D43" s="34">
        <v>32</v>
      </c>
      <c r="E43" s="18">
        <v>14.4</v>
      </c>
      <c r="F43" s="18">
        <v>234</v>
      </c>
      <c r="G43" s="18">
        <v>34.5</v>
      </c>
      <c r="H43" s="18">
        <v>15.4</v>
      </c>
      <c r="I43" s="35">
        <v>39</v>
      </c>
      <c r="J43" s="51"/>
      <c r="K43" s="17" t="s">
        <v>118</v>
      </c>
      <c r="L43" s="18">
        <v>7.88</v>
      </c>
      <c r="M43" s="18">
        <v>16.2</v>
      </c>
      <c r="N43" s="34">
        <v>32</v>
      </c>
      <c r="O43" s="18">
        <v>27.5</v>
      </c>
      <c r="P43" s="18">
        <v>209</v>
      </c>
      <c r="Q43" s="18">
        <v>30.4</v>
      </c>
      <c r="R43" s="18">
        <v>17.399999999999999</v>
      </c>
      <c r="S43" s="35">
        <v>39</v>
      </c>
    </row>
    <row r="44" spans="1:19" x14ac:dyDescent="0.2">
      <c r="A44" s="17" t="s">
        <v>48</v>
      </c>
      <c r="B44" s="18">
        <v>7.5</v>
      </c>
      <c r="C44" s="18">
        <v>13.8</v>
      </c>
      <c r="D44" s="34">
        <v>31</v>
      </c>
      <c r="E44" s="18">
        <v>14.6</v>
      </c>
      <c r="F44" s="18">
        <v>235</v>
      </c>
      <c r="G44" s="18">
        <v>35</v>
      </c>
      <c r="H44" s="18">
        <v>15.8</v>
      </c>
      <c r="I44" s="35">
        <v>40</v>
      </c>
      <c r="J44" s="51"/>
      <c r="K44" s="17" t="s">
        <v>119</v>
      </c>
      <c r="L44" s="18">
        <v>7.9</v>
      </c>
      <c r="M44" s="18">
        <v>16.3</v>
      </c>
      <c r="N44" s="34">
        <v>31</v>
      </c>
      <c r="O44" s="18">
        <v>28</v>
      </c>
      <c r="P44" s="18">
        <v>210</v>
      </c>
      <c r="Q44" s="18">
        <v>30.8</v>
      </c>
      <c r="R44" s="18">
        <v>17.8</v>
      </c>
      <c r="S44" s="35">
        <v>40</v>
      </c>
    </row>
    <row r="45" spans="1:19" x14ac:dyDescent="0.2">
      <c r="A45" s="17" t="s">
        <v>49</v>
      </c>
      <c r="B45" s="18">
        <v>7.54</v>
      </c>
      <c r="C45" s="18">
        <v>13.85</v>
      </c>
      <c r="D45" s="34">
        <v>30</v>
      </c>
      <c r="E45" s="18">
        <v>14.8</v>
      </c>
      <c r="F45" s="18">
        <v>236</v>
      </c>
      <c r="G45" s="18">
        <v>35.5</v>
      </c>
      <c r="H45" s="18">
        <v>16</v>
      </c>
      <c r="I45" s="35">
        <v>41</v>
      </c>
      <c r="J45" s="51"/>
      <c r="K45" s="17" t="s">
        <v>74</v>
      </c>
      <c r="L45" s="18">
        <v>7.94</v>
      </c>
      <c r="M45" s="18">
        <v>16.399999999999999</v>
      </c>
      <c r="N45" s="34">
        <v>30</v>
      </c>
      <c r="O45" s="18">
        <v>28.5</v>
      </c>
      <c r="P45" s="18">
        <v>211</v>
      </c>
      <c r="Q45" s="18">
        <v>31</v>
      </c>
      <c r="R45" s="18">
        <v>18</v>
      </c>
      <c r="S45" s="35">
        <v>41</v>
      </c>
    </row>
    <row r="46" spans="1:19" x14ac:dyDescent="0.2">
      <c r="A46" s="17" t="s">
        <v>50</v>
      </c>
      <c r="B46" s="18">
        <v>7.58</v>
      </c>
      <c r="C46" s="18">
        <v>13.9</v>
      </c>
      <c r="D46" s="34">
        <v>29</v>
      </c>
      <c r="E46" s="18">
        <v>15</v>
      </c>
      <c r="F46" s="18">
        <v>237</v>
      </c>
      <c r="G46" s="18">
        <v>36</v>
      </c>
      <c r="H46" s="18">
        <v>16.399999999999999</v>
      </c>
      <c r="I46" s="35">
        <v>42</v>
      </c>
      <c r="J46" s="51"/>
      <c r="K46" s="17" t="s">
        <v>75</v>
      </c>
      <c r="L46" s="18">
        <v>7.98</v>
      </c>
      <c r="M46" s="18">
        <v>16.5</v>
      </c>
      <c r="N46" s="34">
        <v>29</v>
      </c>
      <c r="O46" s="18">
        <v>29</v>
      </c>
      <c r="P46" s="18">
        <v>212</v>
      </c>
      <c r="Q46" s="18">
        <v>31.4</v>
      </c>
      <c r="R46" s="18">
        <v>18.399999999999999</v>
      </c>
      <c r="S46" s="35">
        <v>42</v>
      </c>
    </row>
    <row r="47" spans="1:19" x14ac:dyDescent="0.2">
      <c r="A47" s="17" t="s">
        <v>51</v>
      </c>
      <c r="B47" s="18">
        <v>7.6</v>
      </c>
      <c r="C47" s="18">
        <v>13.95</v>
      </c>
      <c r="D47" s="34">
        <v>28</v>
      </c>
      <c r="E47" s="18">
        <v>15.4</v>
      </c>
      <c r="F47" s="18">
        <v>238</v>
      </c>
      <c r="G47" s="18">
        <v>36.5</v>
      </c>
      <c r="H47" s="18">
        <v>16.8</v>
      </c>
      <c r="I47" s="35">
        <v>43</v>
      </c>
      <c r="J47" s="51"/>
      <c r="K47" s="17" t="s">
        <v>76</v>
      </c>
      <c r="L47" s="18">
        <v>8</v>
      </c>
      <c r="M47" s="18">
        <v>16.600000000000001</v>
      </c>
      <c r="N47" s="34">
        <v>28</v>
      </c>
      <c r="O47" s="18">
        <v>29.5</v>
      </c>
      <c r="P47" s="18">
        <v>213</v>
      </c>
      <c r="Q47" s="18">
        <v>31.8</v>
      </c>
      <c r="R47" s="18">
        <v>18.8</v>
      </c>
      <c r="S47" s="35">
        <v>43</v>
      </c>
    </row>
    <row r="48" spans="1:19" x14ac:dyDescent="0.2">
      <c r="A48" s="17" t="s">
        <v>52</v>
      </c>
      <c r="B48" s="18">
        <v>7.64</v>
      </c>
      <c r="C48" s="18">
        <v>14</v>
      </c>
      <c r="D48" s="34">
        <v>27</v>
      </c>
      <c r="E48" s="18">
        <v>15.6</v>
      </c>
      <c r="F48" s="18">
        <v>239</v>
      </c>
      <c r="G48" s="18">
        <v>37</v>
      </c>
      <c r="H48" s="18">
        <v>17</v>
      </c>
      <c r="I48" s="35">
        <v>44</v>
      </c>
      <c r="J48" s="51"/>
      <c r="K48" s="17" t="s">
        <v>77</v>
      </c>
      <c r="L48" s="18">
        <v>8.0399999999999991</v>
      </c>
      <c r="M48" s="18">
        <v>16.7</v>
      </c>
      <c r="N48" s="34">
        <v>27</v>
      </c>
      <c r="O48" s="18">
        <v>30</v>
      </c>
      <c r="P48" s="18">
        <v>214</v>
      </c>
      <c r="Q48" s="18">
        <v>32</v>
      </c>
      <c r="R48" s="18">
        <v>19</v>
      </c>
      <c r="S48" s="35">
        <v>44</v>
      </c>
    </row>
    <row r="49" spans="1:19" x14ac:dyDescent="0.2">
      <c r="A49" s="17" t="s">
        <v>53</v>
      </c>
      <c r="B49" s="18">
        <v>7.68</v>
      </c>
      <c r="C49" s="18">
        <v>14.05</v>
      </c>
      <c r="D49" s="34">
        <v>26</v>
      </c>
      <c r="E49" s="18">
        <v>15.8</v>
      </c>
      <c r="F49" s="18">
        <v>240</v>
      </c>
      <c r="G49" s="18">
        <v>37.4</v>
      </c>
      <c r="H49" s="18">
        <v>17.399999999999999</v>
      </c>
      <c r="I49" s="35">
        <v>45</v>
      </c>
      <c r="J49" s="51"/>
      <c r="K49" s="17" t="s">
        <v>78</v>
      </c>
      <c r="L49" s="18">
        <v>8.08</v>
      </c>
      <c r="M49" s="18">
        <v>16.8</v>
      </c>
      <c r="N49" s="34">
        <v>26</v>
      </c>
      <c r="O49" s="18">
        <v>30.4</v>
      </c>
      <c r="P49" s="18">
        <v>215</v>
      </c>
      <c r="Q49" s="18">
        <v>32.4</v>
      </c>
      <c r="R49" s="18">
        <v>19.399999999999999</v>
      </c>
      <c r="S49" s="35">
        <v>45</v>
      </c>
    </row>
    <row r="50" spans="1:19" x14ac:dyDescent="0.2">
      <c r="A50" s="17" t="s">
        <v>54</v>
      </c>
      <c r="B50" s="18">
        <v>7.7</v>
      </c>
      <c r="C50" s="18">
        <v>14.1</v>
      </c>
      <c r="D50" s="34">
        <v>25</v>
      </c>
      <c r="E50" s="18">
        <v>16</v>
      </c>
      <c r="F50" s="18">
        <v>241</v>
      </c>
      <c r="G50" s="18">
        <v>37.799999999999997</v>
      </c>
      <c r="H50" s="18">
        <v>17.8</v>
      </c>
      <c r="I50" s="35">
        <v>46</v>
      </c>
      <c r="J50" s="51"/>
      <c r="K50" s="17" t="s">
        <v>79</v>
      </c>
      <c r="L50" s="18">
        <v>8.1</v>
      </c>
      <c r="M50" s="18">
        <v>16.899999999999999</v>
      </c>
      <c r="N50" s="34">
        <v>25</v>
      </c>
      <c r="O50" s="18">
        <v>30.8</v>
      </c>
      <c r="P50" s="18">
        <v>216</v>
      </c>
      <c r="Q50" s="18">
        <v>32.799999999999997</v>
      </c>
      <c r="R50" s="18">
        <v>19.8</v>
      </c>
      <c r="S50" s="35">
        <v>46</v>
      </c>
    </row>
    <row r="51" spans="1:19" x14ac:dyDescent="0.2">
      <c r="A51" s="17" t="s">
        <v>56</v>
      </c>
      <c r="B51" s="18">
        <v>7.74</v>
      </c>
      <c r="C51" s="18">
        <v>14.2</v>
      </c>
      <c r="D51" s="34">
        <v>24</v>
      </c>
      <c r="E51" s="18">
        <v>16.399999999999999</v>
      </c>
      <c r="F51" s="18">
        <v>242</v>
      </c>
      <c r="G51" s="18">
        <v>38</v>
      </c>
      <c r="H51" s="18">
        <v>18</v>
      </c>
      <c r="I51" s="35">
        <v>47</v>
      </c>
      <c r="J51" s="51"/>
      <c r="K51" s="17" t="s">
        <v>80</v>
      </c>
      <c r="L51" s="18">
        <v>8.14</v>
      </c>
      <c r="M51" s="18">
        <v>17</v>
      </c>
      <c r="N51" s="34">
        <v>24</v>
      </c>
      <c r="O51" s="18">
        <v>31</v>
      </c>
      <c r="P51" s="18">
        <v>217</v>
      </c>
      <c r="Q51" s="18">
        <v>33</v>
      </c>
      <c r="R51" s="18">
        <v>20</v>
      </c>
      <c r="S51" s="35">
        <v>47</v>
      </c>
    </row>
    <row r="52" spans="1:19" x14ac:dyDescent="0.2">
      <c r="A52" s="17" t="s">
        <v>59</v>
      </c>
      <c r="B52" s="18">
        <v>7.78</v>
      </c>
      <c r="C52" s="18">
        <v>14.3</v>
      </c>
      <c r="D52" s="34">
        <v>23</v>
      </c>
      <c r="E52" s="18">
        <v>16.600000000000001</v>
      </c>
      <c r="F52" s="18">
        <v>243</v>
      </c>
      <c r="G52" s="18">
        <v>38.4</v>
      </c>
      <c r="H52" s="18">
        <v>18.399999999999999</v>
      </c>
      <c r="I52" s="35">
        <v>48</v>
      </c>
      <c r="J52" s="51"/>
      <c r="K52" s="17" t="s">
        <v>81</v>
      </c>
      <c r="L52" s="18">
        <v>8.18</v>
      </c>
      <c r="M52" s="18">
        <v>17.100000000000001</v>
      </c>
      <c r="N52" s="34">
        <v>23</v>
      </c>
      <c r="O52" s="18">
        <v>31.4</v>
      </c>
      <c r="P52" s="18">
        <v>218</v>
      </c>
      <c r="Q52" s="18">
        <v>33.4</v>
      </c>
      <c r="R52" s="18">
        <v>20.399999999999999</v>
      </c>
      <c r="S52" s="35">
        <v>48</v>
      </c>
    </row>
    <row r="53" spans="1:19" x14ac:dyDescent="0.2">
      <c r="A53" s="17" t="s">
        <v>61</v>
      </c>
      <c r="B53" s="18">
        <v>7.8</v>
      </c>
      <c r="C53" s="18">
        <v>14.4</v>
      </c>
      <c r="D53" s="34">
        <v>22</v>
      </c>
      <c r="E53" s="18">
        <v>16.8</v>
      </c>
      <c r="F53" s="18">
        <v>244</v>
      </c>
      <c r="G53" s="18">
        <v>38.799999999999997</v>
      </c>
      <c r="H53" s="18">
        <v>18.8</v>
      </c>
      <c r="I53" s="35">
        <v>49</v>
      </c>
      <c r="J53" s="51"/>
      <c r="K53" s="17" t="s">
        <v>82</v>
      </c>
      <c r="L53" s="18">
        <v>8.1999999999999993</v>
      </c>
      <c r="M53" s="18">
        <v>17.2</v>
      </c>
      <c r="N53" s="34">
        <v>22</v>
      </c>
      <c r="O53" s="18">
        <v>31.8</v>
      </c>
      <c r="P53" s="18">
        <v>219</v>
      </c>
      <c r="Q53" s="18">
        <v>33.799999999999997</v>
      </c>
      <c r="R53" s="18">
        <v>20.8</v>
      </c>
      <c r="S53" s="35">
        <v>49</v>
      </c>
    </row>
    <row r="54" spans="1:19" x14ac:dyDescent="0.2">
      <c r="A54" s="17" t="s">
        <v>169</v>
      </c>
      <c r="B54" s="18">
        <v>7.84</v>
      </c>
      <c r="C54" s="18">
        <v>14.5</v>
      </c>
      <c r="D54" s="34">
        <v>21</v>
      </c>
      <c r="E54" s="18">
        <v>17</v>
      </c>
      <c r="F54" s="18">
        <v>245</v>
      </c>
      <c r="G54" s="18">
        <v>39</v>
      </c>
      <c r="H54" s="18">
        <v>19</v>
      </c>
      <c r="I54" s="35">
        <v>50</v>
      </c>
      <c r="J54" s="51"/>
      <c r="K54" s="17" t="s">
        <v>83</v>
      </c>
      <c r="L54" s="18">
        <v>8.25</v>
      </c>
      <c r="M54" s="18">
        <v>17.3</v>
      </c>
      <c r="N54" s="34">
        <v>21</v>
      </c>
      <c r="O54" s="18">
        <v>32</v>
      </c>
      <c r="P54" s="18">
        <v>220</v>
      </c>
      <c r="Q54" s="18">
        <v>34</v>
      </c>
      <c r="R54" s="18">
        <v>21</v>
      </c>
      <c r="S54" s="35">
        <v>50</v>
      </c>
    </row>
    <row r="55" spans="1:19" x14ac:dyDescent="0.2">
      <c r="A55" s="17" t="s">
        <v>64</v>
      </c>
      <c r="B55" s="18">
        <v>7.88</v>
      </c>
      <c r="C55" s="18">
        <v>14.6</v>
      </c>
      <c r="D55" s="34">
        <v>20</v>
      </c>
      <c r="E55" s="18">
        <v>17.399999999999999</v>
      </c>
      <c r="F55" s="18">
        <v>246</v>
      </c>
      <c r="G55" s="18">
        <v>39.4</v>
      </c>
      <c r="H55" s="18">
        <v>19.5</v>
      </c>
      <c r="I55" s="35">
        <v>51</v>
      </c>
      <c r="J55" s="51"/>
      <c r="K55" s="17" t="s">
        <v>84</v>
      </c>
      <c r="L55" s="18">
        <v>8.3000000000000007</v>
      </c>
      <c r="M55" s="18">
        <v>17.399999999999999</v>
      </c>
      <c r="N55" s="34">
        <v>20</v>
      </c>
      <c r="O55" s="18">
        <v>32.5</v>
      </c>
      <c r="P55" s="18">
        <v>221</v>
      </c>
      <c r="Q55" s="18">
        <v>34.4</v>
      </c>
      <c r="R55" s="18">
        <v>21.5</v>
      </c>
      <c r="S55" s="35">
        <v>51</v>
      </c>
    </row>
    <row r="56" spans="1:19" x14ac:dyDescent="0.2">
      <c r="A56" s="17" t="s">
        <v>111</v>
      </c>
      <c r="B56" s="18">
        <v>7.9</v>
      </c>
      <c r="C56" s="18">
        <v>14.7</v>
      </c>
      <c r="D56" s="34">
        <v>19</v>
      </c>
      <c r="E56" s="18">
        <v>17.600000000000001</v>
      </c>
      <c r="F56" s="18">
        <v>247</v>
      </c>
      <c r="G56" s="18">
        <v>39.799999999999997</v>
      </c>
      <c r="H56" s="18">
        <v>20</v>
      </c>
      <c r="I56" s="35">
        <v>52</v>
      </c>
      <c r="J56" s="51"/>
      <c r="K56" s="17" t="s">
        <v>122</v>
      </c>
      <c r="L56" s="18">
        <v>8.35</v>
      </c>
      <c r="M56" s="18">
        <v>17.5</v>
      </c>
      <c r="N56" s="34">
        <v>19</v>
      </c>
      <c r="O56" s="18">
        <v>33</v>
      </c>
      <c r="P56" s="18">
        <v>222</v>
      </c>
      <c r="Q56" s="18">
        <v>34.799999999999997</v>
      </c>
      <c r="R56" s="18">
        <v>22</v>
      </c>
      <c r="S56" s="35">
        <v>52</v>
      </c>
    </row>
    <row r="57" spans="1:19" x14ac:dyDescent="0.2">
      <c r="A57" s="17" t="s">
        <v>67</v>
      </c>
      <c r="B57" s="18">
        <v>7.94</v>
      </c>
      <c r="C57" s="18">
        <v>14.8</v>
      </c>
      <c r="D57" s="34">
        <v>18</v>
      </c>
      <c r="E57" s="18">
        <v>17.8</v>
      </c>
      <c r="F57" s="18">
        <v>248</v>
      </c>
      <c r="G57" s="18">
        <v>40</v>
      </c>
      <c r="H57" s="18">
        <v>20.5</v>
      </c>
      <c r="I57" s="35">
        <v>53</v>
      </c>
      <c r="J57" s="51"/>
      <c r="K57" s="17" t="s">
        <v>123</v>
      </c>
      <c r="L57" s="18">
        <v>8.4</v>
      </c>
      <c r="M57" s="18">
        <v>17.7</v>
      </c>
      <c r="N57" s="34">
        <v>18</v>
      </c>
      <c r="O57" s="18">
        <v>33.5</v>
      </c>
      <c r="P57" s="18">
        <v>224</v>
      </c>
      <c r="Q57" s="18">
        <v>35</v>
      </c>
      <c r="R57" s="18">
        <v>22.5</v>
      </c>
      <c r="S57" s="35">
        <v>53</v>
      </c>
    </row>
    <row r="58" spans="1:19" x14ac:dyDescent="0.2">
      <c r="A58" s="17" t="s">
        <v>114</v>
      </c>
      <c r="B58" s="18">
        <v>7.98</v>
      </c>
      <c r="C58" s="18">
        <v>14.9</v>
      </c>
      <c r="D58" s="34">
        <v>17</v>
      </c>
      <c r="E58" s="18">
        <v>18</v>
      </c>
      <c r="F58" s="18">
        <v>249</v>
      </c>
      <c r="G58" s="18">
        <v>40.4</v>
      </c>
      <c r="H58" s="18">
        <v>21</v>
      </c>
      <c r="I58" s="35">
        <v>54</v>
      </c>
      <c r="J58" s="51"/>
      <c r="K58" s="17" t="s">
        <v>124</v>
      </c>
      <c r="L58" s="18">
        <v>8.4499999999999993</v>
      </c>
      <c r="M58" s="18">
        <v>17.899999999999999</v>
      </c>
      <c r="N58" s="34">
        <v>17</v>
      </c>
      <c r="O58" s="18">
        <v>34</v>
      </c>
      <c r="P58" s="18">
        <v>226</v>
      </c>
      <c r="Q58" s="18">
        <v>35.4</v>
      </c>
      <c r="R58" s="18">
        <v>23</v>
      </c>
      <c r="S58" s="35">
        <v>54</v>
      </c>
    </row>
    <row r="59" spans="1:19" x14ac:dyDescent="0.2">
      <c r="A59" s="17" t="s">
        <v>70</v>
      </c>
      <c r="B59" s="18">
        <v>8</v>
      </c>
      <c r="C59" s="18">
        <v>15</v>
      </c>
      <c r="D59" s="34">
        <v>16</v>
      </c>
      <c r="E59" s="18">
        <v>18.399999999999999</v>
      </c>
      <c r="F59" s="18">
        <v>250</v>
      </c>
      <c r="G59" s="18">
        <v>40.799999999999997</v>
      </c>
      <c r="H59" s="18">
        <v>21.5</v>
      </c>
      <c r="I59" s="35">
        <v>55</v>
      </c>
      <c r="J59" s="51"/>
      <c r="K59" s="17" t="s">
        <v>87</v>
      </c>
      <c r="L59" s="18">
        <v>8.5</v>
      </c>
      <c r="M59" s="18">
        <v>18.100000000000001</v>
      </c>
      <c r="N59" s="34">
        <v>16</v>
      </c>
      <c r="O59" s="18">
        <v>35</v>
      </c>
      <c r="P59" s="18">
        <v>228</v>
      </c>
      <c r="Q59" s="18">
        <v>35.799999999999997</v>
      </c>
      <c r="R59" s="18">
        <v>23.5</v>
      </c>
      <c r="S59" s="35">
        <v>55</v>
      </c>
    </row>
    <row r="60" spans="1:19" x14ac:dyDescent="0.2">
      <c r="A60" s="17" t="s">
        <v>72</v>
      </c>
      <c r="B60" s="18">
        <v>8.0500000000000007</v>
      </c>
      <c r="C60" s="18">
        <v>15.1</v>
      </c>
      <c r="D60" s="34">
        <v>15</v>
      </c>
      <c r="E60" s="18">
        <v>18.8</v>
      </c>
      <c r="F60" s="18">
        <v>251</v>
      </c>
      <c r="G60" s="18">
        <v>41</v>
      </c>
      <c r="H60" s="18">
        <v>22</v>
      </c>
      <c r="I60" s="35">
        <v>56</v>
      </c>
      <c r="J60" s="51"/>
      <c r="K60" s="17" t="s">
        <v>125</v>
      </c>
      <c r="L60" s="18">
        <v>8.5500000000000007</v>
      </c>
      <c r="M60" s="18">
        <v>18.3</v>
      </c>
      <c r="N60" s="34">
        <v>15</v>
      </c>
      <c r="O60" s="18">
        <v>36</v>
      </c>
      <c r="P60" s="18">
        <v>230</v>
      </c>
      <c r="Q60" s="18">
        <v>36</v>
      </c>
      <c r="R60" s="18">
        <v>24</v>
      </c>
      <c r="S60" s="35">
        <v>56</v>
      </c>
    </row>
    <row r="61" spans="1:19" x14ac:dyDescent="0.2">
      <c r="A61" s="17" t="s">
        <v>222</v>
      </c>
      <c r="B61" s="18">
        <v>8.1</v>
      </c>
      <c r="C61" s="18">
        <v>15.2</v>
      </c>
      <c r="D61" s="34">
        <v>14</v>
      </c>
      <c r="E61" s="18">
        <v>19</v>
      </c>
      <c r="F61" s="18">
        <v>252</v>
      </c>
      <c r="G61" s="18">
        <v>41.5</v>
      </c>
      <c r="H61" s="18">
        <v>22.5</v>
      </c>
      <c r="I61" s="35">
        <v>57</v>
      </c>
      <c r="J61" s="51"/>
      <c r="K61" s="17" t="s">
        <v>171</v>
      </c>
      <c r="L61" s="18">
        <v>8.6</v>
      </c>
      <c r="M61" s="18">
        <v>18.5</v>
      </c>
      <c r="N61" s="34">
        <v>14</v>
      </c>
      <c r="O61" s="18">
        <v>37</v>
      </c>
      <c r="P61" s="18">
        <v>232</v>
      </c>
      <c r="Q61" s="18">
        <v>36.5</v>
      </c>
      <c r="R61" s="18">
        <v>24.5</v>
      </c>
      <c r="S61" s="35">
        <v>57</v>
      </c>
    </row>
    <row r="62" spans="1:19" x14ac:dyDescent="0.2">
      <c r="A62" s="17" t="s">
        <v>75</v>
      </c>
      <c r="B62" s="18">
        <v>8.15</v>
      </c>
      <c r="C62" s="18">
        <v>15.3</v>
      </c>
      <c r="D62" s="34">
        <v>13</v>
      </c>
      <c r="E62" s="18">
        <v>19.5</v>
      </c>
      <c r="F62" s="18">
        <v>253</v>
      </c>
      <c r="G62" s="18">
        <v>42</v>
      </c>
      <c r="H62" s="18">
        <v>23</v>
      </c>
      <c r="I62" s="35">
        <v>58</v>
      </c>
      <c r="J62" s="51"/>
      <c r="K62" s="17" t="s">
        <v>172</v>
      </c>
      <c r="L62" s="18">
        <v>8.65</v>
      </c>
      <c r="M62" s="18">
        <v>18.7</v>
      </c>
      <c r="N62" s="34">
        <v>13</v>
      </c>
      <c r="O62" s="18">
        <v>38</v>
      </c>
      <c r="P62" s="18">
        <v>234</v>
      </c>
      <c r="Q62" s="18">
        <v>37</v>
      </c>
      <c r="R62" s="18">
        <v>25</v>
      </c>
      <c r="S62" s="35">
        <v>58</v>
      </c>
    </row>
    <row r="63" spans="1:19" x14ac:dyDescent="0.2">
      <c r="A63" s="17" t="s">
        <v>199</v>
      </c>
      <c r="B63" s="18">
        <v>8.1999999999999993</v>
      </c>
      <c r="C63" s="18">
        <v>15.4</v>
      </c>
      <c r="D63" s="34">
        <v>12</v>
      </c>
      <c r="E63" s="18">
        <v>20</v>
      </c>
      <c r="F63" s="18">
        <v>254</v>
      </c>
      <c r="G63" s="18">
        <v>42.5</v>
      </c>
      <c r="H63" s="18">
        <v>23.5</v>
      </c>
      <c r="I63" s="35">
        <v>59</v>
      </c>
      <c r="J63" s="51"/>
      <c r="K63" s="17" t="s">
        <v>128</v>
      </c>
      <c r="L63" s="18">
        <v>8.6999999999999993</v>
      </c>
      <c r="M63" s="18">
        <v>18.899999999999999</v>
      </c>
      <c r="N63" s="34">
        <v>12</v>
      </c>
      <c r="O63" s="18">
        <v>39</v>
      </c>
      <c r="P63" s="18">
        <v>236</v>
      </c>
      <c r="Q63" s="18">
        <v>37.5</v>
      </c>
      <c r="R63" s="18">
        <v>25.5</v>
      </c>
      <c r="S63" s="35">
        <v>59</v>
      </c>
    </row>
    <row r="64" spans="1:19" x14ac:dyDescent="0.2">
      <c r="A64" s="17" t="s">
        <v>235</v>
      </c>
      <c r="B64" s="18">
        <v>8.25</v>
      </c>
      <c r="C64" s="18">
        <v>15.6</v>
      </c>
      <c r="D64" s="34">
        <v>11</v>
      </c>
      <c r="E64" s="18">
        <v>20.5</v>
      </c>
      <c r="F64" s="18">
        <v>255</v>
      </c>
      <c r="G64" s="18">
        <v>43</v>
      </c>
      <c r="H64" s="18">
        <v>24</v>
      </c>
      <c r="I64" s="35">
        <v>60</v>
      </c>
      <c r="J64" s="51"/>
      <c r="K64" s="17" t="s">
        <v>173</v>
      </c>
      <c r="L64" s="18">
        <v>8.75</v>
      </c>
      <c r="M64" s="18">
        <v>19.100000000000001</v>
      </c>
      <c r="N64" s="34">
        <v>11</v>
      </c>
      <c r="O64" s="18">
        <v>40</v>
      </c>
      <c r="P64" s="18">
        <v>238</v>
      </c>
      <c r="Q64" s="18">
        <v>38</v>
      </c>
      <c r="R64" s="18">
        <v>26</v>
      </c>
      <c r="S64" s="35">
        <v>60</v>
      </c>
    </row>
    <row r="65" spans="1:19" x14ac:dyDescent="0.2">
      <c r="A65" s="17" t="s">
        <v>79</v>
      </c>
      <c r="B65" s="18">
        <v>8.3000000000000007</v>
      </c>
      <c r="C65" s="18">
        <v>15.8</v>
      </c>
      <c r="D65" s="34">
        <v>10</v>
      </c>
      <c r="E65" s="18">
        <v>21</v>
      </c>
      <c r="F65" s="18">
        <v>257</v>
      </c>
      <c r="G65" s="18">
        <v>43.5</v>
      </c>
      <c r="H65" s="18">
        <v>24.5</v>
      </c>
      <c r="I65" s="35">
        <v>61</v>
      </c>
      <c r="J65" s="51"/>
      <c r="K65" s="17" t="s">
        <v>161</v>
      </c>
      <c r="L65" s="18">
        <v>8.8000000000000007</v>
      </c>
      <c r="M65" s="18">
        <v>19.3</v>
      </c>
      <c r="N65" s="34">
        <v>10</v>
      </c>
      <c r="O65" s="18">
        <v>42</v>
      </c>
      <c r="P65" s="18">
        <v>240</v>
      </c>
      <c r="Q65" s="18">
        <v>38.5</v>
      </c>
      <c r="R65" s="18">
        <v>26.5</v>
      </c>
      <c r="S65" s="35">
        <v>61</v>
      </c>
    </row>
    <row r="66" spans="1:19" x14ac:dyDescent="0.2">
      <c r="A66" s="17" t="s">
        <v>202</v>
      </c>
      <c r="B66" s="18">
        <v>8.35</v>
      </c>
      <c r="C66" s="18">
        <v>16</v>
      </c>
      <c r="D66" s="34">
        <v>9</v>
      </c>
      <c r="E66" s="18">
        <v>22</v>
      </c>
      <c r="F66" s="18">
        <v>259</v>
      </c>
      <c r="G66" s="18">
        <v>44</v>
      </c>
      <c r="H66" s="18">
        <v>25</v>
      </c>
      <c r="I66" s="35">
        <v>62</v>
      </c>
      <c r="J66" s="51"/>
      <c r="K66" s="17" t="s">
        <v>174</v>
      </c>
      <c r="L66" s="18">
        <v>8.85</v>
      </c>
      <c r="M66" s="18">
        <v>19.600000000000001</v>
      </c>
      <c r="N66" s="34">
        <v>9</v>
      </c>
      <c r="O66" s="18">
        <v>44</v>
      </c>
      <c r="P66" s="18">
        <v>242</v>
      </c>
      <c r="Q66" s="18">
        <v>39</v>
      </c>
      <c r="R66" s="18">
        <v>27</v>
      </c>
      <c r="S66" s="35">
        <v>62</v>
      </c>
    </row>
    <row r="67" spans="1:19" x14ac:dyDescent="0.2">
      <c r="A67" s="17" t="s">
        <v>236</v>
      </c>
      <c r="B67" s="18">
        <v>8.4</v>
      </c>
      <c r="C67" s="52">
        <v>16.2</v>
      </c>
      <c r="D67" s="34">
        <v>8</v>
      </c>
      <c r="E67" s="18">
        <v>23</v>
      </c>
      <c r="F67" s="18">
        <v>261</v>
      </c>
      <c r="G67" s="18">
        <v>44.5</v>
      </c>
      <c r="H67" s="18">
        <v>25.5</v>
      </c>
      <c r="I67" s="35">
        <v>63</v>
      </c>
      <c r="J67" s="51"/>
      <c r="K67" s="17" t="s">
        <v>175</v>
      </c>
      <c r="L67" s="18">
        <v>8.9</v>
      </c>
      <c r="M67" s="18">
        <v>19.899999999999999</v>
      </c>
      <c r="N67" s="34">
        <v>8</v>
      </c>
      <c r="O67" s="18">
        <v>46</v>
      </c>
      <c r="P67" s="18">
        <v>244</v>
      </c>
      <c r="Q67" s="18">
        <v>39.5</v>
      </c>
      <c r="R67" s="18">
        <v>28</v>
      </c>
      <c r="S67" s="35">
        <v>63</v>
      </c>
    </row>
    <row r="68" spans="1:19" x14ac:dyDescent="0.2">
      <c r="A68" s="17" t="s">
        <v>83</v>
      </c>
      <c r="B68" s="18">
        <v>8.4499999999999993</v>
      </c>
      <c r="C68" s="18">
        <v>16.399999999999999</v>
      </c>
      <c r="D68" s="34">
        <v>7</v>
      </c>
      <c r="E68" s="18">
        <v>24</v>
      </c>
      <c r="F68" s="18">
        <v>263</v>
      </c>
      <c r="G68" s="18">
        <v>45</v>
      </c>
      <c r="H68" s="18">
        <v>26</v>
      </c>
      <c r="I68" s="35">
        <v>64</v>
      </c>
      <c r="J68" s="51"/>
      <c r="K68" s="17" t="s">
        <v>176</v>
      </c>
      <c r="L68" s="18">
        <v>8.9499999999999993</v>
      </c>
      <c r="M68" s="18">
        <v>20.2</v>
      </c>
      <c r="N68" s="34">
        <v>7</v>
      </c>
      <c r="O68" s="18">
        <v>48</v>
      </c>
      <c r="P68" s="18">
        <v>246</v>
      </c>
      <c r="Q68" s="18">
        <v>40</v>
      </c>
      <c r="R68" s="18">
        <v>29</v>
      </c>
      <c r="S68" s="35">
        <v>64</v>
      </c>
    </row>
    <row r="69" spans="1:19" x14ac:dyDescent="0.2">
      <c r="A69" s="17" t="s">
        <v>205</v>
      </c>
      <c r="B69" s="18">
        <v>8.5</v>
      </c>
      <c r="C69" s="18">
        <v>16.600000000000001</v>
      </c>
      <c r="D69" s="34">
        <v>6</v>
      </c>
      <c r="E69" s="18">
        <v>25</v>
      </c>
      <c r="F69" s="18">
        <v>265</v>
      </c>
      <c r="G69" s="18">
        <v>45.5</v>
      </c>
      <c r="H69" s="18">
        <v>27</v>
      </c>
      <c r="I69" s="35">
        <v>65</v>
      </c>
      <c r="J69" s="51"/>
      <c r="K69" s="17" t="s">
        <v>177</v>
      </c>
      <c r="L69" s="18">
        <v>9</v>
      </c>
      <c r="M69" s="18">
        <v>20.5</v>
      </c>
      <c r="N69" s="34">
        <v>6</v>
      </c>
      <c r="O69" s="18">
        <v>50</v>
      </c>
      <c r="P69" s="18">
        <v>248</v>
      </c>
      <c r="Q69" s="18">
        <v>40.5</v>
      </c>
      <c r="R69" s="18">
        <v>30</v>
      </c>
      <c r="S69" s="35">
        <v>65</v>
      </c>
    </row>
    <row r="70" spans="1:19" x14ac:dyDescent="0.2">
      <c r="A70" s="17" t="s">
        <v>237</v>
      </c>
      <c r="B70" s="18">
        <v>8.5500000000000007</v>
      </c>
      <c r="C70" s="18">
        <v>16.899999999999999</v>
      </c>
      <c r="D70" s="34">
        <v>5</v>
      </c>
      <c r="E70" s="18">
        <v>26</v>
      </c>
      <c r="F70" s="18">
        <v>267</v>
      </c>
      <c r="G70" s="18">
        <v>46</v>
      </c>
      <c r="H70" s="18">
        <v>28</v>
      </c>
      <c r="I70" s="35">
        <v>66</v>
      </c>
      <c r="J70" s="51"/>
      <c r="K70" s="17" t="s">
        <v>97</v>
      </c>
      <c r="L70" s="18">
        <v>9.0500000000000007</v>
      </c>
      <c r="M70" s="18">
        <v>20.8</v>
      </c>
      <c r="N70" s="34">
        <v>5</v>
      </c>
      <c r="O70" s="18">
        <v>53</v>
      </c>
      <c r="P70" s="18">
        <v>250</v>
      </c>
      <c r="Q70" s="18">
        <v>41</v>
      </c>
      <c r="R70" s="18">
        <v>31</v>
      </c>
      <c r="S70" s="35">
        <v>66</v>
      </c>
    </row>
    <row r="71" spans="1:19" x14ac:dyDescent="0.2">
      <c r="A71" s="17" t="s">
        <v>196</v>
      </c>
      <c r="B71" s="18">
        <v>8.6</v>
      </c>
      <c r="C71" s="18">
        <v>17.2</v>
      </c>
      <c r="D71" s="34">
        <v>4</v>
      </c>
      <c r="E71" s="18">
        <v>28</v>
      </c>
      <c r="F71" s="18">
        <v>269</v>
      </c>
      <c r="G71" s="18">
        <v>46.5</v>
      </c>
      <c r="H71" s="18">
        <v>29</v>
      </c>
      <c r="I71" s="35">
        <v>67</v>
      </c>
      <c r="J71" s="51"/>
      <c r="K71" s="17" t="s">
        <v>98</v>
      </c>
      <c r="L71" s="18">
        <v>9.1</v>
      </c>
      <c r="M71" s="18">
        <v>21.1</v>
      </c>
      <c r="N71" s="34">
        <v>4</v>
      </c>
      <c r="O71" s="18">
        <v>56</v>
      </c>
      <c r="P71" s="18">
        <v>252</v>
      </c>
      <c r="Q71" s="18">
        <v>41.5</v>
      </c>
      <c r="R71" s="18">
        <v>32</v>
      </c>
      <c r="S71" s="35">
        <v>67</v>
      </c>
    </row>
    <row r="72" spans="1:19" x14ac:dyDescent="0.2">
      <c r="A72" s="17" t="s">
        <v>125</v>
      </c>
      <c r="B72" s="18">
        <v>8.65</v>
      </c>
      <c r="C72" s="18">
        <v>17.5</v>
      </c>
      <c r="D72" s="34">
        <v>3</v>
      </c>
      <c r="E72" s="18">
        <v>30</v>
      </c>
      <c r="F72" s="18">
        <v>271</v>
      </c>
      <c r="G72" s="18">
        <v>47</v>
      </c>
      <c r="H72" s="18">
        <v>30</v>
      </c>
      <c r="I72" s="35">
        <v>68</v>
      </c>
      <c r="J72" s="51"/>
      <c r="K72" s="17" t="s">
        <v>99</v>
      </c>
      <c r="L72" s="18">
        <v>9.15</v>
      </c>
      <c r="M72" s="18">
        <v>21.4</v>
      </c>
      <c r="N72" s="34">
        <v>3</v>
      </c>
      <c r="O72" s="18">
        <v>59</v>
      </c>
      <c r="P72" s="18">
        <v>254</v>
      </c>
      <c r="Q72" s="18">
        <v>42</v>
      </c>
      <c r="R72" s="18">
        <v>33</v>
      </c>
      <c r="S72" s="35">
        <v>68</v>
      </c>
    </row>
    <row r="73" spans="1:19" x14ac:dyDescent="0.2">
      <c r="A73" s="17" t="s">
        <v>89</v>
      </c>
      <c r="B73" s="18">
        <v>8.6999999999999993</v>
      </c>
      <c r="C73" s="18">
        <v>17.7</v>
      </c>
      <c r="D73" s="34">
        <v>2</v>
      </c>
      <c r="E73" s="18">
        <v>32</v>
      </c>
      <c r="F73" s="18">
        <v>273</v>
      </c>
      <c r="G73" s="18">
        <v>47.5</v>
      </c>
      <c r="H73" s="18">
        <v>31</v>
      </c>
      <c r="I73" s="35">
        <v>69</v>
      </c>
      <c r="J73" s="51"/>
      <c r="K73" s="17" t="s">
        <v>100</v>
      </c>
      <c r="L73" s="18">
        <v>9.1999999999999993</v>
      </c>
      <c r="M73" s="18">
        <v>21.7</v>
      </c>
      <c r="N73" s="34">
        <v>2</v>
      </c>
      <c r="O73" s="18">
        <v>62</v>
      </c>
      <c r="P73" s="18">
        <v>256</v>
      </c>
      <c r="Q73" s="18">
        <v>42.5</v>
      </c>
      <c r="R73" s="18">
        <v>34</v>
      </c>
      <c r="S73" s="35">
        <v>69</v>
      </c>
    </row>
    <row r="74" spans="1:19" ht="15.75" customHeight="1" x14ac:dyDescent="0.2">
      <c r="A74" s="17" t="s">
        <v>160</v>
      </c>
      <c r="B74" s="18">
        <v>8.8000000000000007</v>
      </c>
      <c r="C74" s="18">
        <v>18</v>
      </c>
      <c r="D74" s="34">
        <v>1</v>
      </c>
      <c r="E74" s="18">
        <v>34</v>
      </c>
      <c r="F74" s="18">
        <v>275</v>
      </c>
      <c r="G74" s="18">
        <v>48</v>
      </c>
      <c r="H74" s="18">
        <v>32</v>
      </c>
      <c r="I74" s="35">
        <v>70</v>
      </c>
      <c r="J74" s="51"/>
      <c r="K74" s="17" t="s">
        <v>101</v>
      </c>
      <c r="L74" s="18">
        <v>9.3000000000000007</v>
      </c>
      <c r="M74" s="18">
        <v>22</v>
      </c>
      <c r="N74" s="34">
        <v>1</v>
      </c>
      <c r="O74" s="18">
        <v>65</v>
      </c>
      <c r="P74" s="18">
        <v>258</v>
      </c>
      <c r="Q74" s="18">
        <v>43</v>
      </c>
      <c r="R74" s="18">
        <v>35</v>
      </c>
      <c r="S74" s="35">
        <v>70</v>
      </c>
    </row>
    <row r="75" spans="1:19" ht="15.75" customHeight="1" x14ac:dyDescent="0.2">
      <c r="A75" s="17" t="s">
        <v>238</v>
      </c>
      <c r="B75" s="27">
        <v>8.81</v>
      </c>
      <c r="C75" s="18">
        <v>18.100000000000001</v>
      </c>
      <c r="D75" s="37">
        <v>0</v>
      </c>
      <c r="E75" s="27"/>
      <c r="F75" s="27"/>
      <c r="G75" s="27"/>
      <c r="H75" s="27"/>
      <c r="I75" s="38"/>
      <c r="J75" s="51"/>
      <c r="K75" s="17" t="s">
        <v>228</v>
      </c>
      <c r="L75" s="27">
        <v>9.31</v>
      </c>
      <c r="M75" s="27">
        <v>22.1</v>
      </c>
      <c r="N75" s="37">
        <v>0</v>
      </c>
      <c r="O75" s="27"/>
      <c r="P75" s="27"/>
      <c r="Q75" s="27"/>
      <c r="R75" s="27"/>
      <c r="S75" s="38"/>
    </row>
  </sheetData>
  <sheetProtection password="CC85" sheet="1" selectLockedCells="1" selectUnlockedCells="1"/>
  <mergeCells count="2">
    <mergeCell ref="A1:I1"/>
    <mergeCell ref="K1:S1"/>
  </mergeCells>
  <phoneticPr fontId="14" type="noConversion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workbookViewId="0">
      <selection activeCell="A4" sqref="A4:XFD9"/>
    </sheetView>
  </sheetViews>
  <sheetFormatPr defaultRowHeight="12.75" x14ac:dyDescent="0.2"/>
  <cols>
    <col min="1" max="1" width="4.140625" customWidth="1"/>
    <col min="2" max="2" width="36.28515625" customWidth="1"/>
    <col min="3" max="3" width="12.7109375" style="70" customWidth="1"/>
    <col min="4" max="4" width="10.140625" bestFit="1" customWidth="1"/>
    <col min="5" max="5" width="7.42578125" customWidth="1"/>
  </cols>
  <sheetData>
    <row r="1" spans="1:20" ht="15" x14ac:dyDescent="0.25">
      <c r="A1" s="53"/>
      <c r="B1" s="53"/>
      <c r="C1" s="69"/>
      <c r="D1" s="53"/>
      <c r="E1" s="53"/>
      <c r="F1" s="53"/>
      <c r="G1" s="53"/>
      <c r="H1" s="54" t="s">
        <v>19</v>
      </c>
      <c r="I1" s="54"/>
      <c r="J1" s="54"/>
      <c r="K1" s="54"/>
      <c r="L1" s="54"/>
      <c r="M1" s="54"/>
      <c r="N1" s="54"/>
      <c r="O1" s="53"/>
    </row>
    <row r="2" spans="1:20" ht="15" x14ac:dyDescent="0.25">
      <c r="A2" s="53"/>
      <c r="B2" s="53"/>
      <c r="C2" s="69"/>
      <c r="D2" s="53"/>
      <c r="E2" s="53"/>
      <c r="F2" s="53"/>
      <c r="G2" s="53"/>
      <c r="H2" s="54" t="s">
        <v>20</v>
      </c>
      <c r="I2" s="54"/>
      <c r="J2" s="54"/>
      <c r="K2" s="54"/>
      <c r="L2" s="54"/>
      <c r="M2" s="54"/>
      <c r="N2" s="54"/>
      <c r="O2" s="53"/>
    </row>
    <row r="3" spans="1:20" ht="15" x14ac:dyDescent="0.25">
      <c r="A3" s="53"/>
      <c r="B3" s="53"/>
      <c r="C3" s="69"/>
      <c r="D3" s="53"/>
      <c r="E3" s="53"/>
      <c r="F3" s="53"/>
      <c r="G3" s="53"/>
      <c r="H3" s="54"/>
      <c r="I3" s="54"/>
      <c r="J3" s="54"/>
      <c r="K3" s="54"/>
      <c r="L3" s="54"/>
      <c r="M3" s="54"/>
      <c r="N3" s="54"/>
      <c r="O3" s="53"/>
    </row>
    <row r="4" spans="1:20" ht="15" x14ac:dyDescent="0.25">
      <c r="A4" s="53"/>
      <c r="B4" s="53"/>
      <c r="C4" s="53"/>
      <c r="D4" s="53"/>
      <c r="E4" s="53"/>
      <c r="F4" s="53"/>
      <c r="G4" s="53"/>
      <c r="H4" s="53"/>
      <c r="I4" s="98" t="s">
        <v>659</v>
      </c>
      <c r="J4" s="53"/>
      <c r="K4" s="53"/>
      <c r="L4" s="53"/>
      <c r="M4" s="53"/>
      <c r="N4" s="53"/>
      <c r="O4" s="53"/>
    </row>
    <row r="5" spans="1:20" ht="15" x14ac:dyDescent="0.25">
      <c r="A5" s="53"/>
      <c r="B5" s="53"/>
      <c r="C5" s="53"/>
      <c r="D5" s="53"/>
      <c r="E5" s="53"/>
      <c r="F5" s="53"/>
      <c r="G5" s="53"/>
      <c r="H5" s="53"/>
      <c r="I5" s="53" t="s">
        <v>24</v>
      </c>
      <c r="J5" s="53"/>
      <c r="K5" s="53"/>
      <c r="L5" s="53"/>
      <c r="M5" s="53"/>
      <c r="N5" s="53"/>
      <c r="O5" s="53"/>
    </row>
    <row r="6" spans="1:20" ht="15" x14ac:dyDescent="0.25">
      <c r="A6" s="53"/>
      <c r="B6" s="53"/>
      <c r="C6" s="53"/>
      <c r="D6" s="53"/>
      <c r="E6" s="53"/>
      <c r="F6" s="53"/>
      <c r="G6" s="53"/>
      <c r="H6" s="53"/>
      <c r="I6" s="98" t="s">
        <v>660</v>
      </c>
      <c r="J6" s="53"/>
      <c r="K6" s="53"/>
      <c r="L6" s="53"/>
      <c r="M6" s="53"/>
      <c r="N6" s="53"/>
      <c r="O6" s="53"/>
    </row>
    <row r="7" spans="1:20" ht="15" x14ac:dyDescent="0.25">
      <c r="A7" s="53"/>
      <c r="B7" s="53"/>
      <c r="C7" s="53"/>
      <c r="D7" s="53"/>
      <c r="E7" s="100" t="s">
        <v>27</v>
      </c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</row>
    <row r="8" spans="1:20" ht="15" x14ac:dyDescent="0.25">
      <c r="A8" s="99"/>
      <c r="B8" s="99"/>
      <c r="C8" s="99"/>
      <c r="D8" s="99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1"/>
    </row>
    <row r="9" spans="1:20" x14ac:dyDescent="0.2">
      <c r="C9"/>
    </row>
    <row r="10" spans="1:20" ht="38.25" x14ac:dyDescent="0.2">
      <c r="A10" s="76" t="s">
        <v>30</v>
      </c>
      <c r="B10" s="76" t="s">
        <v>0</v>
      </c>
      <c r="C10" s="77" t="s">
        <v>1</v>
      </c>
      <c r="D10" s="76" t="s">
        <v>31</v>
      </c>
      <c r="E10" s="76" t="s">
        <v>32</v>
      </c>
      <c r="F10" s="78" t="s">
        <v>3</v>
      </c>
      <c r="G10" s="79" t="s">
        <v>4</v>
      </c>
      <c r="H10" s="78" t="s">
        <v>3</v>
      </c>
      <c r="I10" s="79" t="s">
        <v>33</v>
      </c>
      <c r="J10" s="78" t="s">
        <v>3</v>
      </c>
      <c r="K10" s="76" t="s">
        <v>5</v>
      </c>
      <c r="L10" s="78" t="s">
        <v>3</v>
      </c>
      <c r="M10" s="76" t="s">
        <v>6</v>
      </c>
      <c r="N10" s="78" t="s">
        <v>3</v>
      </c>
      <c r="O10" s="76" t="s">
        <v>146</v>
      </c>
      <c r="P10" s="78" t="s">
        <v>3</v>
      </c>
      <c r="Q10" s="76" t="s">
        <v>8</v>
      </c>
      <c r="R10" s="78" t="s">
        <v>3</v>
      </c>
      <c r="S10" s="80" t="s">
        <v>9</v>
      </c>
      <c r="T10" s="76" t="s">
        <v>10</v>
      </c>
    </row>
    <row r="11" spans="1:20" ht="14.25" customHeight="1" x14ac:dyDescent="0.2">
      <c r="A11" s="66">
        <v>1</v>
      </c>
      <c r="B11" s="96" t="s">
        <v>618</v>
      </c>
      <c r="C11" s="97">
        <v>39251</v>
      </c>
      <c r="D11" s="59">
        <f t="shared" ref="D11:D20" ca="1" si="0">INT(DAYS360(C11,TODAY())/360)</f>
        <v>11</v>
      </c>
      <c r="E11" s="59">
        <v>9.6</v>
      </c>
      <c r="F11" s="59">
        <f ca="1">IF((D11&lt;=11),VLOOKUP(E11,'11 лет'!$L$3:$N$75,3),IF((D11=12),VLOOKUP(E11,'12 лет'!$L$3:$N$75,3),IF((D11=13),VLOOKUP(E11,'13 лет'!$M$3:$P$75,4),IF((D11=14),VLOOKUP(E11,'14 лет'!$M$3:$P$75,4),IF((D11=15),VLOOKUP(E11,'15 лет'!$L$3:$N$75,3),IF((D11=16),VLOOKUP(E11,'16 лет'!$L$3:$N$75,3),VLOOKUP(E11,'17 лет'!$L$3:$N$75,3)))))))</f>
        <v>18</v>
      </c>
      <c r="G11" s="59" t="s">
        <v>160</v>
      </c>
      <c r="H11" s="59">
        <f ca="1">IF((D11&lt;11),VLOOKUP(G11,'11 лет'!$K$3:$N$75,4),IF((D11=11),VLOOKUP(G11,'12 лет'!$K$3:$N$75,4),IF((D11=13),VLOOKUP(G11,'13 лет'!$L$3:$P$75,5),IF((D11=14),VLOOKUP(G11,'14 лет'!$L$3:$P$75,5),IF((D11=15),VLOOKUP(G11,'15 лет'!$K$3:$N$75,4),IF((D11=16),VLOOKUP(G11,'16 лет'!$K$3:$N$75,4),VLOOKUP(G11,'17 лет'!$K$3:$N$75,4)))))))</f>
        <v>22</v>
      </c>
      <c r="I11" s="59">
        <v>5.9</v>
      </c>
      <c r="J11" s="59">
        <f ca="1">IF((D11&lt;=11),VLOOKUP(I11,'11 лет'!$M$3:$N$75,2),IF((D11=12),VLOOKUP(I11,'12 лет'!$M$3:$N$75,2),IF((D11=13),VLOOKUP(I11,'13 лет'!$O$3:$P$75,2),IF((D11=14),VLOOKUP(I11,'14 лет'!$O$3:$P$75,2),IF((D11=15),VLOOKUP(I11,'15 лет'!$M$3:$N$75,2),IF((D11=16),VLOOKUP(I11,'16 лет'!$M$3:$N$75,2),VLOOKUP(I11,'17 лет'!$M$3:$N$75,2)))))))</f>
        <v>35</v>
      </c>
      <c r="K11" s="59">
        <v>20</v>
      </c>
      <c r="L11" s="59">
        <f ca="1">IF((D11&lt;=11),VLOOKUP(K11,'11 лет'!$Q$4:$S$74,3),IF((D11=12),VLOOKUP(K11,'12 лет'!$Q$4:$S$74,3),IF((D11=13),VLOOKUP(K11,'13 лет'!$S$4:$U$74,3),IF((D11=14),VLOOKUP(K11,'14 лет'!$S$4:$U$74,3),IF((D11=15),VLOOKUP(K11,'15 лет'!$Q$4:$S$74,3),IF((D11=16),VLOOKUP(K11,'16 лет'!$Q$4:$S$74,3),VLOOKUP(K11,'17 лет'!$Q$4:$S$74,3)))))))</f>
        <v>34</v>
      </c>
      <c r="M11" s="59">
        <v>160</v>
      </c>
      <c r="N11" s="59">
        <f ca="1">IF((D11&lt;=11),VLOOKUP(M11,'11 лет'!$P$4:$S$74,4),IF((D11=12),VLOOKUP(M11,'12 лет'!$P$4:$S$74,4),IF((D11=13),VLOOKUP(M11,'13 лет'!$R$4:$U$74,4),IF((D11=14),VLOOKUP(M11,'14 лет'!$R$4:$U$74,4),IF((D11=15),VLOOKUP(M11,'15 лет'!$P$4:$S$74,4),IF((D11=16),VLOOKUP(M11,'16 лет'!$P$4:$S$74,4),VLOOKUP(M11,'17 лет'!$P$4:$S$74,4)))))))</f>
        <v>30</v>
      </c>
      <c r="O11" s="59">
        <v>15</v>
      </c>
      <c r="P11" s="59">
        <f ca="1">IF((D11&lt;=11),VLOOKUP(O11,'11 лет'!$O$4:$S$74,5),IF((D11=12),VLOOKUP(O11,'12 лет'!$O$4:$S$74,5),IF((D11=13),VLOOKUP(O11,'13 лет'!$Q$4:$U$74,5),IF((D11=14),VLOOKUP(O11,'14 лет'!$Q$4:$U$74,5),IF((D11=15),VLOOKUP(O11,'15 лет'!$O$4:$S$74,5),IF((D11=16),VLOOKUP(O11,'16 лет'!$O$4:$S$74,5),VLOOKUP(O11,'17 лет'!$O$4:$S$74,5)))))))</f>
        <v>30</v>
      </c>
      <c r="Q11" s="59">
        <v>15</v>
      </c>
      <c r="R11" s="59">
        <f ca="1">IF((D11&lt;=11),VLOOKUP(Q11,'11 лет'!$R$4:$S$74,2),IF((D11=12),VLOOKUP(Q11,'12 лет'!$R$4:$S$74,2),IF((D11=13),VLOOKUP(Q11,'13 лет'!$T$4:$U$74,2),IF((D11=14),VLOOKUP(Q11,'14 лет'!$T$4:$U$74,2),IF((D11=15),VLOOKUP(Q11,'15 лет'!$R$4:$S$74,2),IF((D11=16),VLOOKUP(Q11,'16 лет'!$R$4:$S$74,2),VLOOKUP(Q11,'17 лет'!$R$4:$S$74,2)))))))</f>
        <v>42</v>
      </c>
      <c r="S11" s="59">
        <f t="shared" ref="S11:S20" ca="1" si="1">SUM(F11,H11,J11,L11,N11,P11,R11)</f>
        <v>211</v>
      </c>
      <c r="T11" s="59">
        <f t="shared" ref="T11:T20" ca="1" si="2">RANK(S11,S$11:S$20)</f>
        <v>1</v>
      </c>
    </row>
    <row r="12" spans="1:20" x14ac:dyDescent="0.2">
      <c r="A12" s="66">
        <v>2</v>
      </c>
      <c r="B12" s="96" t="s">
        <v>609</v>
      </c>
      <c r="C12" s="97">
        <v>39431</v>
      </c>
      <c r="D12" s="59">
        <f t="shared" ca="1" si="0"/>
        <v>11</v>
      </c>
      <c r="E12" s="59">
        <v>9.3000000000000007</v>
      </c>
      <c r="F12" s="59">
        <f ca="1">IF((D12&lt;=11),VLOOKUP(E12,'11 лет'!$L$3:$N$75,3),IF((D12=12),VLOOKUP(E12,'12 лет'!$L$3:$N$75,3),IF((D12=13),VLOOKUP(E12,'13 лет'!$M$3:$P$75,4),IF((D12=14),VLOOKUP(E12,'14 лет'!$M$3:$P$75,4),IF((D12=15),VLOOKUP(E12,'15 лет'!$L$3:$N$75,3),IF((D12=16),VLOOKUP(E12,'16 лет'!$L$3:$N$75,3),VLOOKUP(E12,'17 лет'!$L$3:$N$75,3)))))))</f>
        <v>25</v>
      </c>
      <c r="G12" s="59" t="s">
        <v>196</v>
      </c>
      <c r="H12" s="59">
        <f ca="1">IF((D12&lt;11),VLOOKUP(G12,'11 лет'!$K$3:$N$75,4),IF((D12=11),VLOOKUP(G12,'12 лет'!$K$3:$N$75,4),IF((D12=13),VLOOKUP(G12,'13 лет'!$L$3:$P$75,5),IF((D12=14),VLOOKUP(G12,'14 лет'!$L$3:$P$75,5),IF((D12=15),VLOOKUP(G12,'15 лет'!$K$3:$N$75,4),IF((D12=16),VLOOKUP(G12,'16 лет'!$K$3:$N$75,4),VLOOKUP(G12,'17 лет'!$K$3:$N$75,4)))))))</f>
        <v>27</v>
      </c>
      <c r="I12" s="59">
        <v>5.9</v>
      </c>
      <c r="J12" s="59">
        <f ca="1">IF((D12&lt;=11),VLOOKUP(I12,'11 лет'!$M$3:$N$75,2),IF((D12=12),VLOOKUP(I12,'12 лет'!$M$3:$N$75,2),IF((D12=13),VLOOKUP(I12,'13 лет'!$O$3:$P$75,2),IF((D12=14),VLOOKUP(I12,'14 лет'!$O$3:$P$75,2),IF((D12=15),VLOOKUP(I12,'15 лет'!$M$3:$N$75,2),IF((D12=16),VLOOKUP(I12,'16 лет'!$M$3:$N$75,2),VLOOKUP(I12,'17 лет'!$M$3:$N$75,2)))))))</f>
        <v>35</v>
      </c>
      <c r="K12" s="59">
        <v>17</v>
      </c>
      <c r="L12" s="59">
        <f ca="1">IF((D12&lt;=11),VLOOKUP(K12,'11 лет'!$Q$4:$S$74,3),IF((D12=12),VLOOKUP(K12,'12 лет'!$Q$4:$S$74,3),IF((D12=13),VLOOKUP(K12,'13 лет'!$S$4:$U$74,3),IF((D12=14),VLOOKUP(K12,'14 лет'!$S$4:$U$74,3),IF((D12=15),VLOOKUP(K12,'15 лет'!$Q$4:$S$74,3),IF((D12=16),VLOOKUP(K12,'16 лет'!$Q$4:$S$74,3),VLOOKUP(K12,'17 лет'!$Q$4:$S$74,3)))))))</f>
        <v>28</v>
      </c>
      <c r="M12" s="59">
        <v>135</v>
      </c>
      <c r="N12" s="59">
        <f ca="1">IF((D12&lt;=11),VLOOKUP(M12,'11 лет'!$P$4:$S$74,4),IF((D12=12),VLOOKUP(M12,'12 лет'!$P$4:$S$74,4),IF((D12=13),VLOOKUP(M12,'13 лет'!$R$4:$U$74,4),IF((D12=14),VLOOKUP(M12,'14 лет'!$R$4:$U$74,4),IF((D12=15),VLOOKUP(M12,'15 лет'!$P$4:$S$74,4),IF((D12=16),VLOOKUP(M12,'16 лет'!$P$4:$S$74,4),VLOOKUP(M12,'17 лет'!$P$4:$S$74,4)))))))</f>
        <v>17</v>
      </c>
      <c r="O12" s="59">
        <v>14</v>
      </c>
      <c r="P12" s="59">
        <f ca="1">IF((D12&lt;=11),VLOOKUP(O12,'11 лет'!$O$4:$S$74,5),IF((D12=12),VLOOKUP(O12,'12 лет'!$O$4:$S$74,5),IF((D12=13),VLOOKUP(O12,'13 лет'!$Q$4:$U$74,5),IF((D12=14),VLOOKUP(O12,'14 лет'!$Q$4:$U$74,5),IF((D12=15),VLOOKUP(O12,'15 лет'!$O$4:$S$74,5),IF((D12=16),VLOOKUP(O12,'16 лет'!$O$4:$S$74,5),VLOOKUP(O12,'17 лет'!$O$4:$S$74,5)))))))</f>
        <v>28</v>
      </c>
      <c r="Q12" s="59">
        <v>12</v>
      </c>
      <c r="R12" s="59">
        <f ca="1">IF((D12&lt;=11),VLOOKUP(Q12,'11 лет'!$R$4:$S$74,2),IF((D12=12),VLOOKUP(Q12,'12 лет'!$R$4:$S$74,2),IF((D12=13),VLOOKUP(Q12,'13 лет'!$T$4:$U$74,2),IF((D12=14),VLOOKUP(Q12,'14 лет'!$T$4:$U$74,2),IF((D12=15),VLOOKUP(Q12,'15 лет'!$R$4:$S$74,2),IF((D12=16),VLOOKUP(Q12,'16 лет'!$R$4:$S$74,2),VLOOKUP(Q12,'17 лет'!$R$4:$S$74,2)))))))</f>
        <v>33</v>
      </c>
      <c r="S12" s="59">
        <f t="shared" ca="1" si="1"/>
        <v>193</v>
      </c>
      <c r="T12" s="59">
        <f t="shared" ca="1" si="2"/>
        <v>2</v>
      </c>
    </row>
    <row r="13" spans="1:20" x14ac:dyDescent="0.2">
      <c r="A13" s="66">
        <v>3</v>
      </c>
      <c r="B13" s="96" t="s">
        <v>610</v>
      </c>
      <c r="C13" s="97">
        <v>38895</v>
      </c>
      <c r="D13" s="59">
        <f t="shared" ca="1" si="0"/>
        <v>12</v>
      </c>
      <c r="E13" s="59">
        <v>8.9</v>
      </c>
      <c r="F13" s="59">
        <f ca="1">IF((D13&lt;=11),VLOOKUP(E13,'11 лет'!$L$3:$N$75,3),IF((D13=12),VLOOKUP(E13,'12 лет'!$L$3:$N$75,3),IF((D13=13),VLOOKUP(E13,'13 лет'!$M$3:$P$75,4),IF((D13=14),VLOOKUP(E13,'14 лет'!$M$3:$P$75,4),IF((D13=15),VLOOKUP(E13,'15 лет'!$L$3:$N$75,3),IF((D13=16),VLOOKUP(E13,'16 лет'!$L$3:$N$75,3),VLOOKUP(E13,'17 лет'!$L$3:$N$75,3)))))))</f>
        <v>27</v>
      </c>
      <c r="G13" s="59" t="s">
        <v>125</v>
      </c>
      <c r="H13" s="59">
        <f ca="1">IF((D13&lt;11),VLOOKUP(G13,'11 лет'!$K$3:$N$75,4),IF((D13=11),VLOOKUP(G13,'12 лет'!$K$3:$N$75,4),IF((D13=13),VLOOKUP(G13,'13 лет'!$L$3:$P$75,5),IF((D13=14),VLOOKUP(G13,'14 лет'!$L$3:$P$75,5),IF((D13=15),VLOOKUP(G13,'15 лет'!$K$3:$N$75,4),IF((D13=16),VLOOKUP(G13,'16 лет'!$K$3:$N$75,4),VLOOKUP(G13,'17 лет'!$K$3:$N$75,4)))))))</f>
        <v>15</v>
      </c>
      <c r="I13" s="59">
        <v>6.1</v>
      </c>
      <c r="J13" s="59">
        <f ca="1">IF((D13&lt;=11),VLOOKUP(I13,'11 лет'!$M$3:$N$75,2),IF((D13=12),VLOOKUP(I13,'12 лет'!$M$3:$N$75,2),IF((D13=13),VLOOKUP(I13,'13 лет'!$O$3:$P$75,2),IF((D13=14),VLOOKUP(I13,'14 лет'!$O$3:$P$75,2),IF((D13=15),VLOOKUP(I13,'15 лет'!$M$3:$N$75,2),IF((D13=16),VLOOKUP(I13,'16 лет'!$M$3:$N$75,2),VLOOKUP(I13,'17 лет'!$M$3:$N$75,2)))))))</f>
        <v>19</v>
      </c>
      <c r="K13" s="59">
        <v>19</v>
      </c>
      <c r="L13" s="59">
        <f ca="1">IF((D13&lt;=11),VLOOKUP(K13,'11 лет'!$Q$4:$S$74,3),IF((D13=12),VLOOKUP(K13,'12 лет'!$Q$4:$S$74,3),IF((D13=13),VLOOKUP(K13,'13 лет'!$S$4:$U$74,3),IF((D13=14),VLOOKUP(K13,'14 лет'!$S$4:$U$74,3),IF((D13=15),VLOOKUP(K13,'15 лет'!$Q$4:$S$74,3),IF((D13=16),VLOOKUP(K13,'16 лет'!$Q$4:$S$74,3),VLOOKUP(K13,'17 лет'!$Q$4:$S$74,3)))))))</f>
        <v>27</v>
      </c>
      <c r="M13" s="59">
        <v>150</v>
      </c>
      <c r="N13" s="59">
        <f ca="1">IF((D13&lt;=11),VLOOKUP(M13,'11 лет'!$P$4:$S$74,4),IF((D13=12),VLOOKUP(M13,'12 лет'!$P$4:$S$74,4),IF((D13=13),VLOOKUP(M13,'13 лет'!$R$4:$U$74,4),IF((D13=14),VLOOKUP(M13,'14 лет'!$R$4:$U$74,4),IF((D13=15),VLOOKUP(M13,'15 лет'!$P$4:$S$74,4),IF((D13=16),VLOOKUP(M13,'16 лет'!$P$4:$S$74,4),VLOOKUP(M13,'17 лет'!$P$4:$S$74,4)))))))</f>
        <v>20</v>
      </c>
      <c r="O13" s="59">
        <v>8</v>
      </c>
      <c r="P13" s="59">
        <f ca="1">IF((D13&lt;=11),VLOOKUP(O13,'11 лет'!$O$4:$S$74,5),IF((D13=12),VLOOKUP(O13,'12 лет'!$O$4:$S$74,5),IF((D13=13),VLOOKUP(O13,'13 лет'!$Q$4:$U$74,5),IF((D13=14),VLOOKUP(O13,'14 лет'!$Q$4:$U$74,5),IF((D13=15),VLOOKUP(O13,'15 лет'!$O$4:$S$74,5),IF((D13=16),VLOOKUP(O13,'16 лет'!$O$4:$S$74,5),VLOOKUP(O13,'17 лет'!$O$4:$S$74,5)))))))</f>
        <v>10</v>
      </c>
      <c r="Q13" s="59">
        <v>10</v>
      </c>
      <c r="R13" s="59">
        <f ca="1">IF((D13&lt;=11),VLOOKUP(Q13,'11 лет'!$R$4:$S$74,2),IF((D13=12),VLOOKUP(Q13,'12 лет'!$R$4:$S$74,2),IF((D13=13),VLOOKUP(Q13,'13 лет'!$T$4:$U$74,2),IF((D13=14),VLOOKUP(Q13,'14 лет'!$T$4:$U$74,2),IF((D13=15),VLOOKUP(Q13,'15 лет'!$R$4:$S$74,2),IF((D13=16),VLOOKUP(Q13,'16 лет'!$R$4:$S$74,2),VLOOKUP(Q13,'17 лет'!$R$4:$S$74,2)))))))</f>
        <v>23</v>
      </c>
      <c r="S13" s="59">
        <f t="shared" ca="1" si="1"/>
        <v>141</v>
      </c>
      <c r="T13" s="59">
        <f t="shared" ca="1" si="2"/>
        <v>9</v>
      </c>
    </row>
    <row r="14" spans="1:20" x14ac:dyDescent="0.2">
      <c r="A14" s="66">
        <v>4</v>
      </c>
      <c r="B14" s="96" t="s">
        <v>611</v>
      </c>
      <c r="C14" s="97">
        <v>39332</v>
      </c>
      <c r="D14" s="59">
        <f t="shared" ca="1" si="0"/>
        <v>11</v>
      </c>
      <c r="E14" s="59">
        <v>9.1</v>
      </c>
      <c r="F14" s="59">
        <f ca="1">IF((D14&lt;=11),VLOOKUP(E14,'11 лет'!$L$3:$N$75,3),IF((D14=12),VLOOKUP(E14,'12 лет'!$L$3:$N$75,3),IF((D14=13),VLOOKUP(E14,'13 лет'!$M$3:$P$75,4),IF((D14=14),VLOOKUP(E14,'14 лет'!$M$3:$P$75,4),IF((D14=15),VLOOKUP(E14,'15 лет'!$L$3:$N$75,3),IF((D14=16),VLOOKUP(E14,'16 лет'!$L$3:$N$75,3),VLOOKUP(E14,'17 лет'!$L$3:$N$75,3)))))))</f>
        <v>31</v>
      </c>
      <c r="G14" s="59" t="s">
        <v>240</v>
      </c>
      <c r="H14" s="59">
        <f ca="1">IF((D14&lt;11),VLOOKUP(G14,'11 лет'!$K$3:$N$75,4),IF((D14=11),VLOOKUP(G14,'12 лет'!$K$3:$N$75,4),IF((D14=13),VLOOKUP(G14,'13 лет'!$L$3:$P$75,5),IF((D14=14),VLOOKUP(G14,'14 лет'!$L$3:$P$75,5),IF((D14=15),VLOOKUP(G14,'15 лет'!$K$3:$N$75,4),IF((D14=16),VLOOKUP(G14,'16 лет'!$K$3:$N$75,4),VLOOKUP(G14,'17 лет'!$K$3:$N$75,4)))))))</f>
        <v>25</v>
      </c>
      <c r="I14" s="59">
        <v>6</v>
      </c>
      <c r="J14" s="59">
        <f ca="1">IF((D14&lt;=11),VLOOKUP(I14,'11 лет'!$M$3:$N$75,2),IF((D14=12),VLOOKUP(I14,'12 лет'!$M$3:$N$75,2),IF((D14=13),VLOOKUP(I14,'13 лет'!$O$3:$P$75,2),IF((D14=14),VLOOKUP(I14,'14 лет'!$O$3:$P$75,2),IF((D14=15),VLOOKUP(I14,'15 лет'!$M$3:$N$75,2),IF((D14=16),VLOOKUP(I14,'16 лет'!$M$3:$N$75,2),VLOOKUP(I14,'17 лет'!$M$3:$N$75,2)))))))</f>
        <v>31</v>
      </c>
      <c r="K14" s="59">
        <v>18</v>
      </c>
      <c r="L14" s="59">
        <f ca="1">IF((D14&lt;=11),VLOOKUP(K14,'11 лет'!$Q$4:$S$74,3),IF((D14=12),VLOOKUP(K14,'12 лет'!$Q$4:$S$74,3),IF((D14=13),VLOOKUP(K14,'13 лет'!$S$4:$U$74,3),IF((D14=14),VLOOKUP(K14,'14 лет'!$S$4:$U$74,3),IF((D14=15),VLOOKUP(K14,'15 лет'!$Q$4:$S$74,3),IF((D14=16),VLOOKUP(K14,'16 лет'!$Q$4:$S$74,3),VLOOKUP(K14,'17 лет'!$Q$4:$S$74,3)))))))</f>
        <v>30</v>
      </c>
      <c r="M14" s="59">
        <v>150</v>
      </c>
      <c r="N14" s="59">
        <f ca="1">IF((D14&lt;=11),VLOOKUP(M14,'11 лет'!$P$4:$S$74,4),IF((D14=12),VLOOKUP(M14,'12 лет'!$P$4:$S$74,4),IF((D14=13),VLOOKUP(M14,'13 лет'!$R$4:$U$74,4),IF((D14=14),VLOOKUP(M14,'14 лет'!$R$4:$U$74,4),IF((D14=15),VLOOKUP(M14,'15 лет'!$P$4:$S$74,4),IF((D14=16),VLOOKUP(M14,'16 лет'!$P$4:$S$74,4),VLOOKUP(M14,'17 лет'!$P$4:$S$74,4)))))))</f>
        <v>25</v>
      </c>
      <c r="O14" s="59">
        <v>11</v>
      </c>
      <c r="P14" s="59">
        <f ca="1">IF((D14&lt;=11),VLOOKUP(O14,'11 лет'!$O$4:$S$74,5),IF((D14=12),VLOOKUP(O14,'12 лет'!$O$4:$S$74,5),IF((D14=13),VLOOKUP(O14,'13 лет'!$Q$4:$U$74,5),IF((D14=14),VLOOKUP(O14,'14 лет'!$Q$4:$U$74,5),IF((D14=15),VLOOKUP(O14,'15 лет'!$O$4:$S$74,5),IF((D14=16),VLOOKUP(O14,'16 лет'!$O$4:$S$74,5),VLOOKUP(O14,'17 лет'!$O$4:$S$74,5)))))))</f>
        <v>22</v>
      </c>
      <c r="Q14" s="59">
        <v>9</v>
      </c>
      <c r="R14" s="59">
        <f ca="1">IF((D14&lt;=11),VLOOKUP(Q14,'11 лет'!$R$4:$S$74,2),IF((D14=12),VLOOKUP(Q14,'12 лет'!$R$4:$S$74,2),IF((D14=13),VLOOKUP(Q14,'13 лет'!$T$4:$U$74,2),IF((D14=14),VLOOKUP(Q14,'14 лет'!$T$4:$U$74,2),IF((D14=15),VLOOKUP(Q14,'15 лет'!$R$4:$S$74,2),IF((D14=16),VLOOKUP(Q14,'16 лет'!$R$4:$S$74,2),VLOOKUP(Q14,'17 лет'!$R$4:$S$74,2)))))))</f>
        <v>24</v>
      </c>
      <c r="S14" s="59">
        <f t="shared" ca="1" si="1"/>
        <v>188</v>
      </c>
      <c r="T14" s="59">
        <f t="shared" ca="1" si="2"/>
        <v>3</v>
      </c>
    </row>
    <row r="15" spans="1:20" ht="15" customHeight="1" x14ac:dyDescent="0.2">
      <c r="A15" s="66">
        <v>5</v>
      </c>
      <c r="B15" s="96" t="s">
        <v>612</v>
      </c>
      <c r="C15" s="97">
        <v>39021</v>
      </c>
      <c r="D15" s="59">
        <f t="shared" ca="1" si="0"/>
        <v>12</v>
      </c>
      <c r="E15" s="59">
        <v>9.1</v>
      </c>
      <c r="F15" s="59">
        <f ca="1">IF((D15&lt;=11),VLOOKUP(E15,'11 лет'!$L$3:$N$75,3),IF((D15=12),VLOOKUP(E15,'12 лет'!$L$3:$N$75,3),IF((D15=13),VLOOKUP(E15,'13 лет'!$M$3:$P$75,4),IF((D15=14),VLOOKUP(E15,'14 лет'!$M$3:$P$75,4),IF((D15=15),VLOOKUP(E15,'15 лет'!$L$3:$N$75,3),IF((D15=16),VLOOKUP(E15,'16 лет'!$L$3:$N$75,3),VLOOKUP(E15,'17 лет'!$L$3:$N$75,3)))))))</f>
        <v>22</v>
      </c>
      <c r="G15" s="59" t="s">
        <v>207</v>
      </c>
      <c r="H15" s="59">
        <f ca="1">IF((D15&lt;11),VLOOKUP(G15,'11 лет'!$K$3:$N$75,4),IF((D15=11),VLOOKUP(G15,'12 лет'!$K$3:$N$75,4),IF((D15=13),VLOOKUP(G15,'13 лет'!$L$3:$P$75,5),IF((D15=14),VLOOKUP(G15,'14 лет'!$L$3:$P$75,5),IF((D15=15),VLOOKUP(G15,'15 лет'!$K$3:$N$75,4),IF((D15=16),VLOOKUP(G15,'16 лет'!$K$3:$N$75,4),VLOOKUP(G15,'17 лет'!$K$3:$N$75,4)))))))</f>
        <v>16</v>
      </c>
      <c r="I15" s="59">
        <v>6.2</v>
      </c>
      <c r="J15" s="59">
        <f ca="1">IF((D15&lt;=11),VLOOKUP(I15,'11 лет'!$M$3:$N$75,2),IF((D15=12),VLOOKUP(I15,'12 лет'!$M$3:$N$75,2),IF((D15=13),VLOOKUP(I15,'13 лет'!$O$3:$P$75,2),IF((D15=14),VLOOKUP(I15,'14 лет'!$O$3:$P$75,2),IF((D15=15),VLOOKUP(I15,'15 лет'!$M$3:$N$75,2),IF((D15=16),VLOOKUP(I15,'16 лет'!$M$3:$N$75,2),VLOOKUP(I15,'17 лет'!$M$3:$N$75,2)))))))</f>
        <v>16</v>
      </c>
      <c r="K15" s="59">
        <v>16</v>
      </c>
      <c r="L15" s="59">
        <f ca="1">IF((D15&lt;=11),VLOOKUP(K15,'11 лет'!$Q$4:$S$74,3),IF((D15=12),VLOOKUP(K15,'12 лет'!$Q$4:$S$74,3),IF((D15=13),VLOOKUP(K15,'13 лет'!$S$4:$U$74,3),IF((D15=14),VLOOKUP(K15,'14 лет'!$S$4:$U$74,3),IF((D15=15),VLOOKUP(K15,'15 лет'!$Q$4:$S$74,3),IF((D15=16),VLOOKUP(K15,'16 лет'!$Q$4:$S$74,3),VLOOKUP(K15,'17 лет'!$Q$4:$S$74,3)))))))</f>
        <v>21</v>
      </c>
      <c r="M15" s="59">
        <v>145</v>
      </c>
      <c r="N15" s="59">
        <f ca="1">IF((D15&lt;=11),VLOOKUP(M15,'11 лет'!$P$4:$S$74,4),IF((D15=12),VLOOKUP(M15,'12 лет'!$P$4:$S$74,4),IF((D15=13),VLOOKUP(M15,'13 лет'!$R$4:$U$74,4),IF((D15=14),VLOOKUP(M15,'14 лет'!$R$4:$U$74,4),IF((D15=15),VLOOKUP(M15,'15 лет'!$P$4:$S$74,4),IF((D15=16),VLOOKUP(M15,'16 лет'!$P$4:$S$74,4),VLOOKUP(M15,'17 лет'!$P$4:$S$74,4)))))))</f>
        <v>17</v>
      </c>
      <c r="O15" s="59">
        <v>13</v>
      </c>
      <c r="P15" s="59">
        <f ca="1">IF((D15&lt;=11),VLOOKUP(O15,'11 лет'!$O$4:$S$74,5),IF((D15=12),VLOOKUP(O15,'12 лет'!$O$4:$S$74,5),IF((D15=13),VLOOKUP(O15,'13 лет'!$Q$4:$U$74,5),IF((D15=14),VLOOKUP(O15,'14 лет'!$Q$4:$U$74,5),IF((D15=15),VLOOKUP(O15,'15 лет'!$O$4:$S$74,5),IF((D15=16),VLOOKUP(O15,'16 лет'!$O$4:$S$74,5),VLOOKUP(O15,'17 лет'!$O$4:$S$74,5)))))))</f>
        <v>20</v>
      </c>
      <c r="Q15" s="59">
        <v>11</v>
      </c>
      <c r="R15" s="59">
        <f ca="1">IF((D15&lt;=11),VLOOKUP(Q15,'11 лет'!$R$4:$S$74,2),IF((D15=12),VLOOKUP(Q15,'12 лет'!$R$4:$S$74,2),IF((D15=13),VLOOKUP(Q15,'13 лет'!$T$4:$U$74,2),IF((D15=14),VLOOKUP(Q15,'14 лет'!$T$4:$U$74,2),IF((D15=15),VLOOKUP(Q15,'15 лет'!$R$4:$S$74,2),IF((D15=16),VLOOKUP(Q15,'16 лет'!$R$4:$S$74,2),VLOOKUP(Q15,'17 лет'!$R$4:$S$74,2)))))))</f>
        <v>26</v>
      </c>
      <c r="S15" s="59">
        <f t="shared" ca="1" si="1"/>
        <v>138</v>
      </c>
      <c r="T15" s="59">
        <f t="shared" ca="1" si="2"/>
        <v>10</v>
      </c>
    </row>
    <row r="16" spans="1:20" x14ac:dyDescent="0.2">
      <c r="A16" s="66">
        <v>6</v>
      </c>
      <c r="B16" s="96" t="s">
        <v>613</v>
      </c>
      <c r="C16" s="97">
        <v>39331</v>
      </c>
      <c r="D16" s="59">
        <f t="shared" ca="1" si="0"/>
        <v>11</v>
      </c>
      <c r="E16" s="59">
        <v>9</v>
      </c>
      <c r="F16" s="59">
        <f ca="1">IF((D16&lt;=11),VLOOKUP(E16,'11 лет'!$L$3:$N$75,3),IF((D16=12),VLOOKUP(E16,'12 лет'!$L$3:$N$75,3),IF((D16=13),VLOOKUP(E16,'13 лет'!$M$3:$P$75,4),IF((D16=14),VLOOKUP(E16,'14 лет'!$M$3:$P$75,4),IF((D16=15),VLOOKUP(E16,'15 лет'!$L$3:$N$75,3),IF((D16=16),VLOOKUP(E16,'16 лет'!$L$3:$N$75,3),VLOOKUP(E16,'17 лет'!$L$3:$N$75,3)))))))</f>
        <v>34</v>
      </c>
      <c r="G16" s="59" t="s">
        <v>196</v>
      </c>
      <c r="H16" s="59">
        <f ca="1">IF((D16&lt;11),VLOOKUP(G16,'11 лет'!$K$3:$N$75,4),IF((D16=11),VLOOKUP(G16,'12 лет'!$K$3:$N$75,4),IF((D16=13),VLOOKUP(G16,'13 лет'!$L$3:$P$75,5),IF((D16=14),VLOOKUP(G16,'14 лет'!$L$3:$P$75,5),IF((D16=15),VLOOKUP(G16,'15 лет'!$K$3:$N$75,4),IF((D16=16),VLOOKUP(G16,'16 лет'!$K$3:$N$75,4),VLOOKUP(G16,'17 лет'!$K$3:$N$75,4)))))))</f>
        <v>27</v>
      </c>
      <c r="I16" s="59">
        <v>6</v>
      </c>
      <c r="J16" s="59">
        <f ca="1">IF((D16&lt;=11),VLOOKUP(I16,'11 лет'!$M$3:$N$75,2),IF((D16=12),VLOOKUP(I16,'12 лет'!$M$3:$N$75,2),IF((D16=13),VLOOKUP(I16,'13 лет'!$O$3:$P$75,2),IF((D16=14),VLOOKUP(I16,'14 лет'!$O$3:$P$75,2),IF((D16=15),VLOOKUP(I16,'15 лет'!$M$3:$N$75,2),IF((D16=16),VLOOKUP(I16,'16 лет'!$M$3:$N$75,2),VLOOKUP(I16,'17 лет'!$M$3:$N$75,2)))))))</f>
        <v>31</v>
      </c>
      <c r="K16" s="59">
        <v>16</v>
      </c>
      <c r="L16" s="59">
        <f ca="1">IF((D16&lt;=11),VLOOKUP(K16,'11 лет'!$Q$4:$S$74,3),IF((D16=12),VLOOKUP(K16,'12 лет'!$Q$4:$S$74,3),IF((D16=13),VLOOKUP(K16,'13 лет'!$S$4:$U$74,3),IF((D16=14),VLOOKUP(K16,'14 лет'!$S$4:$U$74,3),IF((D16=15),VLOOKUP(K16,'15 лет'!$Q$4:$S$74,3),IF((D16=16),VLOOKUP(K16,'16 лет'!$Q$4:$S$74,3),VLOOKUP(K16,'17 лет'!$Q$4:$S$74,3)))))))</f>
        <v>26</v>
      </c>
      <c r="M16" s="59">
        <v>130</v>
      </c>
      <c r="N16" s="59">
        <f ca="1">IF((D16&lt;=11),VLOOKUP(M16,'11 лет'!$P$4:$S$74,4),IF((D16=12),VLOOKUP(M16,'12 лет'!$P$4:$S$74,4),IF((D16=13),VLOOKUP(M16,'13 лет'!$R$4:$U$74,4),IF((D16=14),VLOOKUP(M16,'14 лет'!$R$4:$U$74,4),IF((D16=15),VLOOKUP(M16,'15 лет'!$P$4:$S$74,4),IF((D16=16),VLOOKUP(M16,'16 лет'!$P$4:$S$74,4),VLOOKUP(M16,'17 лет'!$P$4:$S$74,4)))))))</f>
        <v>15</v>
      </c>
      <c r="O16" s="59">
        <v>8</v>
      </c>
      <c r="P16" s="59">
        <f ca="1">IF((D16&lt;=11),VLOOKUP(O16,'11 лет'!$O$4:$S$74,5),IF((D16=12),VLOOKUP(O16,'12 лет'!$O$4:$S$74,5),IF((D16=13),VLOOKUP(O16,'13 лет'!$Q$4:$U$74,5),IF((D16=14),VLOOKUP(O16,'14 лет'!$Q$4:$U$74,5),IF((D16=15),VLOOKUP(O16,'15 лет'!$O$4:$S$74,5),IF((D16=16),VLOOKUP(O16,'16 лет'!$O$4:$S$74,5),VLOOKUP(O16,'17 лет'!$O$4:$S$74,5)))))))</f>
        <v>16</v>
      </c>
      <c r="Q16" s="59">
        <v>12</v>
      </c>
      <c r="R16" s="59">
        <f ca="1">IF((D16&lt;=11),VLOOKUP(Q16,'11 лет'!$R$4:$S$74,2),IF((D16=12),VLOOKUP(Q16,'12 лет'!$R$4:$S$74,2),IF((D16=13),VLOOKUP(Q16,'13 лет'!$T$4:$U$74,2),IF((D16=14),VLOOKUP(Q16,'14 лет'!$T$4:$U$74,2),IF((D16=15),VLOOKUP(Q16,'15 лет'!$R$4:$S$74,2),IF((D16=16),VLOOKUP(Q16,'16 лет'!$R$4:$S$74,2),VLOOKUP(Q16,'17 лет'!$R$4:$S$74,2)))))))</f>
        <v>33</v>
      </c>
      <c r="S16" s="59">
        <f t="shared" ca="1" si="1"/>
        <v>182</v>
      </c>
      <c r="T16" s="59">
        <f t="shared" ca="1" si="2"/>
        <v>4</v>
      </c>
    </row>
    <row r="17" spans="1:20" x14ac:dyDescent="0.2">
      <c r="A17" s="66">
        <v>7</v>
      </c>
      <c r="B17" s="96" t="s">
        <v>614</v>
      </c>
      <c r="C17" s="97">
        <v>39152</v>
      </c>
      <c r="D17" s="59">
        <f t="shared" ca="1" si="0"/>
        <v>11</v>
      </c>
      <c r="E17" s="59">
        <v>9.1999999999999993</v>
      </c>
      <c r="F17" s="59">
        <f ca="1">IF((D17&lt;=11),VLOOKUP(E17,'11 лет'!$L$3:$N$75,3),IF((D17=12),VLOOKUP(E17,'12 лет'!$L$3:$N$75,3),IF((D17=13),VLOOKUP(E17,'13 лет'!$M$3:$P$75,4),IF((D17=14),VLOOKUP(E17,'14 лет'!$M$3:$P$75,4),IF((D17=15),VLOOKUP(E17,'15 лет'!$L$3:$N$75,3),IF((D17=16),VLOOKUP(E17,'16 лет'!$L$3:$N$75,3),VLOOKUP(E17,'17 лет'!$L$3:$N$75,3)))))))</f>
        <v>28</v>
      </c>
      <c r="G17" s="59" t="s">
        <v>87</v>
      </c>
      <c r="H17" s="59">
        <f ca="1">IF((D17&lt;11),VLOOKUP(G17,'11 лет'!$K$3:$N$75,4),IF((D17=11),VLOOKUP(G17,'12 лет'!$K$3:$N$75,4),IF((D17=13),VLOOKUP(G17,'13 лет'!$L$3:$P$75,5),IF((D17=14),VLOOKUP(G17,'14 лет'!$L$3:$P$75,5),IF((D17=15),VLOOKUP(G17,'15 лет'!$K$3:$N$75,4),IF((D17=16),VLOOKUP(G17,'16 лет'!$K$3:$N$75,4),VLOOKUP(G17,'17 лет'!$K$3:$N$75,4)))))))</f>
        <v>26</v>
      </c>
      <c r="I17" s="59">
        <v>6.4</v>
      </c>
      <c r="J17" s="59">
        <f ca="1">IF((D17&lt;=11),VLOOKUP(I17,'11 лет'!$M$3:$N$75,2),IF((D17=12),VLOOKUP(I17,'12 лет'!$M$3:$N$75,2),IF((D17=13),VLOOKUP(I17,'13 лет'!$O$3:$P$75,2),IF((D17=14),VLOOKUP(I17,'14 лет'!$O$3:$P$75,2),IF((D17=15),VLOOKUP(I17,'15 лет'!$M$3:$N$75,2),IF((D17=16),VLOOKUP(I17,'16 лет'!$M$3:$N$75,2),VLOOKUP(I17,'17 лет'!$M$3:$N$75,2)))))))</f>
        <v>17</v>
      </c>
      <c r="K17" s="59">
        <v>18</v>
      </c>
      <c r="L17" s="59">
        <f ca="1">IF((D17&lt;=11),VLOOKUP(K17,'11 лет'!$Q$4:$S$74,3),IF((D17=12),VLOOKUP(K17,'12 лет'!$Q$4:$S$74,3),IF((D17=13),VLOOKUP(K17,'13 лет'!$S$4:$U$74,3),IF((D17=14),VLOOKUP(K17,'14 лет'!$S$4:$U$74,3),IF((D17=15),VLOOKUP(K17,'15 лет'!$Q$4:$S$74,3),IF((D17=16),VLOOKUP(K17,'16 лет'!$Q$4:$S$74,3),VLOOKUP(K17,'17 лет'!$Q$4:$S$74,3)))))))</f>
        <v>30</v>
      </c>
      <c r="M17" s="59">
        <v>145</v>
      </c>
      <c r="N17" s="59">
        <f ca="1">IF((D17&lt;=11),VLOOKUP(M17,'11 лет'!$P$4:$S$74,4),IF((D17=12),VLOOKUP(M17,'12 лет'!$P$4:$S$74,4),IF((D17=13),VLOOKUP(M17,'13 лет'!$R$4:$U$74,4),IF((D17=14),VLOOKUP(M17,'14 лет'!$R$4:$U$74,4),IF((D17=15),VLOOKUP(M17,'15 лет'!$P$4:$S$74,4),IF((D17=16),VLOOKUP(M17,'16 лет'!$P$4:$S$74,4),VLOOKUP(M17,'17 лет'!$P$4:$S$74,4)))))))</f>
        <v>22</v>
      </c>
      <c r="O17" s="59">
        <v>9</v>
      </c>
      <c r="P17" s="59">
        <f ca="1">IF((D17&lt;=11),VLOOKUP(O17,'11 лет'!$O$4:$S$74,5),IF((D17=12),VLOOKUP(O17,'12 лет'!$O$4:$S$74,5),IF((D17=13),VLOOKUP(O17,'13 лет'!$Q$4:$U$74,5),IF((D17=14),VLOOKUP(O17,'14 лет'!$Q$4:$U$74,5),IF((D17=15),VLOOKUP(O17,'15 лет'!$O$4:$S$74,5),IF((D17=16),VLOOKUP(O17,'16 лет'!$O$4:$S$74,5),VLOOKUP(O17,'17 лет'!$O$4:$S$74,5)))))))</f>
        <v>18</v>
      </c>
      <c r="Q17" s="59">
        <v>13</v>
      </c>
      <c r="R17" s="59">
        <f ca="1">IF((D17&lt;=11),VLOOKUP(Q17,'11 лет'!$R$4:$S$74,2),IF((D17=12),VLOOKUP(Q17,'12 лет'!$R$4:$S$74,2),IF((D17=13),VLOOKUP(Q17,'13 лет'!$T$4:$U$74,2),IF((D17=14),VLOOKUP(Q17,'14 лет'!$T$4:$U$74,2),IF((D17=15),VLOOKUP(Q17,'15 лет'!$R$4:$S$74,2),IF((D17=16),VLOOKUP(Q17,'16 лет'!$R$4:$S$74,2),VLOOKUP(Q17,'17 лет'!$R$4:$S$74,2)))))))</f>
        <v>36</v>
      </c>
      <c r="S17" s="59">
        <f t="shared" ca="1" si="1"/>
        <v>177</v>
      </c>
      <c r="T17" s="59">
        <f t="shared" ca="1" si="2"/>
        <v>6</v>
      </c>
    </row>
    <row r="18" spans="1:20" ht="15" customHeight="1" x14ac:dyDescent="0.2">
      <c r="A18" s="66">
        <v>8</v>
      </c>
      <c r="B18" s="96" t="s">
        <v>615</v>
      </c>
      <c r="C18" s="97">
        <v>39375</v>
      </c>
      <c r="D18" s="59">
        <f t="shared" ca="1" si="0"/>
        <v>11</v>
      </c>
      <c r="E18" s="59">
        <v>9.1999999999999993</v>
      </c>
      <c r="F18" s="59">
        <f ca="1">IF((D18&lt;=11),VLOOKUP(E18,'11 лет'!$L$3:$N$75,3),IF((D18=12),VLOOKUP(E18,'12 лет'!$L$3:$N$75,3),IF((D18=13),VLOOKUP(E18,'13 лет'!$M$3:$P$75,4),IF((D18=14),VLOOKUP(E18,'14 лет'!$M$3:$P$75,4),IF((D18=15),VLOOKUP(E18,'15 лет'!$L$3:$N$75,3),IF((D18=16),VLOOKUP(E18,'16 лет'!$L$3:$N$75,3),VLOOKUP(E18,'17 лет'!$L$3:$N$75,3)))))))</f>
        <v>28</v>
      </c>
      <c r="G18" s="59" t="s">
        <v>241</v>
      </c>
      <c r="H18" s="59">
        <f ca="1">IF((D18&lt;11),VLOOKUP(G18,'11 лет'!$K$3:$N$75,4),IF((D18=11),VLOOKUP(G18,'12 лет'!$K$3:$N$75,4),IF((D18=13),VLOOKUP(G18,'13 лет'!$L$3:$P$75,5),IF((D18=14),VLOOKUP(G18,'14 лет'!$L$3:$P$75,5),IF((D18=15),VLOOKUP(G18,'15 лет'!$K$3:$N$75,4),IF((D18=16),VLOOKUP(G18,'16 лет'!$K$3:$N$75,4),VLOOKUP(G18,'17 лет'!$K$3:$N$75,4)))))))</f>
        <v>26</v>
      </c>
      <c r="I18" s="59">
        <v>6.1</v>
      </c>
      <c r="J18" s="59">
        <f ca="1">IF((D18&lt;=11),VLOOKUP(I18,'11 лет'!$M$3:$N$75,2),IF((D18=12),VLOOKUP(I18,'12 лет'!$M$3:$N$75,2),IF((D18=13),VLOOKUP(I18,'13 лет'!$O$3:$P$75,2),IF((D18=14),VLOOKUP(I18,'14 лет'!$O$3:$P$75,2),IF((D18=15),VLOOKUP(I18,'15 лет'!$M$3:$N$75,2),IF((D18=16),VLOOKUP(I18,'16 лет'!$M$3:$N$75,2),VLOOKUP(I18,'17 лет'!$M$3:$N$75,2)))))))</f>
        <v>27</v>
      </c>
      <c r="K18" s="59">
        <v>15</v>
      </c>
      <c r="L18" s="59">
        <f ca="1">IF((D18&lt;=11),VLOOKUP(K18,'11 лет'!$Q$4:$S$74,3),IF((D18=12),VLOOKUP(K18,'12 лет'!$Q$4:$S$74,3),IF((D18=13),VLOOKUP(K18,'13 лет'!$S$4:$U$74,3),IF((D18=14),VLOOKUP(K18,'14 лет'!$S$4:$U$74,3),IF((D18=15),VLOOKUP(K18,'15 лет'!$Q$4:$S$74,3),IF((D18=16),VLOOKUP(K18,'16 лет'!$Q$4:$S$74,3),VLOOKUP(K18,'17 лет'!$Q$4:$S$74,3)))))))</f>
        <v>24</v>
      </c>
      <c r="M18" s="59">
        <v>155</v>
      </c>
      <c r="N18" s="59">
        <f ca="1">IF((D18&lt;=11),VLOOKUP(M18,'11 лет'!$P$4:$S$74,4),IF((D18=12),VLOOKUP(M18,'12 лет'!$P$4:$S$74,4),IF((D18=13),VLOOKUP(M18,'13 лет'!$R$4:$U$74,4),IF((D18=14),VLOOKUP(M18,'14 лет'!$R$4:$U$74,4),IF((D18=15),VLOOKUP(M18,'15 лет'!$P$4:$S$74,4),IF((D18=16),VLOOKUP(M18,'16 лет'!$P$4:$S$74,4),VLOOKUP(M18,'17 лет'!$P$4:$S$74,4)))))))</f>
        <v>27</v>
      </c>
      <c r="O18" s="59">
        <v>10</v>
      </c>
      <c r="P18" s="59">
        <f ca="1">IF((D18&lt;=11),VLOOKUP(O18,'11 лет'!$O$4:$S$74,5),IF((D18=12),VLOOKUP(O18,'12 лет'!$O$4:$S$74,5),IF((D18=13),VLOOKUP(O18,'13 лет'!$Q$4:$U$74,5),IF((D18=14),VLOOKUP(O18,'14 лет'!$Q$4:$U$74,5),IF((D18=15),VLOOKUP(O18,'15 лет'!$O$4:$S$74,5),IF((D18=16),VLOOKUP(O18,'16 лет'!$O$4:$S$74,5),VLOOKUP(O18,'17 лет'!$O$4:$S$74,5)))))))</f>
        <v>20</v>
      </c>
      <c r="Q18" s="59">
        <v>10</v>
      </c>
      <c r="R18" s="59">
        <f ca="1">IF((D18&lt;=11),VLOOKUP(Q18,'11 лет'!$R$4:$S$74,2),IF((D18=12),VLOOKUP(Q18,'12 лет'!$R$4:$S$74,2),IF((D18=13),VLOOKUP(Q18,'13 лет'!$T$4:$U$74,2),IF((D18=14),VLOOKUP(Q18,'14 лет'!$T$4:$U$74,2),IF((D18=15),VLOOKUP(Q18,'15 лет'!$R$4:$S$74,2),IF((D18=16),VLOOKUP(Q18,'16 лет'!$R$4:$S$74,2),VLOOKUP(Q18,'17 лет'!$R$4:$S$74,2)))))))</f>
        <v>27</v>
      </c>
      <c r="S18" s="59">
        <f t="shared" ca="1" si="1"/>
        <v>179</v>
      </c>
      <c r="T18" s="59">
        <f t="shared" ca="1" si="2"/>
        <v>5</v>
      </c>
    </row>
    <row r="19" spans="1:20" x14ac:dyDescent="0.2">
      <c r="A19" s="66">
        <v>9</v>
      </c>
      <c r="B19" s="96" t="s">
        <v>616</v>
      </c>
      <c r="C19" s="97">
        <v>39248</v>
      </c>
      <c r="D19" s="59">
        <f t="shared" ca="1" si="0"/>
        <v>11</v>
      </c>
      <c r="E19" s="59">
        <v>9.1</v>
      </c>
      <c r="F19" s="59">
        <f ca="1">IF((D19&lt;=11),VLOOKUP(E19,'11 лет'!$L$3:$N$75,3),IF((D19=12),VLOOKUP(E19,'12 лет'!$L$3:$N$75,3),IF((D19=13),VLOOKUP(E19,'13 лет'!$M$3:$P$75,4),IF((D19=14),VLOOKUP(E19,'14 лет'!$M$3:$P$75,4),IF((D19=15),VLOOKUP(E19,'15 лет'!$L$3:$N$75,3),IF((D19=16),VLOOKUP(E19,'16 лет'!$L$3:$N$75,3),VLOOKUP(E19,'17 лет'!$L$3:$N$75,3)))))))</f>
        <v>31</v>
      </c>
      <c r="G19" s="59" t="s">
        <v>127</v>
      </c>
      <c r="H19" s="59">
        <f ca="1">IF((D19&lt;11),VLOOKUP(G19,'11 лет'!$K$3:$N$75,4),IF((D19=11),VLOOKUP(G19,'12 лет'!$K$3:$N$75,4),IF((D19=13),VLOOKUP(G19,'13 лет'!$L$3:$P$75,5),IF((D19=14),VLOOKUP(G19,'14 лет'!$L$3:$P$75,5),IF((D19=15),VLOOKUP(G19,'15 лет'!$K$3:$N$75,4),IF((D19=16),VLOOKUP(G19,'16 лет'!$K$3:$N$75,4),VLOOKUP(G19,'17 лет'!$K$3:$N$75,4)))))))</f>
        <v>23</v>
      </c>
      <c r="I19" s="59">
        <v>5.9</v>
      </c>
      <c r="J19" s="59">
        <f ca="1">IF((D19&lt;=11),VLOOKUP(I19,'11 лет'!$M$3:$N$75,2),IF((D19=12),VLOOKUP(I19,'12 лет'!$M$3:$N$75,2),IF((D19=13),VLOOKUP(I19,'13 лет'!$O$3:$P$75,2),IF((D19=14),VLOOKUP(I19,'14 лет'!$O$3:$P$75,2),IF((D19=15),VLOOKUP(I19,'15 лет'!$M$3:$N$75,2),IF((D19=16),VLOOKUP(I19,'16 лет'!$M$3:$N$75,2),VLOOKUP(I19,'17 лет'!$M$3:$N$75,2)))))))</f>
        <v>35</v>
      </c>
      <c r="K19" s="59">
        <v>17</v>
      </c>
      <c r="L19" s="59">
        <f ca="1">IF((D19&lt;=11),VLOOKUP(K19,'11 лет'!$Q$4:$S$74,3),IF((D19=12),VLOOKUP(K19,'12 лет'!$Q$4:$S$74,3),IF((D19=13),VLOOKUP(K19,'13 лет'!$S$4:$U$74,3),IF((D19=14),VLOOKUP(K19,'14 лет'!$S$4:$U$74,3),IF((D19=15),VLOOKUP(K19,'15 лет'!$Q$4:$S$74,3),IF((D19=16),VLOOKUP(K19,'16 лет'!$Q$4:$S$74,3),VLOOKUP(K19,'17 лет'!$Q$4:$S$74,3)))))))</f>
        <v>28</v>
      </c>
      <c r="M19" s="59">
        <v>145</v>
      </c>
      <c r="N19" s="59">
        <f ca="1">IF((D19&lt;=11),VLOOKUP(M19,'11 лет'!$P$4:$S$74,4),IF((D19=12),VLOOKUP(M19,'12 лет'!$P$4:$S$74,4),IF((D19=13),VLOOKUP(M19,'13 лет'!$R$4:$U$74,4),IF((D19=14),VLOOKUP(M19,'14 лет'!$R$4:$U$74,4),IF((D19=15),VLOOKUP(M19,'15 лет'!$P$4:$S$74,4),IF((D19=16),VLOOKUP(M19,'16 лет'!$P$4:$S$74,4),VLOOKUP(M19,'17 лет'!$P$4:$S$74,4)))))))</f>
        <v>22</v>
      </c>
      <c r="O19" s="59">
        <v>8</v>
      </c>
      <c r="P19" s="59">
        <f ca="1">IF((D19&lt;=11),VLOOKUP(O19,'11 лет'!$O$4:$S$74,5),IF((D19=12),VLOOKUP(O19,'12 лет'!$O$4:$S$74,5),IF((D19=13),VLOOKUP(O19,'13 лет'!$Q$4:$U$74,5),IF((D19=14),VLOOKUP(O19,'14 лет'!$Q$4:$U$74,5),IF((D19=15),VLOOKUP(O19,'15 лет'!$O$4:$S$74,5),IF((D19=16),VLOOKUP(O19,'16 лет'!$O$4:$S$74,5),VLOOKUP(O19,'17 лет'!$O$4:$S$74,5)))))))</f>
        <v>16</v>
      </c>
      <c r="Q19" s="59">
        <v>8</v>
      </c>
      <c r="R19" s="59">
        <f ca="1">IF((D19&lt;=11),VLOOKUP(Q19,'11 лет'!$R$4:$S$74,2),IF((D19=12),VLOOKUP(Q19,'12 лет'!$R$4:$S$74,2),IF((D19=13),VLOOKUP(Q19,'13 лет'!$T$4:$U$74,2),IF((D19=14),VLOOKUP(Q19,'14 лет'!$T$4:$U$74,2),IF((D19=15),VLOOKUP(Q19,'15 лет'!$R$4:$S$74,2),IF((D19=16),VLOOKUP(Q19,'16 лет'!$R$4:$S$74,2),VLOOKUP(Q19,'17 лет'!$R$4:$S$74,2)))))))</f>
        <v>21</v>
      </c>
      <c r="S19" s="59">
        <f t="shared" ca="1" si="1"/>
        <v>176</v>
      </c>
      <c r="T19" s="59">
        <f t="shared" ca="1" si="2"/>
        <v>7</v>
      </c>
    </row>
    <row r="20" spans="1:20" x14ac:dyDescent="0.2">
      <c r="A20" s="66">
        <v>10</v>
      </c>
      <c r="B20" s="96" t="s">
        <v>617</v>
      </c>
      <c r="C20" s="97">
        <v>39367</v>
      </c>
      <c r="D20" s="59">
        <f t="shared" ca="1" si="0"/>
        <v>11</v>
      </c>
      <c r="E20" s="59">
        <v>9.1</v>
      </c>
      <c r="F20" s="59">
        <f ca="1">IF((D20&lt;=11),VLOOKUP(E20,'11 лет'!$L$3:$N$75,3),IF((D20=12),VLOOKUP(E20,'12 лет'!$L$3:$N$75,3),IF((D20=13),VLOOKUP(E20,'13 лет'!$M$3:$P$75,4),IF((D20=14),VLOOKUP(E20,'14 лет'!$M$3:$P$75,4),IF((D20=15),VLOOKUP(E20,'15 лет'!$L$3:$N$75,3),IF((D20=16),VLOOKUP(E20,'16 лет'!$L$3:$N$75,3),VLOOKUP(E20,'17 лет'!$L$3:$N$75,3)))))))</f>
        <v>31</v>
      </c>
      <c r="G20" s="59" t="s">
        <v>94</v>
      </c>
      <c r="H20" s="59">
        <f ca="1">IF((D20&lt;11),VLOOKUP(G20,'11 лет'!$K$3:$N$75,4),IF((D20=11),VLOOKUP(G20,'12 лет'!$K$3:$N$75,4),IF((D20=13),VLOOKUP(G20,'13 лет'!$L$3:$P$75,5),IF((D20=14),VLOOKUP(G20,'14 лет'!$L$3:$P$75,5),IF((D20=15),VLOOKUP(G20,'15 лет'!$K$3:$N$75,4),IF((D20=16),VLOOKUP(G20,'16 лет'!$K$3:$N$75,4),VLOOKUP(G20,'17 лет'!$K$3:$N$75,4)))))))</f>
        <v>18</v>
      </c>
      <c r="I20" s="59">
        <v>6.1</v>
      </c>
      <c r="J20" s="59">
        <f ca="1">IF((D20&lt;=11),VLOOKUP(I20,'11 лет'!$M$3:$N$75,2),IF((D20=12),VLOOKUP(I20,'12 лет'!$M$3:$N$75,2),IF((D20=13),VLOOKUP(I20,'13 лет'!$O$3:$P$75,2),IF((D20=14),VLOOKUP(I20,'14 лет'!$O$3:$P$75,2),IF((D20=15),VLOOKUP(I20,'15 лет'!$M$3:$N$75,2),IF((D20=16),VLOOKUP(I20,'16 лет'!$M$3:$N$75,2),VLOOKUP(I20,'17 лет'!$M$3:$N$75,2)))))))</f>
        <v>27</v>
      </c>
      <c r="K20" s="59">
        <v>17</v>
      </c>
      <c r="L20" s="59">
        <f ca="1">IF((D20&lt;=11),VLOOKUP(K20,'11 лет'!$Q$4:$S$74,3),IF((D20=12),VLOOKUP(K20,'12 лет'!$Q$4:$S$74,3),IF((D20=13),VLOOKUP(K20,'13 лет'!$S$4:$U$74,3),IF((D20=14),VLOOKUP(K20,'14 лет'!$S$4:$U$74,3),IF((D20=15),VLOOKUP(K20,'15 лет'!$Q$4:$S$74,3),IF((D20=16),VLOOKUP(K20,'16 лет'!$Q$4:$S$74,3),VLOOKUP(K20,'17 лет'!$Q$4:$S$74,3)))))))</f>
        <v>28</v>
      </c>
      <c r="M20" s="59">
        <v>150</v>
      </c>
      <c r="N20" s="59">
        <f ca="1">IF((D20&lt;=11),VLOOKUP(M20,'11 лет'!$P$4:$S$74,4),IF((D20=12),VLOOKUP(M20,'12 лет'!$P$4:$S$74,4),IF((D20=13),VLOOKUP(M20,'13 лет'!$R$4:$U$74,4),IF((D20=14),VLOOKUP(M20,'14 лет'!$R$4:$U$74,4),IF((D20=15),VLOOKUP(M20,'15 лет'!$P$4:$S$74,4),IF((D20=16),VLOOKUP(M20,'16 лет'!$P$4:$S$74,4),VLOOKUP(M20,'17 лет'!$P$4:$S$74,4)))))))</f>
        <v>25</v>
      </c>
      <c r="O20" s="59">
        <v>9</v>
      </c>
      <c r="P20" s="59">
        <f ca="1">IF((D20&lt;=11),VLOOKUP(O20,'11 лет'!$O$4:$S$74,5),IF((D20=12),VLOOKUP(O20,'12 лет'!$O$4:$S$74,5),IF((D20=13),VLOOKUP(O20,'13 лет'!$Q$4:$U$74,5),IF((D20=14),VLOOKUP(O20,'14 лет'!$Q$4:$U$74,5),IF((D20=15),VLOOKUP(O20,'15 лет'!$O$4:$S$74,5),IF((D20=16),VLOOKUP(O20,'16 лет'!$O$4:$S$74,5),VLOOKUP(O20,'17 лет'!$O$4:$S$74,5)))))))</f>
        <v>18</v>
      </c>
      <c r="Q20" s="59">
        <v>10</v>
      </c>
      <c r="R20" s="59">
        <f ca="1">IF((D20&lt;=11),VLOOKUP(Q20,'11 лет'!$R$4:$S$74,2),IF((D20=12),VLOOKUP(Q20,'12 лет'!$R$4:$S$74,2),IF((D20=13),VLOOKUP(Q20,'13 лет'!$T$4:$U$74,2),IF((D20=14),VLOOKUP(Q20,'14 лет'!$T$4:$U$74,2),IF((D20=15),VLOOKUP(Q20,'15 лет'!$R$4:$S$74,2),IF((D20=16),VLOOKUP(Q20,'16 лет'!$R$4:$S$74,2),VLOOKUP(Q20,'17 лет'!$R$4:$S$74,2)))))))</f>
        <v>27</v>
      </c>
      <c r="S20" s="59">
        <f t="shared" ca="1" si="1"/>
        <v>174</v>
      </c>
      <c r="T20" s="59">
        <f t="shared" ca="1" si="2"/>
        <v>8</v>
      </c>
    </row>
    <row r="21" spans="1:20" x14ac:dyDescent="0.2">
      <c r="S21">
        <f ca="1">SUM(S11:S20)</f>
        <v>1759</v>
      </c>
    </row>
  </sheetData>
  <mergeCells count="3">
    <mergeCell ref="A8:D8"/>
    <mergeCell ref="E8:R8"/>
    <mergeCell ref="E7:R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workbookViewId="0">
      <selection activeCell="A6" sqref="A6:XFD6"/>
    </sheetView>
  </sheetViews>
  <sheetFormatPr defaultRowHeight="12.75" x14ac:dyDescent="0.2"/>
  <cols>
    <col min="1" max="1" width="4.140625" customWidth="1"/>
    <col min="2" max="2" width="36.7109375" customWidth="1"/>
    <col min="3" max="3" width="12.7109375" customWidth="1"/>
    <col min="4" max="4" width="10.140625" bestFit="1" customWidth="1"/>
    <col min="5" max="5" width="7.42578125" customWidth="1"/>
  </cols>
  <sheetData>
    <row r="1" spans="1:20" ht="15" x14ac:dyDescent="0.25">
      <c r="A1" s="53"/>
      <c r="B1" s="53"/>
      <c r="C1" s="53"/>
      <c r="D1" s="53"/>
      <c r="E1" s="53"/>
      <c r="F1" s="53"/>
      <c r="G1" s="53"/>
      <c r="H1" s="54" t="s">
        <v>19</v>
      </c>
      <c r="I1" s="54"/>
      <c r="J1" s="54"/>
      <c r="K1" s="54"/>
      <c r="L1" s="54"/>
      <c r="M1" s="54"/>
      <c r="N1" s="54"/>
      <c r="O1" s="53"/>
    </row>
    <row r="2" spans="1:20" ht="15" x14ac:dyDescent="0.25">
      <c r="A2" s="53"/>
      <c r="B2" s="53"/>
      <c r="C2" s="53"/>
      <c r="D2" s="53"/>
      <c r="E2" s="53"/>
      <c r="F2" s="53"/>
      <c r="G2" s="53"/>
      <c r="H2" s="54" t="s">
        <v>20</v>
      </c>
      <c r="I2" s="54"/>
      <c r="J2" s="54"/>
      <c r="K2" s="54"/>
      <c r="L2" s="54"/>
      <c r="M2" s="54"/>
      <c r="N2" s="54"/>
      <c r="O2" s="53"/>
    </row>
    <row r="3" spans="1:20" ht="15" x14ac:dyDescent="0.25">
      <c r="A3" s="53"/>
      <c r="B3" s="53"/>
      <c r="C3" s="53"/>
      <c r="D3" s="53"/>
      <c r="E3" s="53"/>
      <c r="F3" s="53"/>
      <c r="G3" s="53"/>
      <c r="H3" s="54"/>
      <c r="I3" s="54"/>
      <c r="J3" s="54"/>
      <c r="K3" s="54"/>
      <c r="L3" s="54"/>
      <c r="M3" s="54"/>
      <c r="N3" s="54"/>
      <c r="O3" s="53"/>
    </row>
    <row r="4" spans="1:20" ht="15" x14ac:dyDescent="0.25">
      <c r="A4" s="53"/>
      <c r="B4" s="53"/>
      <c r="C4" s="53"/>
      <c r="D4" s="53"/>
      <c r="E4" s="53"/>
      <c r="F4" s="53"/>
      <c r="G4" s="53"/>
      <c r="H4" s="53"/>
      <c r="I4" s="98" t="s">
        <v>659</v>
      </c>
      <c r="J4" s="53"/>
      <c r="K4" s="53"/>
      <c r="L4" s="53"/>
      <c r="M4" s="53"/>
      <c r="N4" s="53"/>
      <c r="O4" s="53"/>
    </row>
    <row r="5" spans="1:20" ht="15" x14ac:dyDescent="0.25">
      <c r="A5" s="53"/>
      <c r="B5" s="53"/>
      <c r="C5" s="53"/>
      <c r="D5" s="53"/>
      <c r="E5" s="53"/>
      <c r="F5" s="53"/>
      <c r="G5" s="53"/>
      <c r="H5" s="53"/>
      <c r="I5" s="53" t="s">
        <v>24</v>
      </c>
      <c r="J5" s="53"/>
      <c r="K5" s="53"/>
      <c r="L5" s="53"/>
      <c r="M5" s="53"/>
      <c r="N5" s="53"/>
      <c r="O5" s="53"/>
    </row>
    <row r="6" spans="1:20" ht="15" x14ac:dyDescent="0.25">
      <c r="A6" s="53"/>
      <c r="B6" s="53"/>
      <c r="C6" s="53"/>
      <c r="D6" s="53"/>
      <c r="E6" s="53"/>
      <c r="F6" s="53"/>
      <c r="G6" s="53"/>
      <c r="H6" s="53"/>
      <c r="I6" s="98" t="s">
        <v>662</v>
      </c>
      <c r="J6" s="53"/>
      <c r="K6" s="53"/>
      <c r="L6" s="53"/>
      <c r="M6" s="53"/>
      <c r="N6" s="53"/>
      <c r="O6" s="53"/>
    </row>
    <row r="7" spans="1:20" ht="15" x14ac:dyDescent="0.25">
      <c r="A7" s="53"/>
      <c r="B7" s="53"/>
      <c r="C7" s="53"/>
      <c r="D7" s="53"/>
      <c r="E7" s="100" t="s">
        <v>27</v>
      </c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</row>
    <row r="8" spans="1:20" ht="15" x14ac:dyDescent="0.25">
      <c r="A8" s="99"/>
      <c r="B8" s="99"/>
      <c r="C8" s="99"/>
      <c r="D8" s="99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1"/>
    </row>
    <row r="10" spans="1:20" ht="38.25" x14ac:dyDescent="0.2">
      <c r="A10" s="55" t="s">
        <v>30</v>
      </c>
      <c r="B10" s="55" t="s">
        <v>0</v>
      </c>
      <c r="C10" s="55" t="s">
        <v>1</v>
      </c>
      <c r="D10" s="55" t="s">
        <v>31</v>
      </c>
      <c r="E10" s="55" t="s">
        <v>32</v>
      </c>
      <c r="F10" s="56" t="s">
        <v>3</v>
      </c>
      <c r="G10" s="57" t="s">
        <v>4</v>
      </c>
      <c r="H10" s="56" t="s">
        <v>3</v>
      </c>
      <c r="I10" s="57" t="s">
        <v>33</v>
      </c>
      <c r="J10" s="56" t="s">
        <v>3</v>
      </c>
      <c r="K10" s="55" t="s">
        <v>5</v>
      </c>
      <c r="L10" s="56" t="s">
        <v>3</v>
      </c>
      <c r="M10" s="55" t="s">
        <v>6</v>
      </c>
      <c r="N10" s="56" t="s">
        <v>3</v>
      </c>
      <c r="O10" s="55" t="s">
        <v>7</v>
      </c>
      <c r="P10" s="56" t="s">
        <v>3</v>
      </c>
      <c r="Q10" s="55" t="s">
        <v>8</v>
      </c>
      <c r="R10" s="56" t="s">
        <v>3</v>
      </c>
      <c r="S10" s="58" t="s">
        <v>9</v>
      </c>
      <c r="T10" s="55" t="s">
        <v>10</v>
      </c>
    </row>
    <row r="11" spans="1:20" x14ac:dyDescent="0.2">
      <c r="A11" s="66">
        <v>1</v>
      </c>
      <c r="B11" s="96" t="s">
        <v>619</v>
      </c>
      <c r="C11" s="97">
        <v>39224</v>
      </c>
      <c r="D11" s="59">
        <f t="shared" ref="D11:D20" ca="1" si="0">INT(DAYS360(C11,TODAY())/360)</f>
        <v>11</v>
      </c>
      <c r="E11" s="68">
        <v>9.3000000000000007</v>
      </c>
      <c r="F11" s="59">
        <f ca="1">IF((D11&lt;11),VLOOKUP(E11,'11 лет'!$B$3:$D$75,3),IF((D11=11),VLOOKUP(E11,'11 лет'!$B$3:$D$75,3),IF((D11=12),VLOOKUP(E11,'12 лет'!$B$3:$D$75,3),IF((D11=13),VLOOKUP(E11,'13 лет'!$B$3:$E$75,4),IF((D11=14),VLOOKUP(E11,'14 лет'!$B$3:$E$75,4),IF((D11=15),VLOOKUP(E11,'15 лет'!$B$3:$D$75,3),IF((D11=16),VLOOKUP(E11,'16 лет'!$B$3:$D$75,3),VLOOKUP(E11,'17 лет'!$B$3:$D$75,3))))))))</f>
        <v>17</v>
      </c>
      <c r="G11" s="68" t="s">
        <v>88</v>
      </c>
      <c r="H11" s="59">
        <f ca="1">IF((D11&lt;11),VLOOKUP(G11,'11 лет'!$A$3:$D$75,4),IF((D11=11),VLOOKUP(G11,'12 лет'!$A$3:$D$75,4),IF((D11=12),VLOOKUP(G11,'12 лет'!$A$3:$D$75,4),IF((D11=13),VLOOKUP(G11,'13 лет'!$A$3:$E$75,5),IF((D11=14),VLOOKUP(G11,'14 лет'!$A$3:$E$75,5),IF((D11=15),VLOOKUP(G11,'15 лет'!$A$3:$D$75,4),IF((D11=16),VLOOKUP(G11,'16 лет'!$A$3:$D$75,4),VLOOKUP(G11,'17 лет'!$A$3:$D$75,4))))))))</f>
        <v>16</v>
      </c>
      <c r="I11" s="59">
        <v>5.8</v>
      </c>
      <c r="J11" s="59">
        <f ca="1">IF((D11&lt;=11),VLOOKUP(I11,'11 лет'!$C$3:$D$75,2),IF((D11=12),VLOOKUP(I11,'12 лет'!$C$3:$D$75,2),IF((D11=13),VLOOKUP(I11,'13 лет'!$D$3:$E$75,2),IF((D11=14),VLOOKUP(I11,'14 лет'!$D$3:$E$75,2),IF((D11=15),VLOOKUP(I11,'15 лет'!$C$3:$D$75,2),IF((D11=16),VLOOKUP(I11,'16 лет'!$C$3:$D$75,2),VLOOKUP(I11,'17 лет'!$C$3:$D$75,2)))))))</f>
        <v>29</v>
      </c>
      <c r="K11" s="59">
        <v>21</v>
      </c>
      <c r="L11" s="59">
        <f ca="1">IF((D11&lt;=11),VLOOKUP(K11,'11 лет'!$G$4:$I$74,3),IF((D11=12),VLOOKUP(K11,'12 лет'!$G$4:$I$74,3),IF((D11=13),VLOOKUP(K11,'13 лет'!$H$4:$J$74,3),IF((D11=14),VLOOKUP(K11,'14 лет'!$H$4:$J$74,3),IF((D11=15),VLOOKUP(K11,'15 лет'!$G$4:$I$74,3),IF((D11=16),VLOOKUP(K11,'16 лет'!$G$4:$I$74,3),VLOOKUP(K11,'17 лет'!$G$4:$I$74,3)))))))</f>
        <v>31</v>
      </c>
      <c r="M11" s="59">
        <v>155</v>
      </c>
      <c r="N11" s="59">
        <f ca="1">IF((D11&lt;=11),VLOOKUP(M11,'11 лет'!$F$4:$I$74,4),IF((D11=12),VLOOKUP(M11,'12 лет'!$F$4:$I$74,4),IF((D11=13),VLOOKUP(M11,'13 лет'!$G$4:$J$74,4),IF((D11=14),VLOOKUP(M11,'14 лет'!$G$4:$J$74,4),IF((D11=15),VLOOKUP(M11,'15 лет'!$F$4:$I$74,4),IF((D11=16),VLOOKUP(M11,'16 лет'!$F$4:$I$74,4),VLOOKUP(M11,'17 лет'!$F$4:$I$74,4)))))))</f>
        <v>17</v>
      </c>
      <c r="O11" s="59">
        <v>5</v>
      </c>
      <c r="P11" s="59">
        <f ca="1">IF((D11&lt;=11),VLOOKUP(O11,'11 лет'!$E$4:$I$74,5),IF((D11=12),VLOOKUP(O11,'12 лет'!$E$4:$I$74,5),IF((D11=13),VLOOKUP(O11,'13 лет'!$F$4:$J$74,5),IF((D11=14),VLOOKUP(O11,'14 лет'!$F$4:$J$74,5),IF((D11=15),VLOOKUP(O11,'15 лет'!$E$4:$I$74,5),IF((D11=16),VLOOKUP(O11,'16 лет'!$E$4:$I$74,5),VLOOKUP(O11,'17 лет'!$E$4:$I$74,5)))))))</f>
        <v>29</v>
      </c>
      <c r="Q11" s="59">
        <v>10</v>
      </c>
      <c r="R11" s="59">
        <f ca="1">IF((D11&lt;=11),VLOOKUP(Q11,'11 лет'!$H$4:$I$74,2),IF((D11=12),VLOOKUP(Q11,'12 лет'!$H$4:$I$74,2),IF((D11=13),VLOOKUP(Q11,'13 лет'!$I$4:$J$74,2),IF((D11=14),VLOOKUP(Q11,'14 лет'!$I$4:$J$74,2),IF((D11=15),VLOOKUP(Q11,'15 лет'!$H$4:$I$74,2),IF((D11=16),VLOOKUP(Q11,'16 лет'!$H$4:$I$74,2),VLOOKUP(Q11,'17 лет'!$H$4:$I$74,2)))))))</f>
        <v>42</v>
      </c>
      <c r="S11" s="59">
        <f t="shared" ref="S11:S19" ca="1" si="1">SUM(F11,H11,J11,L11,N11,P11,R11)</f>
        <v>181</v>
      </c>
      <c r="T11" s="59">
        <f ca="1">RANK(S11,S$11:S$20)</f>
        <v>1</v>
      </c>
    </row>
    <row r="12" spans="1:20" ht="13.5" customHeight="1" x14ac:dyDescent="0.2">
      <c r="A12" s="66">
        <v>2</v>
      </c>
      <c r="B12" s="96" t="s">
        <v>620</v>
      </c>
      <c r="C12" s="97">
        <v>39076</v>
      </c>
      <c r="D12" s="59">
        <f t="shared" ca="1" si="0"/>
        <v>11</v>
      </c>
      <c r="E12" s="68">
        <v>8.9</v>
      </c>
      <c r="F12" s="59">
        <f ca="1">IF((D12&lt;11),VLOOKUP(E12,'11 лет'!$B$3:$D$75,3),IF((D12=11),VLOOKUP(E12,'11 лет'!$B$3:$D$75,3),IF((D12=12),VLOOKUP(E12,'12 лет'!$B$3:$D$75,3),IF((D12=13),VLOOKUP(E12,'13 лет'!$B$3:$E$75,4),IF((D12=14),VLOOKUP(E12,'14 лет'!$B$3:$E$75,4),IF((D12=15),VLOOKUP(E12,'15 лет'!$B$3:$D$75,3),IF((D12=16),VLOOKUP(E12,'16 лет'!$B$3:$D$75,3),VLOOKUP(E12,'17 лет'!$B$3:$D$75,3))))))))</f>
        <v>25</v>
      </c>
      <c r="G12" s="68" t="s">
        <v>239</v>
      </c>
      <c r="H12" s="59">
        <f ca="1">IF((D12&lt;11),VLOOKUP(G12,'11 лет'!$A$3:$D$75,4),IF((D12=11),VLOOKUP(G12,'12 лет'!$A$3:$D$75,4),IF((D12=12),VLOOKUP(G12,'12 лет'!$A$3:$D$75,4),IF((D12=13),VLOOKUP(G12,'13 лет'!$A$3:$E$75,5),IF((D12=14),VLOOKUP(G12,'14 лет'!$A$3:$E$75,5),IF((D12=15),VLOOKUP(G12,'15 лет'!$A$3:$D$75,4),IF((D12=16),VLOOKUP(G12,'16 лет'!$A$3:$D$75,4),VLOOKUP(G12,'17 лет'!$A$3:$D$75,4))))))))</f>
        <v>18</v>
      </c>
      <c r="I12" s="59">
        <v>5.9</v>
      </c>
      <c r="J12" s="59">
        <f ca="1">IF((D12&lt;=11),VLOOKUP(I12,'11 лет'!$C$3:$D$75,2),IF((D12=12),VLOOKUP(I12,'12 лет'!$C$3:$D$75,2),IF((D12=13),VLOOKUP(I12,'13 лет'!$D$3:$E$75,2),IF((D12=14),VLOOKUP(I12,'14 лет'!$D$3:$E$75,2),IF((D12=15),VLOOKUP(I12,'15 лет'!$C$3:$D$75,2),IF((D12=16),VLOOKUP(I12,'16 лет'!$C$3:$D$75,2),VLOOKUP(I12,'17 лет'!$C$3:$D$75,2)))))))</f>
        <v>26</v>
      </c>
      <c r="K12" s="59">
        <v>19</v>
      </c>
      <c r="L12" s="59">
        <f ca="1">IF((D12&lt;=11),VLOOKUP(K12,'11 лет'!$G$4:$I$74,3),IF((D12=12),VLOOKUP(K12,'12 лет'!$G$4:$I$74,3),IF((D12=13),VLOOKUP(K12,'13 лет'!$H$4:$J$74,3),IF((D12=14),VLOOKUP(K12,'14 лет'!$H$4:$J$74,3),IF((D12=15),VLOOKUP(K12,'15 лет'!$G$4:$I$74,3),IF((D12=16),VLOOKUP(K12,'16 лет'!$G$4:$I$74,3),VLOOKUP(K12,'17 лет'!$G$4:$I$74,3)))))))</f>
        <v>27</v>
      </c>
      <c r="M12" s="59">
        <v>170</v>
      </c>
      <c r="N12" s="59">
        <f ca="1">IF((D12&lt;=11),VLOOKUP(M12,'11 лет'!$F$4:$I$74,4),IF((D12=12),VLOOKUP(M12,'12 лет'!$F$4:$I$74,4),IF((D12=13),VLOOKUP(M12,'13 лет'!$G$4:$J$74,4),IF((D12=14),VLOOKUP(M12,'14 лет'!$G$4:$J$74,4),IF((D12=15),VLOOKUP(M12,'15 лет'!$F$4:$I$74,4),IF((D12=16),VLOOKUP(M12,'16 лет'!$F$4:$I$74,4),VLOOKUP(M12,'17 лет'!$F$4:$I$74,4)))))))</f>
        <v>25</v>
      </c>
      <c r="O12" s="59">
        <v>5</v>
      </c>
      <c r="P12" s="59">
        <f ca="1">IF((D12&lt;=11),VLOOKUP(O12,'11 лет'!$E$4:$I$74,5),IF((D12=12),VLOOKUP(O12,'12 лет'!$E$4:$I$74,5),IF((D12=13),VLOOKUP(O12,'13 лет'!$F$4:$J$74,5),IF((D12=14),VLOOKUP(O12,'14 лет'!$F$4:$J$74,5),IF((D12=15),VLOOKUP(O12,'15 лет'!$E$4:$I$74,5),IF((D12=16),VLOOKUP(O12,'16 лет'!$E$4:$I$74,5),VLOOKUP(O12,'17 лет'!$E$4:$I$74,5)))))))</f>
        <v>29</v>
      </c>
      <c r="Q12" s="59">
        <v>3</v>
      </c>
      <c r="R12" s="59">
        <f ca="1">IF((D12&lt;=11),VLOOKUP(Q12,'11 лет'!$H$4:$I$74,2),IF((D12=12),VLOOKUP(Q12,'12 лет'!$H$4:$I$74,2),IF((D12=13),VLOOKUP(Q12,'13 лет'!$I$4:$J$74,2),IF((D12=14),VLOOKUP(Q12,'14 лет'!$I$4:$J$74,2),IF((D12=15),VLOOKUP(Q12,'15 лет'!$H$4:$I$74,2),IF((D12=16),VLOOKUP(Q12,'16 лет'!$H$4:$I$74,2),VLOOKUP(Q12,'17 лет'!$H$4:$I$74,2)))))))</f>
        <v>18</v>
      </c>
      <c r="S12" s="59">
        <f t="shared" ca="1" si="1"/>
        <v>168</v>
      </c>
      <c r="T12" s="59">
        <f ca="1">RANK(S12,S$11:S$20)</f>
        <v>3</v>
      </c>
    </row>
    <row r="13" spans="1:20" x14ac:dyDescent="0.2">
      <c r="A13" s="66">
        <v>3</v>
      </c>
      <c r="B13" s="96" t="s">
        <v>621</v>
      </c>
      <c r="C13" s="97">
        <v>39422</v>
      </c>
      <c r="D13" s="59">
        <f t="shared" ca="1" si="0"/>
        <v>11</v>
      </c>
      <c r="E13" s="68">
        <v>10.1</v>
      </c>
      <c r="F13" s="59">
        <f ca="1">IF((D13&lt;11),VLOOKUP(E13,'11 лет'!$B$3:$D$75,3),IF((D13=11),VLOOKUP(E13,'11 лет'!$B$3:$D$75,3),IF((D13=12),VLOOKUP(E13,'12 лет'!$B$3:$D$75,3),IF((D13=13),VLOOKUP(E13,'13 лет'!$B$3:$E$75,4),IF((D13=14),VLOOKUP(E13,'14 лет'!$B$3:$E$75,4),IF((D13=15),VLOOKUP(E13,'15 лет'!$B$3:$D$75,3),IF((D13=16),VLOOKUP(E13,'16 лет'!$B$3:$D$75,3),VLOOKUP(E13,'17 лет'!$B$3:$D$75,3))))))))</f>
        <v>5</v>
      </c>
      <c r="G13" s="68" t="s">
        <v>196</v>
      </c>
      <c r="H13" s="59">
        <f ca="1">IF((D13&lt;11),VLOOKUP(G13,'11 лет'!$A$3:$D$75,4),IF((D13=11),VLOOKUP(G13,'12 лет'!$A$3:$D$75,4),IF((D13=12),VLOOKUP(G13,'12 лет'!$A$3:$D$75,4),IF((D13=13),VLOOKUP(G13,'13 лет'!$A$3:$E$75,5),IF((D13=14),VLOOKUP(G13,'14 лет'!$A$3:$E$75,5),IF((D13=15),VLOOKUP(G13,'15 лет'!$A$3:$D$75,4),IF((D13=16),VLOOKUP(G13,'16 лет'!$A$3:$D$75,4),VLOOKUP(G13,'17 лет'!$A$3:$D$75,4))))))))</f>
        <v>18</v>
      </c>
      <c r="I13" s="59">
        <v>5.7</v>
      </c>
      <c r="J13" s="59">
        <f ca="1">IF((D13&lt;=11),VLOOKUP(I13,'11 лет'!$C$3:$D$75,2),IF((D13=12),VLOOKUP(I13,'12 лет'!$C$3:$D$75,2),IF((D13=13),VLOOKUP(I13,'13 лет'!$D$3:$E$75,2),IF((D13=14),VLOOKUP(I13,'14 лет'!$D$3:$E$75,2),IF((D13=15),VLOOKUP(I13,'15 лет'!$C$3:$D$75,2),IF((D13=16),VLOOKUP(I13,'16 лет'!$C$3:$D$75,2),VLOOKUP(I13,'17 лет'!$C$3:$D$75,2)))))))</f>
        <v>32</v>
      </c>
      <c r="K13" s="59">
        <v>20</v>
      </c>
      <c r="L13" s="59">
        <f ca="1">IF((D13&lt;=11),VLOOKUP(K13,'11 лет'!$G$4:$I$74,3),IF((D13=12),VLOOKUP(K13,'12 лет'!$G$4:$I$74,3),IF((D13=13),VLOOKUP(K13,'13 лет'!$H$4:$J$74,3),IF((D13=14),VLOOKUP(K13,'14 лет'!$H$4:$J$74,3),IF((D13=15),VLOOKUP(K13,'15 лет'!$G$4:$I$74,3),IF((D13=16),VLOOKUP(K13,'16 лет'!$G$4:$I$74,3),VLOOKUP(K13,'17 лет'!$G$4:$I$74,3)))))))</f>
        <v>29</v>
      </c>
      <c r="M13" s="59">
        <v>165</v>
      </c>
      <c r="N13" s="59">
        <f ca="1">IF((D13&lt;=11),VLOOKUP(M13,'11 лет'!$F$4:$I$74,4),IF((D13=12),VLOOKUP(M13,'12 лет'!$F$4:$I$74,4),IF((D13=13),VLOOKUP(M13,'13 лет'!$G$4:$J$74,4),IF((D13=14),VLOOKUP(M13,'14 лет'!$G$4:$J$74,4),IF((D13=15),VLOOKUP(M13,'15 лет'!$F$4:$I$74,4),IF((D13=16),VLOOKUP(M13,'16 лет'!$F$4:$I$74,4),VLOOKUP(M13,'17 лет'!$F$4:$I$74,4)))))))</f>
        <v>22</v>
      </c>
      <c r="O13" s="59">
        <v>4</v>
      </c>
      <c r="P13" s="59">
        <f ca="1">IF((D13&lt;=11),VLOOKUP(O13,'11 лет'!$E$4:$I$74,5),IF((D13=12),VLOOKUP(O13,'12 лет'!$E$4:$I$74,5),IF((D13=13),VLOOKUP(O13,'13 лет'!$F$4:$J$74,5),IF((D13=14),VLOOKUP(O13,'14 лет'!$F$4:$J$74,5),IF((D13=15),VLOOKUP(O13,'15 лет'!$E$4:$I$74,5),IF((D13=16),VLOOKUP(O13,'16 лет'!$E$4:$I$74,5),VLOOKUP(O13,'17 лет'!$E$4:$I$74,5)))))))</f>
        <v>25</v>
      </c>
      <c r="Q13" s="59">
        <v>5</v>
      </c>
      <c r="R13" s="59">
        <f ca="1">IF((D13&lt;=11),VLOOKUP(Q13,'11 лет'!$H$4:$I$74,2),IF((D13=12),VLOOKUP(Q13,'12 лет'!$H$4:$I$74,2),IF((D13=13),VLOOKUP(Q13,'13 лет'!$I$4:$J$74,2),IF((D13=14),VLOOKUP(Q13,'14 лет'!$I$4:$J$74,2),IF((D13=15),VLOOKUP(Q13,'15 лет'!$H$4:$I$74,2),IF((D13=16),VLOOKUP(Q13,'16 лет'!$H$4:$I$74,2),VLOOKUP(Q13,'17 лет'!$H$4:$I$74,2)))))))</f>
        <v>24</v>
      </c>
      <c r="S13" s="59">
        <f t="shared" ca="1" si="1"/>
        <v>155</v>
      </c>
      <c r="T13" s="59">
        <v>3</v>
      </c>
    </row>
    <row r="14" spans="1:20" x14ac:dyDescent="0.2">
      <c r="A14" s="66">
        <v>4</v>
      </c>
      <c r="B14" s="96" t="s">
        <v>622</v>
      </c>
      <c r="C14" s="97">
        <v>39198</v>
      </c>
      <c r="D14" s="59">
        <f t="shared" ca="1" si="0"/>
        <v>11</v>
      </c>
      <c r="E14" s="68">
        <v>9.6999999999999993</v>
      </c>
      <c r="F14" s="59">
        <f ca="1">IF((D14&lt;11),VLOOKUP(E14,'11 лет'!$B$3:$D$75,3),IF((D14=11),VLOOKUP(E14,'11 лет'!$B$3:$D$75,3),IF((D14=12),VLOOKUP(E14,'12 лет'!$B$3:$D$75,3),IF((D14=13),VLOOKUP(E14,'13 лет'!$B$3:$E$75,4),IF((D14=14),VLOOKUP(E14,'14 лет'!$B$3:$E$75,4),IF((D14=15),VLOOKUP(E14,'15 лет'!$B$3:$D$75,3),IF((D14=16),VLOOKUP(E14,'16 лет'!$B$3:$D$75,3),VLOOKUP(E14,'17 лет'!$B$3:$D$75,3))))))))</f>
        <v>9</v>
      </c>
      <c r="G14" s="68" t="s">
        <v>132</v>
      </c>
      <c r="H14" s="59">
        <f ca="1">IF((D14&lt;11),VLOOKUP(G14,'11 лет'!$A$3:$D$75,4),IF((D14=11),VLOOKUP(G14,'12 лет'!$A$3:$D$75,4),IF((D14=12),VLOOKUP(G14,'12 лет'!$A$3:$D$75,4),IF((D14=13),VLOOKUP(G14,'13 лет'!$A$3:$E$75,5),IF((D14=14),VLOOKUP(G14,'14 лет'!$A$3:$E$75,5),IF((D14=15),VLOOKUP(G14,'15 лет'!$A$3:$D$75,4),IF((D14=16),VLOOKUP(G14,'16 лет'!$A$3:$D$75,4),VLOOKUP(G14,'17 лет'!$A$3:$D$75,4))))))))</f>
        <v>10</v>
      </c>
      <c r="I14" s="59">
        <v>6.1</v>
      </c>
      <c r="J14" s="59">
        <f ca="1">IF((D14&lt;=11),VLOOKUP(I14,'11 лет'!$C$3:$D$75,2),IF((D14=12),VLOOKUP(I14,'12 лет'!$C$3:$D$75,2),IF((D14=13),VLOOKUP(I14,'13 лет'!$D$3:$E$75,2),IF((D14=14),VLOOKUP(I14,'14 лет'!$D$3:$E$75,2),IF((D14=15),VLOOKUP(I14,'15 лет'!$C$3:$D$75,2),IF((D14=16),VLOOKUP(I14,'16 лет'!$C$3:$D$75,2),VLOOKUP(I14,'17 лет'!$C$3:$D$75,2)))))))</f>
        <v>20</v>
      </c>
      <c r="K14" s="59">
        <v>24</v>
      </c>
      <c r="L14" s="59">
        <f ca="1">IF((D14&lt;=11),VLOOKUP(K14,'11 лет'!$G$4:$I$74,3),IF((D14=12),VLOOKUP(K14,'12 лет'!$G$4:$I$74,3),IF((D14=13),VLOOKUP(K14,'13 лет'!$H$4:$J$74,3),IF((D14=14),VLOOKUP(K14,'14 лет'!$H$4:$J$74,3),IF((D14=15),VLOOKUP(K14,'15 лет'!$G$4:$I$74,3),IF((D14=16),VLOOKUP(K14,'16 лет'!$G$4:$I$74,3),VLOOKUP(K14,'17 лет'!$G$4:$I$74,3)))))))</f>
        <v>37</v>
      </c>
      <c r="M14" s="59">
        <v>145</v>
      </c>
      <c r="N14" s="59">
        <f ca="1">IF((D14&lt;=11),VLOOKUP(M14,'11 лет'!$F$4:$I$74,4),IF((D14=12),VLOOKUP(M14,'12 лет'!$F$4:$I$74,4),IF((D14=13),VLOOKUP(M14,'13 лет'!$G$4:$J$74,4),IF((D14=14),VLOOKUP(M14,'14 лет'!$G$4:$J$74,4),IF((D14=15),VLOOKUP(M14,'15 лет'!$F$4:$I$74,4),IF((D14=16),VLOOKUP(M14,'16 лет'!$F$4:$I$74,4),VLOOKUP(M14,'17 лет'!$F$4:$I$74,4)))))))</f>
        <v>12</v>
      </c>
      <c r="O14" s="59">
        <v>6</v>
      </c>
      <c r="P14" s="59">
        <f ca="1">IF((D14&lt;=11),VLOOKUP(O14,'11 лет'!$E$4:$I$74,5),IF((D14=12),VLOOKUP(O14,'12 лет'!$E$4:$I$74,5),IF((D14=13),VLOOKUP(O14,'13 лет'!$F$4:$J$74,5),IF((D14=14),VLOOKUP(O14,'14 лет'!$F$4:$J$74,5),IF((D14=15),VLOOKUP(O14,'15 лет'!$E$4:$I$74,5),IF((D14=16),VLOOKUP(O14,'16 лет'!$E$4:$I$74,5),VLOOKUP(O14,'17 лет'!$E$4:$I$74,5)))))))</f>
        <v>33</v>
      </c>
      <c r="Q14" s="59">
        <v>7</v>
      </c>
      <c r="R14" s="59">
        <f ca="1">IF((D14&lt;=11),VLOOKUP(Q14,'11 лет'!$H$4:$I$74,2),IF((D14=12),VLOOKUP(Q14,'12 лет'!$H$4:$I$74,2),IF((D14=13),VLOOKUP(Q14,'13 лет'!$I$4:$J$74,2),IF((D14=14),VLOOKUP(Q14,'14 лет'!$I$4:$J$74,2),IF((D14=15),VLOOKUP(Q14,'15 лет'!$H$4:$I$74,2),IF((D14=16),VLOOKUP(Q14,'16 лет'!$H$4:$I$74,2),VLOOKUP(Q14,'17 лет'!$H$4:$I$74,2)))))))</f>
        <v>30</v>
      </c>
      <c r="S14" s="59">
        <f t="shared" ca="1" si="1"/>
        <v>151</v>
      </c>
      <c r="T14" s="59">
        <v>4</v>
      </c>
    </row>
    <row r="15" spans="1:20" x14ac:dyDescent="0.2">
      <c r="A15" s="66">
        <v>5</v>
      </c>
      <c r="B15" s="96" t="s">
        <v>623</v>
      </c>
      <c r="C15" s="97">
        <v>39157</v>
      </c>
      <c r="D15" s="59">
        <f t="shared" ca="1" si="0"/>
        <v>11</v>
      </c>
      <c r="E15" s="68">
        <v>9.8000000000000007</v>
      </c>
      <c r="F15" s="59">
        <f ca="1">IF((D15&lt;11),VLOOKUP(E15,'11 лет'!$B$3:$D$75,3),IF((D15=11),VLOOKUP(E15,'11 лет'!$B$3:$D$75,3),IF((D15=12),VLOOKUP(E15,'12 лет'!$B$3:$D$75,3),IF((D15=13),VLOOKUP(E15,'13 лет'!$B$3:$E$75,4),IF((D15=14),VLOOKUP(E15,'14 лет'!$B$3:$E$75,4),IF((D15=15),VLOOKUP(E15,'15 лет'!$B$3:$D$75,3),IF((D15=16),VLOOKUP(E15,'16 лет'!$B$3:$D$75,3),VLOOKUP(E15,'17 лет'!$B$3:$D$75,3))))))))</f>
        <v>8</v>
      </c>
      <c r="G15" s="68" t="s">
        <v>95</v>
      </c>
      <c r="H15" s="59">
        <f ca="1">IF((D15&lt;11),VLOOKUP(G15,'11 лет'!$A$3:$D$75,4),IF((D15=11),VLOOKUP(G15,'12 лет'!$A$3:$D$75,4),IF((D15=12),VLOOKUP(G15,'12 лет'!$A$3:$D$75,4),IF((D15=13),VLOOKUP(G15,'13 лет'!$A$3:$E$75,5),IF((D15=14),VLOOKUP(G15,'14 лет'!$A$3:$E$75,5),IF((D15=15),VLOOKUP(G15,'15 лет'!$A$3:$D$75,4),IF((D15=16),VLOOKUP(G15,'16 лет'!$A$3:$D$75,4),VLOOKUP(G15,'17 лет'!$A$3:$D$75,4))))))))</f>
        <v>9</v>
      </c>
      <c r="I15" s="59">
        <v>5.5</v>
      </c>
      <c r="J15" s="59">
        <f ca="1">IF((D15&lt;=11),VLOOKUP(I15,'11 лет'!$C$3:$D$75,2),IF((D15=12),VLOOKUP(I15,'12 лет'!$C$3:$D$75,2),IF((D15=13),VLOOKUP(I15,'13 лет'!$D$3:$E$75,2),IF((D15=14),VLOOKUP(I15,'14 лет'!$D$3:$E$75,2),IF((D15=15),VLOOKUP(I15,'15 лет'!$C$3:$D$75,2),IF((D15=16),VLOOKUP(I15,'16 лет'!$C$3:$D$75,2),VLOOKUP(I15,'17 лет'!$C$3:$D$75,2)))))))</f>
        <v>40</v>
      </c>
      <c r="K15" s="59">
        <v>21</v>
      </c>
      <c r="L15" s="59">
        <f ca="1">IF((D15&lt;=11),VLOOKUP(K15,'11 лет'!$G$4:$I$74,3),IF((D15=12),VLOOKUP(K15,'12 лет'!$G$4:$I$74,3),IF((D15=13),VLOOKUP(K15,'13 лет'!$H$4:$J$74,3),IF((D15=14),VLOOKUP(K15,'14 лет'!$H$4:$J$74,3),IF((D15=15),VLOOKUP(K15,'15 лет'!$G$4:$I$74,3),IF((D15=16),VLOOKUP(K15,'16 лет'!$G$4:$I$74,3),VLOOKUP(K15,'17 лет'!$G$4:$I$74,3)))))))</f>
        <v>31</v>
      </c>
      <c r="M15" s="59">
        <v>150</v>
      </c>
      <c r="N15" s="59">
        <f ca="1">IF((D15&lt;=11),VLOOKUP(M15,'11 лет'!$F$4:$I$74,4),IF((D15=12),VLOOKUP(M15,'12 лет'!$F$4:$I$74,4),IF((D15=13),VLOOKUP(M15,'13 лет'!$G$4:$J$74,4),IF((D15=14),VLOOKUP(M15,'14 лет'!$G$4:$J$74,4),IF((D15=15),VLOOKUP(M15,'15 лет'!$F$4:$I$74,4),IF((D15=16),VLOOKUP(M15,'16 лет'!$F$4:$I$74,4),VLOOKUP(M15,'17 лет'!$F$4:$I$74,4)))))))</f>
        <v>15</v>
      </c>
      <c r="O15" s="59">
        <v>6</v>
      </c>
      <c r="P15" s="59">
        <f ca="1">IF((D15&lt;=11),VLOOKUP(O15,'11 лет'!$E$4:$I$74,5),IF((D15=12),VLOOKUP(O15,'12 лет'!$E$4:$I$74,5),IF((D15=13),VLOOKUP(O15,'13 лет'!$F$4:$J$74,5),IF((D15=14),VLOOKUP(O15,'14 лет'!$F$4:$J$74,5),IF((D15=15),VLOOKUP(O15,'15 лет'!$E$4:$I$74,5),IF((D15=16),VLOOKUP(O15,'16 лет'!$E$4:$I$74,5),VLOOKUP(O15,'17 лет'!$E$4:$I$74,5)))))))</f>
        <v>33</v>
      </c>
      <c r="Q15" s="59">
        <v>0</v>
      </c>
      <c r="R15" s="59">
        <f ca="1">IF((D15&lt;=11),VLOOKUP(Q15,'11 лет'!$H$4:$I$74,2),IF((D15=12),VLOOKUP(Q15,'12 лет'!$H$4:$I$74,2),IF((D15=13),VLOOKUP(Q15,'13 лет'!$I$4:$J$74,2),IF((D15=14),VLOOKUP(Q15,'14 лет'!$I$4:$J$74,2),IF((D15=15),VLOOKUP(Q15,'15 лет'!$H$4:$I$74,2),IF((D15=16),VLOOKUP(Q15,'16 лет'!$H$4:$I$74,2),VLOOKUP(Q15,'17 лет'!$H$4:$I$74,2)))))))</f>
        <v>9</v>
      </c>
      <c r="S15" s="59">
        <f t="shared" ca="1" si="1"/>
        <v>145</v>
      </c>
      <c r="T15" s="59">
        <v>5</v>
      </c>
    </row>
    <row r="16" spans="1:20" x14ac:dyDescent="0.2">
      <c r="A16" s="66">
        <v>6</v>
      </c>
      <c r="B16" s="96" t="s">
        <v>624</v>
      </c>
      <c r="C16" s="97">
        <v>39313</v>
      </c>
      <c r="D16" s="59">
        <f t="shared" ca="1" si="0"/>
        <v>11</v>
      </c>
      <c r="E16" s="68">
        <v>9.6</v>
      </c>
      <c r="F16" s="59">
        <f ca="1">IF((D16&lt;11),VLOOKUP(E16,'11 лет'!$B$3:$D$75,3),IF((D16=11),VLOOKUP(E16,'11 лет'!$B$3:$D$75,3),IF((D16=12),VLOOKUP(E16,'12 лет'!$B$3:$D$75,3),IF((D16=13),VLOOKUP(E16,'13 лет'!$B$3:$E$75,4),IF((D16=14),VLOOKUP(E16,'14 лет'!$B$3:$E$75,4),IF((D16=15),VLOOKUP(E16,'15 лет'!$B$3:$D$75,3),IF((D16=16),VLOOKUP(E16,'16 лет'!$B$3:$D$75,3),VLOOKUP(E16,'17 лет'!$B$3:$D$75,3))))))))</f>
        <v>11</v>
      </c>
      <c r="G16" s="68" t="s">
        <v>90</v>
      </c>
      <c r="H16" s="59">
        <f ca="1">IF((D16&lt;11),VLOOKUP(G16,'11 лет'!$A$3:$D$75,4),IF((D16=11),VLOOKUP(G16,'12 лет'!$A$3:$D$75,4),IF((D16=12),VLOOKUP(G16,'12 лет'!$A$3:$D$75,4),IF((D16=13),VLOOKUP(G16,'13 лет'!$A$3:$E$75,5),IF((D16=14),VLOOKUP(G16,'14 лет'!$A$3:$E$75,5),IF((D16=15),VLOOKUP(G16,'15 лет'!$A$3:$D$75,4),IF((D16=16),VLOOKUP(G16,'16 лет'!$A$3:$D$75,4),VLOOKUP(G16,'17 лет'!$A$3:$D$75,4))))))))</f>
        <v>14</v>
      </c>
      <c r="I16" s="59">
        <v>6.2</v>
      </c>
      <c r="J16" s="59">
        <f ca="1">IF((D16&lt;=11),VLOOKUP(I16,'11 лет'!$C$3:$D$75,2),IF((D16=12),VLOOKUP(I16,'12 лет'!$C$3:$D$75,2),IF((D16=13),VLOOKUP(I16,'13 лет'!$D$3:$E$75,2),IF((D16=14),VLOOKUP(I16,'14 лет'!$D$3:$E$75,2),IF((D16=15),VLOOKUP(I16,'15 лет'!$C$3:$D$75,2),IF((D16=16),VLOOKUP(I16,'16 лет'!$C$3:$D$75,2),VLOOKUP(I16,'17 лет'!$C$3:$D$75,2)))))))</f>
        <v>17</v>
      </c>
      <c r="K16" s="59">
        <v>22</v>
      </c>
      <c r="L16" s="59">
        <f ca="1">IF((D16&lt;=11),VLOOKUP(K16,'11 лет'!$G$4:$I$74,3),IF((D16=12),VLOOKUP(K16,'12 лет'!$G$4:$I$74,3),IF((D16=13),VLOOKUP(K16,'13 лет'!$H$4:$J$74,3),IF((D16=14),VLOOKUP(K16,'14 лет'!$H$4:$J$74,3),IF((D16=15),VLOOKUP(K16,'15 лет'!$G$4:$I$74,3),IF((D16=16),VLOOKUP(K16,'16 лет'!$G$4:$I$74,3),VLOOKUP(K16,'17 лет'!$G$4:$I$74,3)))))))</f>
        <v>33</v>
      </c>
      <c r="M16" s="59">
        <v>140</v>
      </c>
      <c r="N16" s="59">
        <f ca="1">IF((D16&lt;=11),VLOOKUP(M16,'11 лет'!$F$4:$I$74,4),IF((D16=12),VLOOKUP(M16,'12 лет'!$F$4:$I$74,4),IF((D16=13),VLOOKUP(M16,'13 лет'!$G$4:$J$74,4),IF((D16=14),VLOOKUP(M16,'14 лет'!$G$4:$J$74,4),IF((D16=15),VLOOKUP(M16,'15 лет'!$F$4:$I$74,4),IF((D16=16),VLOOKUP(M16,'16 лет'!$F$4:$I$74,4),VLOOKUP(M16,'17 лет'!$F$4:$I$74,4)))))))</f>
        <v>11</v>
      </c>
      <c r="O16" s="59">
        <v>5</v>
      </c>
      <c r="P16" s="59">
        <f ca="1">IF((D16&lt;=11),VLOOKUP(O16,'11 лет'!$E$4:$I$74,5),IF((D16=12),VLOOKUP(O16,'12 лет'!$E$4:$I$74,5),IF((D16=13),VLOOKUP(O16,'13 лет'!$F$4:$J$74,5),IF((D16=14),VLOOKUP(O16,'14 лет'!$F$4:$J$74,5),IF((D16=15),VLOOKUP(O16,'15 лет'!$E$4:$I$74,5),IF((D16=16),VLOOKUP(O16,'16 лет'!$E$4:$I$74,5),VLOOKUP(O16,'17 лет'!$E$4:$I$74,5)))))))</f>
        <v>29</v>
      </c>
      <c r="Q16" s="59">
        <v>9</v>
      </c>
      <c r="R16" s="59">
        <f ca="1">IF((D16&lt;=11),VLOOKUP(Q16,'11 лет'!$H$4:$I$74,2),IF((D16=12),VLOOKUP(Q16,'12 лет'!$H$4:$I$74,2),IF((D16=13),VLOOKUP(Q16,'13 лет'!$I$4:$J$74,2),IF((D16=14),VLOOKUP(Q16,'14 лет'!$I$4:$J$74,2),IF((D16=15),VLOOKUP(Q16,'15 лет'!$H$4:$I$74,2),IF((D16=16),VLOOKUP(Q16,'16 лет'!$H$4:$I$74,2),VLOOKUP(Q16,'17 лет'!$H$4:$I$74,2)))))))</f>
        <v>38</v>
      </c>
      <c r="S16" s="59">
        <f t="shared" ca="1" si="1"/>
        <v>153</v>
      </c>
      <c r="T16" s="59">
        <v>6</v>
      </c>
    </row>
    <row r="17" spans="1:20" ht="13.5" customHeight="1" x14ac:dyDescent="0.2">
      <c r="A17" s="66">
        <v>7</v>
      </c>
      <c r="B17" s="96" t="s">
        <v>625</v>
      </c>
      <c r="C17" s="97">
        <v>39193</v>
      </c>
      <c r="D17" s="59">
        <f t="shared" ca="1" si="0"/>
        <v>11</v>
      </c>
      <c r="E17" s="68">
        <v>9</v>
      </c>
      <c r="F17" s="59">
        <f ca="1">IF((D17&lt;11),VLOOKUP(E17,'11 лет'!$B$3:$D$75,3),IF((D17=11),VLOOKUP(E17,'11 лет'!$B$3:$D$75,3),IF((D17=12),VLOOKUP(E17,'12 лет'!$B$3:$D$75,3),IF((D17=13),VLOOKUP(E17,'13 лет'!$B$3:$E$75,4),IF((D17=14),VLOOKUP(E17,'14 лет'!$B$3:$E$75,4),IF((D17=15),VLOOKUP(E17,'15 лет'!$B$3:$D$75,3),IF((D17=16),VLOOKUP(E17,'16 лет'!$B$3:$D$75,3),VLOOKUP(E17,'17 лет'!$B$3:$D$75,3))))))))</f>
        <v>23</v>
      </c>
      <c r="G17" s="68" t="s">
        <v>99</v>
      </c>
      <c r="H17" s="59">
        <f ca="1">IF((D17&lt;11),VLOOKUP(G17,'11 лет'!$A$3:$D$75,4),IF((D17=11),VLOOKUP(G17,'12 лет'!$A$3:$D$75,4),IF((D17=12),VLOOKUP(G17,'12 лет'!$A$3:$D$75,4),IF((D17=13),VLOOKUP(G17,'13 лет'!$A$3:$E$75,5),IF((D17=14),VLOOKUP(G17,'14 лет'!$A$3:$E$75,5),IF((D17=15),VLOOKUP(G17,'15 лет'!$A$3:$D$75,4),IF((D17=16),VLOOKUP(G17,'16 лет'!$A$3:$D$75,4),VLOOKUP(G17,'17 лет'!$A$3:$D$75,4))))))))</f>
        <v>5</v>
      </c>
      <c r="I17" s="59">
        <v>6</v>
      </c>
      <c r="J17" s="59">
        <f ca="1">IF((D17&lt;=11),VLOOKUP(I17,'11 лет'!$C$3:$D$75,2),IF((D17=12),VLOOKUP(I17,'12 лет'!$C$3:$D$75,2),IF((D17=13),VLOOKUP(I17,'13 лет'!$D$3:$E$75,2),IF((D17=14),VLOOKUP(I17,'14 лет'!$D$3:$E$75,2),IF((D17=15),VLOOKUP(I17,'15 лет'!$C$3:$D$75,2),IF((D17=16),VLOOKUP(I17,'16 лет'!$C$3:$D$75,2),VLOOKUP(I17,'17 лет'!$C$3:$D$75,2)))))))</f>
        <v>23</v>
      </c>
      <c r="K17" s="59">
        <v>18</v>
      </c>
      <c r="L17" s="59">
        <f ca="1">IF((D17&lt;=11),VLOOKUP(K17,'11 лет'!$G$4:$I$74,3),IF((D17=12),VLOOKUP(K17,'12 лет'!$G$4:$I$74,3),IF((D17=13),VLOOKUP(K17,'13 лет'!$H$4:$J$74,3),IF((D17=14),VLOOKUP(K17,'14 лет'!$H$4:$J$74,3),IF((D17=15),VLOOKUP(K17,'15 лет'!$G$4:$I$74,3),IF((D17=16),VLOOKUP(K17,'16 лет'!$G$4:$I$74,3),VLOOKUP(K17,'17 лет'!$G$4:$I$74,3)))))))</f>
        <v>25</v>
      </c>
      <c r="M17" s="59">
        <v>145</v>
      </c>
      <c r="N17" s="59">
        <f ca="1">IF((D17&lt;=11),VLOOKUP(M17,'11 лет'!$F$4:$I$74,4),IF((D17=12),VLOOKUP(M17,'12 лет'!$F$4:$I$74,4),IF((D17=13),VLOOKUP(M17,'13 лет'!$G$4:$J$74,4),IF((D17=14),VLOOKUP(M17,'14 лет'!$G$4:$J$74,4),IF((D17=15),VLOOKUP(M17,'15 лет'!$F$4:$I$74,4),IF((D17=16),VLOOKUP(M17,'16 лет'!$F$4:$I$74,4),VLOOKUP(M17,'17 лет'!$F$4:$I$74,4)))))))</f>
        <v>12</v>
      </c>
      <c r="O17" s="59">
        <v>5</v>
      </c>
      <c r="P17" s="59">
        <f ca="1">IF((D17&lt;=11),VLOOKUP(O17,'11 лет'!$E$4:$I$74,5),IF((D17=12),VLOOKUP(O17,'12 лет'!$E$4:$I$74,5),IF((D17=13),VLOOKUP(O17,'13 лет'!$F$4:$J$74,5),IF((D17=14),VLOOKUP(O17,'14 лет'!$F$4:$J$74,5),IF((D17=15),VLOOKUP(O17,'15 лет'!$E$4:$I$74,5),IF((D17=16),VLOOKUP(O17,'16 лет'!$E$4:$I$74,5),VLOOKUP(O17,'17 лет'!$E$4:$I$74,5)))))))</f>
        <v>29</v>
      </c>
      <c r="Q17" s="59">
        <v>3</v>
      </c>
      <c r="R17" s="59">
        <f ca="1">IF((D17&lt;=11),VLOOKUP(Q17,'11 лет'!$H$4:$I$74,2),IF((D17=12),VLOOKUP(Q17,'12 лет'!$H$4:$I$74,2),IF((D17=13),VLOOKUP(Q17,'13 лет'!$I$4:$J$74,2),IF((D17=14),VLOOKUP(Q17,'14 лет'!$I$4:$J$74,2),IF((D17=15),VLOOKUP(Q17,'15 лет'!$H$4:$I$74,2),IF((D17=16),VLOOKUP(Q17,'16 лет'!$H$4:$I$74,2),VLOOKUP(Q17,'17 лет'!$H$4:$I$74,2)))))))</f>
        <v>18</v>
      </c>
      <c r="S17" s="59">
        <f t="shared" ca="1" si="1"/>
        <v>135</v>
      </c>
      <c r="T17" s="59">
        <v>7</v>
      </c>
    </row>
    <row r="18" spans="1:20" ht="13.5" customHeight="1" x14ac:dyDescent="0.2">
      <c r="A18" s="66">
        <v>8</v>
      </c>
      <c r="B18" s="96" t="s">
        <v>626</v>
      </c>
      <c r="C18" s="97">
        <v>39095</v>
      </c>
      <c r="D18" s="59">
        <f t="shared" ca="1" si="0"/>
        <v>11</v>
      </c>
      <c r="E18" s="68">
        <v>9.9</v>
      </c>
      <c r="F18" s="59">
        <f ca="1">IF((D18&lt;11),VLOOKUP(E18,'11 лет'!$B$3:$D$75,3),IF((D18=11),VLOOKUP(E18,'11 лет'!$B$3:$D$75,3),IF((D18=12),VLOOKUP(E18,'12 лет'!$B$3:$D$75,3),IF((D18=13),VLOOKUP(E18,'13 лет'!$B$3:$E$75,4),IF((D18=14),VLOOKUP(E18,'14 лет'!$B$3:$E$75,4),IF((D18=15),VLOOKUP(E18,'15 лет'!$B$3:$D$75,3),IF((D18=16),VLOOKUP(E18,'16 лет'!$B$3:$D$75,3),VLOOKUP(E18,'17 лет'!$B$3:$D$75,3))))))))</f>
        <v>7</v>
      </c>
      <c r="G18" s="68" t="s">
        <v>89</v>
      </c>
      <c r="H18" s="59">
        <f ca="1">IF((D18&lt;11),VLOOKUP(G18,'11 лет'!$A$3:$D$75,4),IF((D18=11),VLOOKUP(G18,'12 лет'!$A$3:$D$75,4),IF((D18=12),VLOOKUP(G18,'12 лет'!$A$3:$D$75,4),IF((D18=13),VLOOKUP(G18,'13 лет'!$A$3:$E$75,5),IF((D18=14),VLOOKUP(G18,'14 лет'!$A$3:$E$75,5),IF((D18=15),VLOOKUP(G18,'15 лет'!$A$3:$D$75,4),IF((D18=16),VLOOKUP(G18,'16 лет'!$A$3:$D$75,4),VLOOKUP(G18,'17 лет'!$A$3:$D$75,4))))))))</f>
        <v>15</v>
      </c>
      <c r="I18" s="59">
        <v>5.9</v>
      </c>
      <c r="J18" s="59">
        <f ca="1">IF((D18&lt;=11),VLOOKUP(I18,'11 лет'!$C$3:$D$75,2),IF((D18=12),VLOOKUP(I18,'12 лет'!$C$3:$D$75,2),IF((D18=13),VLOOKUP(I18,'13 лет'!$D$3:$E$75,2),IF((D18=14),VLOOKUP(I18,'14 лет'!$D$3:$E$75,2),IF((D18=15),VLOOKUP(I18,'15 лет'!$C$3:$D$75,2),IF((D18=16),VLOOKUP(I18,'16 лет'!$C$3:$D$75,2),VLOOKUP(I18,'17 лет'!$C$3:$D$75,2)))))))</f>
        <v>26</v>
      </c>
      <c r="K18" s="59">
        <v>16</v>
      </c>
      <c r="L18" s="59">
        <f ca="1">IF((D18&lt;=11),VLOOKUP(K18,'11 лет'!$G$4:$I$74,3),IF((D18=12),VLOOKUP(K18,'12 лет'!$G$4:$I$74,3),IF((D18=13),VLOOKUP(K18,'13 лет'!$H$4:$J$74,3),IF((D18=14),VLOOKUP(K18,'14 лет'!$H$4:$J$74,3),IF((D18=15),VLOOKUP(K18,'15 лет'!$G$4:$I$74,3),IF((D18=16),VLOOKUP(K18,'16 лет'!$G$4:$I$74,3),VLOOKUP(K18,'17 лет'!$G$4:$I$74,3)))))))</f>
        <v>21</v>
      </c>
      <c r="M18" s="59">
        <v>160</v>
      </c>
      <c r="N18" s="59">
        <f ca="1">IF((D18&lt;=11),VLOOKUP(M18,'11 лет'!$F$4:$I$74,4),IF((D18=12),VLOOKUP(M18,'12 лет'!$F$4:$I$74,4),IF((D18=13),VLOOKUP(M18,'13 лет'!$G$4:$J$74,4),IF((D18=14),VLOOKUP(M18,'14 лет'!$G$4:$J$74,4),IF((D18=15),VLOOKUP(M18,'15 лет'!$F$4:$I$74,4),IF((D18=16),VLOOKUP(M18,'16 лет'!$F$4:$I$74,4),VLOOKUP(M18,'17 лет'!$F$4:$I$74,4)))))))</f>
        <v>20</v>
      </c>
      <c r="O18" s="59">
        <v>3</v>
      </c>
      <c r="P18" s="59">
        <f ca="1">IF((D18&lt;=11),VLOOKUP(O18,'11 лет'!$E$4:$I$74,5),IF((D18=12),VLOOKUP(O18,'12 лет'!$E$4:$I$74,5),IF((D18=13),VLOOKUP(O18,'13 лет'!$F$4:$J$74,5),IF((D18=14),VLOOKUP(O18,'14 лет'!$F$4:$J$74,5),IF((D18=15),VLOOKUP(O18,'15 лет'!$E$4:$I$74,5),IF((D18=16),VLOOKUP(O18,'16 лет'!$E$4:$I$74,5),VLOOKUP(O18,'17 лет'!$E$4:$I$74,5)))))))</f>
        <v>21</v>
      </c>
      <c r="Q18" s="59">
        <v>6</v>
      </c>
      <c r="R18" s="59">
        <f ca="1">IF((D18&lt;=11),VLOOKUP(Q18,'11 лет'!$H$4:$I$74,2),IF((D18=12),VLOOKUP(Q18,'12 лет'!$H$4:$I$74,2),IF((D18=13),VLOOKUP(Q18,'13 лет'!$I$4:$J$74,2),IF((D18=14),VLOOKUP(Q18,'14 лет'!$I$4:$J$74,2),IF((D18=15),VLOOKUP(Q18,'15 лет'!$H$4:$I$74,2),IF((D18=16),VLOOKUP(Q18,'16 лет'!$H$4:$I$74,2),VLOOKUP(Q18,'17 лет'!$H$4:$I$74,2)))))))</f>
        <v>27</v>
      </c>
      <c r="S18" s="59">
        <f t="shared" ca="1" si="1"/>
        <v>137</v>
      </c>
      <c r="T18" s="59">
        <v>8</v>
      </c>
    </row>
    <row r="19" spans="1:20" x14ac:dyDescent="0.2">
      <c r="A19" s="66">
        <v>9</v>
      </c>
      <c r="B19" s="96" t="s">
        <v>627</v>
      </c>
      <c r="C19" s="97">
        <v>39219</v>
      </c>
      <c r="D19" s="59">
        <f t="shared" ca="1" si="0"/>
        <v>11</v>
      </c>
      <c r="E19" s="68">
        <v>9.1</v>
      </c>
      <c r="F19" s="59">
        <f ca="1">IF((D19&lt;11),VLOOKUP(E19,'11 лет'!$B$3:$D$75,3),IF((D19=11),VLOOKUP(E19,'11 лет'!$B$3:$D$75,3),IF((D19=12),VLOOKUP(E19,'12 лет'!$B$3:$D$75,3),IF((D19=13),VLOOKUP(E19,'13 лет'!$B$3:$E$75,4),IF((D19=14),VLOOKUP(E19,'14 лет'!$B$3:$E$75,4),IF((D19=15),VLOOKUP(E19,'15 лет'!$B$3:$D$75,3),IF((D19=16),VLOOKUP(E19,'16 лет'!$B$3:$D$75,3),VLOOKUP(E19,'17 лет'!$B$3:$D$75,3))))))))</f>
        <v>21</v>
      </c>
      <c r="G19" s="68" t="s">
        <v>98</v>
      </c>
      <c r="H19" s="59">
        <f ca="1">IF((D19&lt;11),VLOOKUP(G19,'11 лет'!$A$3:$D$75,4),IF((D19=11),VLOOKUP(G19,'12 лет'!$A$3:$D$75,4),IF((D19=12),VLOOKUP(G19,'12 лет'!$A$3:$D$75,4),IF((D19=13),VLOOKUP(G19,'13 лет'!$A$3:$E$75,5),IF((D19=14),VLOOKUP(G19,'14 лет'!$A$3:$E$75,5),IF((D19=15),VLOOKUP(G19,'15 лет'!$A$3:$D$75,4),IF((D19=16),VLOOKUP(G19,'16 лет'!$A$3:$D$75,4),VLOOKUP(G19,'17 лет'!$A$3:$D$75,4))))))))</f>
        <v>6</v>
      </c>
      <c r="I19" s="59">
        <v>5.9</v>
      </c>
      <c r="J19" s="59">
        <f ca="1">IF((D19&lt;=11),VLOOKUP(I19,'11 лет'!$C$3:$D$75,2),IF((D19=12),VLOOKUP(I19,'12 лет'!$C$3:$D$75,2),IF((D19=13),VLOOKUP(I19,'13 лет'!$D$3:$E$75,2),IF((D19=14),VLOOKUP(I19,'14 лет'!$D$3:$E$75,2),IF((D19=15),VLOOKUP(I19,'15 лет'!$C$3:$D$75,2),IF((D19=16),VLOOKUP(I19,'16 лет'!$C$3:$D$75,2),VLOOKUP(I19,'17 лет'!$C$3:$D$75,2)))))))</f>
        <v>26</v>
      </c>
      <c r="K19" s="59">
        <v>15</v>
      </c>
      <c r="L19" s="59">
        <f ca="1">IF((D19&lt;=11),VLOOKUP(K19,'11 лет'!$G$4:$I$74,3),IF((D19=12),VLOOKUP(K19,'12 лет'!$G$4:$I$74,3),IF((D19=13),VLOOKUP(K19,'13 лет'!$H$4:$J$74,3),IF((D19=14),VLOOKUP(K19,'14 лет'!$H$4:$J$74,3),IF((D19=15),VLOOKUP(K19,'15 лет'!$G$4:$I$74,3),IF((D19=16),VLOOKUP(K19,'16 лет'!$G$4:$I$74,3),VLOOKUP(K19,'17 лет'!$G$4:$I$74,3)))))))</f>
        <v>19</v>
      </c>
      <c r="M19" s="59">
        <v>155</v>
      </c>
      <c r="N19" s="59">
        <f ca="1">IF((D19&lt;=11),VLOOKUP(M19,'11 лет'!$F$4:$I$74,4),IF((D19=12),VLOOKUP(M19,'12 лет'!$F$4:$I$74,4),IF((D19=13),VLOOKUP(M19,'13 лет'!$G$4:$J$74,4),IF((D19=14),VLOOKUP(M19,'14 лет'!$G$4:$J$74,4),IF((D19=15),VLOOKUP(M19,'15 лет'!$F$4:$I$74,4),IF((D19=16),VLOOKUP(M19,'16 лет'!$F$4:$I$74,4),VLOOKUP(M19,'17 лет'!$F$4:$I$74,4)))))))</f>
        <v>17</v>
      </c>
      <c r="O19" s="59">
        <v>4</v>
      </c>
      <c r="P19" s="59">
        <f ca="1">IF((D19&lt;=11),VLOOKUP(O19,'11 лет'!$E$4:$I$74,5),IF((D19=12),VLOOKUP(O19,'12 лет'!$E$4:$I$74,5),IF((D19=13),VLOOKUP(O19,'13 лет'!$F$4:$J$74,5),IF((D19=14),VLOOKUP(O19,'14 лет'!$F$4:$J$74,5),IF((D19=15),VLOOKUP(O19,'15 лет'!$E$4:$I$74,5),IF((D19=16),VLOOKUP(O19,'16 лет'!$E$4:$I$74,5),VLOOKUP(O19,'17 лет'!$E$4:$I$74,5)))))))</f>
        <v>25</v>
      </c>
      <c r="Q19" s="59">
        <v>5</v>
      </c>
      <c r="R19" s="59">
        <f ca="1">IF((D19&lt;=11),VLOOKUP(Q19,'11 лет'!$H$4:$I$74,2),IF((D19=12),VLOOKUP(Q19,'12 лет'!$H$4:$I$74,2),IF((D19=13),VLOOKUP(Q19,'13 лет'!$I$4:$J$74,2),IF((D19=14),VLOOKUP(Q19,'14 лет'!$I$4:$J$74,2),IF((D19=15),VLOOKUP(Q19,'15 лет'!$H$4:$I$74,2),IF((D19=16),VLOOKUP(Q19,'16 лет'!$H$4:$I$74,2),VLOOKUP(Q19,'17 лет'!$H$4:$I$74,2)))))))</f>
        <v>24</v>
      </c>
      <c r="S19" s="59">
        <f t="shared" ca="1" si="1"/>
        <v>138</v>
      </c>
      <c r="T19" s="59">
        <v>9</v>
      </c>
    </row>
    <row r="20" spans="1:20" x14ac:dyDescent="0.2">
      <c r="A20" s="71">
        <v>10</v>
      </c>
      <c r="B20" s="96" t="s">
        <v>628</v>
      </c>
      <c r="C20" s="97">
        <v>39218</v>
      </c>
      <c r="D20" s="74">
        <f t="shared" ca="1" si="0"/>
        <v>11</v>
      </c>
      <c r="E20" s="75">
        <v>8.6</v>
      </c>
      <c r="F20" s="59">
        <f ca="1">IF((D20&lt;11),VLOOKUP(E20,'11 лет'!$B$3:$D$75,3),IF((D20=11),VLOOKUP(E20,'11 лет'!$B$3:$D$75,3),IF((D20=12),VLOOKUP(E20,'12 лет'!$B$3:$D$75,3),IF((D20=13),VLOOKUP(E20,'13 лет'!$B$3:$E$75,4),IF((D20=14),VLOOKUP(E20,'14 лет'!$B$3:$E$75,4),IF((D20=15),VLOOKUP(E20,'15 лет'!$B$3:$D$75,3),IF((D20=16),VLOOKUP(E20,'16 лет'!$B$3:$D$75,3),VLOOKUP(E20,'17 лет'!$B$3:$D$75,3))))))))</f>
        <v>31</v>
      </c>
      <c r="G20" s="75" t="s">
        <v>127</v>
      </c>
      <c r="H20" s="59">
        <f ca="1">IF((D20&lt;11),VLOOKUP(G20,'11 лет'!$A$3:$D$75,4),IF((D20=11),VLOOKUP(G20,'12 лет'!$A$3:$D$75,4),IF((D20=12),VLOOKUP(G20,'12 лет'!$A$3:$D$75,4),IF((D20=13),VLOOKUP(G20,'13 лет'!$A$3:$E$75,5),IF((D20=14),VLOOKUP(G20,'14 лет'!$A$3:$E$75,5),IF((D20=15),VLOOKUP(G20,'15 лет'!$A$3:$D$75,4),IF((D20=16),VLOOKUP(G20,'16 лет'!$A$3:$D$75,4),VLOOKUP(G20,'17 лет'!$A$3:$D$75,4))))))))</f>
        <v>15</v>
      </c>
      <c r="I20" s="74">
        <v>5.7</v>
      </c>
      <c r="J20" s="74">
        <f ca="1">IF((D20&lt;=11),VLOOKUP(I20,'11 лет'!$C$3:$D$75,2),IF((D20=12),VLOOKUP(I20,'12 лет'!$C$3:$D$75,2),IF((D20=13),VLOOKUP(I20,'13 лет'!$D$3:$E$75,2),IF((D20=14),VLOOKUP(I20,'14 лет'!$D$3:$E$75,2),IF((D20=15),VLOOKUP(I20,'15 лет'!$C$3:$D$75,2),IF((D20=16),VLOOKUP(I20,'16 лет'!$C$3:$D$75,2),VLOOKUP(I20,'17 лет'!$C$3:$D$75,2)))))))</f>
        <v>32</v>
      </c>
      <c r="K20" s="74">
        <v>17</v>
      </c>
      <c r="L20" s="74">
        <f ca="1">IF((D20&lt;=11),VLOOKUP(K20,'11 лет'!$G$4:$I$74,3),IF((D20=12),VLOOKUP(K20,'12 лет'!$G$4:$I$74,3),IF((D20=13),VLOOKUP(K20,'13 лет'!$H$4:$J$74,3),IF((D20=14),VLOOKUP(K20,'14 лет'!$H$4:$J$74,3),IF((D20=15),VLOOKUP(K20,'15 лет'!$G$4:$I$74,3),IF((D20=16),VLOOKUP(K20,'16 лет'!$G$4:$I$74,3),VLOOKUP(K20,'17 лет'!$G$4:$I$74,3)))))))</f>
        <v>23</v>
      </c>
      <c r="M20" s="74">
        <v>165</v>
      </c>
      <c r="N20" s="74">
        <f ca="1">IF((D20&lt;=11),VLOOKUP(M20,'11 лет'!$F$4:$I$74,4),IF((D20=12),VLOOKUP(M20,'12 лет'!$F$4:$I$74,4),IF((D20=13),VLOOKUP(M20,'13 лет'!$G$4:$J$74,4),IF((D20=14),VLOOKUP(M20,'14 лет'!$G$4:$J$74,4),IF((D20=15),VLOOKUP(M20,'15 лет'!$F$4:$I$74,4),IF((D20=16),VLOOKUP(M20,'16 лет'!$F$4:$I$74,4),VLOOKUP(M20,'17 лет'!$F$4:$I$74,4)))))))</f>
        <v>22</v>
      </c>
      <c r="O20" s="74">
        <v>5</v>
      </c>
      <c r="P20" s="74">
        <f ca="1">IF((D20&lt;=11),VLOOKUP(O20,'11 лет'!$E$4:$I$74,5),IF((D20=12),VLOOKUP(O20,'12 лет'!$E$4:$I$74,5),IF((D20=13),VLOOKUP(O20,'13 лет'!$F$4:$J$74,5),IF((D20=14),VLOOKUP(O20,'14 лет'!$F$4:$J$74,5),IF((D20=15),VLOOKUP(O20,'15 лет'!$E$4:$I$74,5),IF((D20=16),VLOOKUP(O20,'16 лет'!$E$4:$I$74,5),VLOOKUP(O20,'17 лет'!$E$4:$I$74,5)))))))</f>
        <v>29</v>
      </c>
      <c r="Q20" s="74">
        <v>6</v>
      </c>
      <c r="R20" s="74">
        <f ca="1">IF((D20&lt;=11),VLOOKUP(Q20,'11 лет'!$H$4:$I$74,2),IF((D20=12),VLOOKUP(Q20,'12 лет'!$H$4:$I$74,2),IF((D20=13),VLOOKUP(Q20,'13 лет'!$I$4:$J$74,2),IF((D20=14),VLOOKUP(Q20,'14 лет'!$I$4:$J$74,2),IF((D20=15),VLOOKUP(Q20,'15 лет'!$H$4:$I$74,2),IF((D20=16),VLOOKUP(Q20,'16 лет'!$H$4:$I$74,2),VLOOKUP(Q20,'17 лет'!$H$4:$I$74,2)))))))</f>
        <v>27</v>
      </c>
      <c r="S20" s="74">
        <f ca="1">SUM(F20,H20,J20,L20,N20,P20,R20)</f>
        <v>179</v>
      </c>
      <c r="T20" s="74">
        <f ca="1">RANK(S20,S$11:S$20)</f>
        <v>2</v>
      </c>
    </row>
    <row r="21" spans="1:20" x14ac:dyDescent="0.2">
      <c r="S21">
        <f ca="1">SUM(S11:S20)</f>
        <v>1542</v>
      </c>
    </row>
  </sheetData>
  <mergeCells count="3">
    <mergeCell ref="A8:D8"/>
    <mergeCell ref="E8:R8"/>
    <mergeCell ref="E7:R7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workbookViewId="0">
      <selection activeCell="A6" sqref="A6:XFD6"/>
    </sheetView>
  </sheetViews>
  <sheetFormatPr defaultRowHeight="12.75" x14ac:dyDescent="0.2"/>
  <cols>
    <col min="1" max="1" width="4.140625" customWidth="1"/>
    <col min="2" max="2" width="36.28515625" customWidth="1"/>
    <col min="3" max="3" width="12.7109375" style="70" customWidth="1"/>
    <col min="4" max="4" width="10.140625" bestFit="1" customWidth="1"/>
    <col min="5" max="5" width="7.42578125" customWidth="1"/>
  </cols>
  <sheetData>
    <row r="1" spans="1:20" ht="15" x14ac:dyDescent="0.25">
      <c r="A1" s="53"/>
      <c r="B1" s="53"/>
      <c r="C1" s="69"/>
      <c r="D1" s="53"/>
      <c r="E1" s="53"/>
      <c r="F1" s="53"/>
      <c r="G1" s="53"/>
      <c r="H1" s="54" t="s">
        <v>19</v>
      </c>
      <c r="I1" s="54"/>
      <c r="J1" s="54"/>
      <c r="K1" s="54"/>
      <c r="L1" s="54"/>
      <c r="M1" s="54"/>
      <c r="N1" s="54"/>
      <c r="O1" s="53"/>
    </row>
    <row r="2" spans="1:20" ht="15" x14ac:dyDescent="0.25">
      <c r="A2" s="53"/>
      <c r="B2" s="53"/>
      <c r="C2" s="69"/>
      <c r="D2" s="53"/>
      <c r="E2" s="53"/>
      <c r="F2" s="53"/>
      <c r="G2" s="53"/>
      <c r="H2" s="54" t="s">
        <v>20</v>
      </c>
      <c r="I2" s="54"/>
      <c r="J2" s="54"/>
      <c r="K2" s="54"/>
      <c r="L2" s="54"/>
      <c r="M2" s="54"/>
      <c r="N2" s="54"/>
      <c r="O2" s="53"/>
    </row>
    <row r="3" spans="1:20" ht="15" x14ac:dyDescent="0.25">
      <c r="A3" s="53"/>
      <c r="B3" s="53"/>
      <c r="C3" s="69"/>
      <c r="D3" s="53"/>
      <c r="E3" s="53"/>
      <c r="F3" s="53"/>
      <c r="G3" s="53"/>
      <c r="H3" s="54"/>
      <c r="I3" s="54"/>
      <c r="J3" s="54"/>
      <c r="K3" s="54"/>
      <c r="L3" s="54"/>
      <c r="M3" s="54"/>
      <c r="N3" s="54"/>
      <c r="O3" s="53"/>
    </row>
    <row r="4" spans="1:20" ht="15" x14ac:dyDescent="0.25">
      <c r="A4" s="53"/>
      <c r="B4" s="53"/>
      <c r="C4" s="53"/>
      <c r="D4" s="53"/>
      <c r="E4" s="53"/>
      <c r="F4" s="53"/>
      <c r="G4" s="53"/>
      <c r="H4" s="53"/>
      <c r="I4" s="98" t="s">
        <v>659</v>
      </c>
      <c r="J4" s="53"/>
      <c r="K4" s="53"/>
      <c r="L4" s="53"/>
      <c r="M4" s="53"/>
      <c r="N4" s="53"/>
      <c r="O4" s="53"/>
    </row>
    <row r="5" spans="1:20" ht="15" x14ac:dyDescent="0.25">
      <c r="A5" s="53"/>
      <c r="B5" s="53"/>
      <c r="C5" s="53"/>
      <c r="D5" s="53"/>
      <c r="E5" s="53"/>
      <c r="F5" s="53"/>
      <c r="G5" s="53"/>
      <c r="H5" s="53"/>
      <c r="I5" s="53" t="s">
        <v>24</v>
      </c>
      <c r="J5" s="53"/>
      <c r="K5" s="53"/>
      <c r="L5" s="53"/>
      <c r="M5" s="53"/>
      <c r="N5" s="53"/>
      <c r="O5" s="53"/>
    </row>
    <row r="6" spans="1:20" ht="15" x14ac:dyDescent="0.25">
      <c r="A6" s="53"/>
      <c r="B6" s="53"/>
      <c r="C6" s="53"/>
      <c r="D6" s="53"/>
      <c r="E6" s="53"/>
      <c r="F6" s="53"/>
      <c r="G6" s="53"/>
      <c r="H6" s="53"/>
      <c r="I6" s="98" t="s">
        <v>662</v>
      </c>
      <c r="J6" s="53"/>
      <c r="K6" s="53"/>
      <c r="L6" s="53"/>
      <c r="M6" s="53"/>
      <c r="N6" s="53"/>
      <c r="O6" s="53"/>
    </row>
    <row r="7" spans="1:20" ht="15" x14ac:dyDescent="0.25">
      <c r="A7" s="53"/>
      <c r="B7" s="53"/>
      <c r="C7" s="53"/>
      <c r="D7" s="53"/>
      <c r="E7" s="100" t="s">
        <v>27</v>
      </c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</row>
    <row r="8" spans="1:20" ht="15" x14ac:dyDescent="0.25">
      <c r="A8" s="99"/>
      <c r="B8" s="99"/>
      <c r="C8" s="99"/>
      <c r="D8" s="99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1"/>
    </row>
    <row r="9" spans="1:20" x14ac:dyDescent="0.2">
      <c r="C9"/>
    </row>
    <row r="10" spans="1:20" ht="38.25" x14ac:dyDescent="0.2">
      <c r="A10" s="76" t="s">
        <v>30</v>
      </c>
      <c r="B10" s="76" t="s">
        <v>0</v>
      </c>
      <c r="C10" s="77" t="s">
        <v>1</v>
      </c>
      <c r="D10" s="76" t="s">
        <v>31</v>
      </c>
      <c r="E10" s="76" t="s">
        <v>32</v>
      </c>
      <c r="F10" s="78" t="s">
        <v>3</v>
      </c>
      <c r="G10" s="79" t="s">
        <v>4</v>
      </c>
      <c r="H10" s="78" t="s">
        <v>3</v>
      </c>
      <c r="I10" s="79" t="s">
        <v>33</v>
      </c>
      <c r="J10" s="78" t="s">
        <v>3</v>
      </c>
      <c r="K10" s="76" t="s">
        <v>5</v>
      </c>
      <c r="L10" s="78" t="s">
        <v>3</v>
      </c>
      <c r="M10" s="76" t="s">
        <v>6</v>
      </c>
      <c r="N10" s="78" t="s">
        <v>3</v>
      </c>
      <c r="O10" s="76" t="s">
        <v>146</v>
      </c>
      <c r="P10" s="78" t="s">
        <v>3</v>
      </c>
      <c r="Q10" s="76" t="s">
        <v>8</v>
      </c>
      <c r="R10" s="78" t="s">
        <v>3</v>
      </c>
      <c r="S10" s="80" t="s">
        <v>9</v>
      </c>
      <c r="T10" s="76" t="s">
        <v>10</v>
      </c>
    </row>
    <row r="11" spans="1:20" ht="14.25" customHeight="1" x14ac:dyDescent="0.2">
      <c r="A11" s="66">
        <v>1</v>
      </c>
      <c r="B11" s="96" t="s">
        <v>629</v>
      </c>
      <c r="C11" s="97">
        <v>39350</v>
      </c>
      <c r="D11" s="59">
        <f t="shared" ref="D11:D20" ca="1" si="0">INT(DAYS360(C11,TODAY())/360)</f>
        <v>11</v>
      </c>
      <c r="E11" s="59">
        <v>9.6</v>
      </c>
      <c r="F11" s="59">
        <f ca="1">IF((D11&lt;=11),VLOOKUP(E11,'11 лет'!$L$3:$N$75,3),IF((D11=12),VLOOKUP(E11,'12 лет'!$L$3:$N$75,3),IF((D11=13),VLOOKUP(E11,'13 лет'!$M$3:$P$75,4),IF((D11=14),VLOOKUP(E11,'14 лет'!$M$3:$P$75,4),IF((D11=15),VLOOKUP(E11,'15 лет'!$L$3:$N$75,3),IF((D11=16),VLOOKUP(E11,'16 лет'!$L$3:$N$75,3),VLOOKUP(E11,'17 лет'!$L$3:$N$75,3)))))))</f>
        <v>18</v>
      </c>
      <c r="G11" s="59" t="s">
        <v>160</v>
      </c>
      <c r="H11" s="59">
        <f ca="1">IF((D11&lt;11),VLOOKUP(G11,'11 лет'!$K$3:$N$75,4),IF((D11=11),VLOOKUP(G11,'12 лет'!$K$3:$N$75,4),IF((D11=13),VLOOKUP(G11,'13 лет'!$L$3:$P$75,5),IF((D11=14),VLOOKUP(G11,'14 лет'!$L$3:$P$75,5),IF((D11=15),VLOOKUP(G11,'15 лет'!$K$3:$N$75,4),IF((D11=16),VLOOKUP(G11,'16 лет'!$K$3:$N$75,4),VLOOKUP(G11,'17 лет'!$K$3:$N$75,4)))))))</f>
        <v>22</v>
      </c>
      <c r="I11" s="59">
        <v>5.9</v>
      </c>
      <c r="J11" s="59">
        <f ca="1">IF((D11&lt;=11),VLOOKUP(I11,'11 лет'!$M$3:$N$75,2),IF((D11=12),VLOOKUP(I11,'12 лет'!$M$3:$N$75,2),IF((D11=13),VLOOKUP(I11,'13 лет'!$O$3:$P$75,2),IF((D11=14),VLOOKUP(I11,'14 лет'!$O$3:$P$75,2),IF((D11=15),VLOOKUP(I11,'15 лет'!$M$3:$N$75,2),IF((D11=16),VLOOKUP(I11,'16 лет'!$M$3:$N$75,2),VLOOKUP(I11,'17 лет'!$M$3:$N$75,2)))))))</f>
        <v>35</v>
      </c>
      <c r="K11" s="59">
        <v>20</v>
      </c>
      <c r="L11" s="59">
        <f ca="1">IF((D11&lt;=11),VLOOKUP(K11,'11 лет'!$Q$4:$S$74,3),IF((D11=12),VLOOKUP(K11,'12 лет'!$Q$4:$S$74,3),IF((D11=13),VLOOKUP(K11,'13 лет'!$S$4:$U$74,3),IF((D11=14),VLOOKUP(K11,'14 лет'!$S$4:$U$74,3),IF((D11=15),VLOOKUP(K11,'15 лет'!$Q$4:$S$74,3),IF((D11=16),VLOOKUP(K11,'16 лет'!$Q$4:$S$74,3),VLOOKUP(K11,'17 лет'!$Q$4:$S$74,3)))))))</f>
        <v>34</v>
      </c>
      <c r="M11" s="59">
        <v>160</v>
      </c>
      <c r="N11" s="59">
        <f ca="1">IF((D11&lt;=11),VLOOKUP(M11,'11 лет'!$P$4:$S$74,4),IF((D11=12),VLOOKUP(M11,'12 лет'!$P$4:$S$74,4),IF((D11=13),VLOOKUP(M11,'13 лет'!$R$4:$U$74,4),IF((D11=14),VLOOKUP(M11,'14 лет'!$R$4:$U$74,4),IF((D11=15),VLOOKUP(M11,'15 лет'!$P$4:$S$74,4),IF((D11=16),VLOOKUP(M11,'16 лет'!$P$4:$S$74,4),VLOOKUP(M11,'17 лет'!$P$4:$S$74,4)))))))</f>
        <v>30</v>
      </c>
      <c r="O11" s="59">
        <v>15</v>
      </c>
      <c r="P11" s="59">
        <f ca="1">IF((D11&lt;=11),VLOOKUP(O11,'11 лет'!$O$4:$S$74,5),IF((D11=12),VLOOKUP(O11,'12 лет'!$O$4:$S$74,5),IF((D11=13),VLOOKUP(O11,'13 лет'!$Q$4:$U$74,5),IF((D11=14),VLOOKUP(O11,'14 лет'!$Q$4:$U$74,5),IF((D11=15),VLOOKUP(O11,'15 лет'!$O$4:$S$74,5),IF((D11=16),VLOOKUP(O11,'16 лет'!$O$4:$S$74,5),VLOOKUP(O11,'17 лет'!$O$4:$S$74,5)))))))</f>
        <v>30</v>
      </c>
      <c r="Q11" s="59">
        <v>15</v>
      </c>
      <c r="R11" s="59">
        <f ca="1">IF((D11&lt;=11),VLOOKUP(Q11,'11 лет'!$R$4:$S$74,2),IF((D11=12),VLOOKUP(Q11,'12 лет'!$R$4:$S$74,2),IF((D11=13),VLOOKUP(Q11,'13 лет'!$T$4:$U$74,2),IF((D11=14),VLOOKUP(Q11,'14 лет'!$T$4:$U$74,2),IF((D11=15),VLOOKUP(Q11,'15 лет'!$R$4:$S$74,2),IF((D11=16),VLOOKUP(Q11,'16 лет'!$R$4:$S$74,2),VLOOKUP(Q11,'17 лет'!$R$4:$S$74,2)))))))</f>
        <v>42</v>
      </c>
      <c r="S11" s="59">
        <f t="shared" ref="S11:S20" ca="1" si="1">SUM(F11,H11,J11,L11,N11,P11,R11)</f>
        <v>211</v>
      </c>
      <c r="T11" s="59">
        <f t="shared" ref="T11:T20" ca="1" si="2">RANK(S11,S$11:S$20)</f>
        <v>1</v>
      </c>
    </row>
    <row r="12" spans="1:20" x14ac:dyDescent="0.2">
      <c r="A12" s="66">
        <v>2</v>
      </c>
      <c r="B12" s="96" t="s">
        <v>630</v>
      </c>
      <c r="C12" s="97">
        <v>39311</v>
      </c>
      <c r="D12" s="59">
        <f t="shared" ca="1" si="0"/>
        <v>11</v>
      </c>
      <c r="E12" s="59">
        <v>9.3000000000000007</v>
      </c>
      <c r="F12" s="59">
        <f ca="1">IF((D12&lt;=11),VLOOKUP(E12,'11 лет'!$L$3:$N$75,3),IF((D12=12),VLOOKUP(E12,'12 лет'!$L$3:$N$75,3),IF((D12=13),VLOOKUP(E12,'13 лет'!$M$3:$P$75,4),IF((D12=14),VLOOKUP(E12,'14 лет'!$M$3:$P$75,4),IF((D12=15),VLOOKUP(E12,'15 лет'!$L$3:$N$75,3),IF((D12=16),VLOOKUP(E12,'16 лет'!$L$3:$N$75,3),VLOOKUP(E12,'17 лет'!$L$3:$N$75,3)))))))</f>
        <v>25</v>
      </c>
      <c r="G12" s="59" t="s">
        <v>196</v>
      </c>
      <c r="H12" s="59">
        <f ca="1">IF((D12&lt;11),VLOOKUP(G12,'11 лет'!$K$3:$N$75,4),IF((D12=11),VLOOKUP(G12,'12 лет'!$K$3:$N$75,4),IF((D12=13),VLOOKUP(G12,'13 лет'!$L$3:$P$75,5),IF((D12=14),VLOOKUP(G12,'14 лет'!$L$3:$P$75,5),IF((D12=15),VLOOKUP(G12,'15 лет'!$K$3:$N$75,4),IF((D12=16),VLOOKUP(G12,'16 лет'!$K$3:$N$75,4),VLOOKUP(G12,'17 лет'!$K$3:$N$75,4)))))))</f>
        <v>27</v>
      </c>
      <c r="I12" s="59">
        <v>5.9</v>
      </c>
      <c r="J12" s="59">
        <f ca="1">IF((D12&lt;=11),VLOOKUP(I12,'11 лет'!$M$3:$N$75,2),IF((D12=12),VLOOKUP(I12,'12 лет'!$M$3:$N$75,2),IF((D12=13),VLOOKUP(I12,'13 лет'!$O$3:$P$75,2),IF((D12=14),VLOOKUP(I12,'14 лет'!$O$3:$P$75,2),IF((D12=15),VLOOKUP(I12,'15 лет'!$M$3:$N$75,2),IF((D12=16),VLOOKUP(I12,'16 лет'!$M$3:$N$75,2),VLOOKUP(I12,'17 лет'!$M$3:$N$75,2)))))))</f>
        <v>35</v>
      </c>
      <c r="K12" s="59">
        <v>17</v>
      </c>
      <c r="L12" s="59">
        <f ca="1">IF((D12&lt;=11),VLOOKUP(K12,'11 лет'!$Q$4:$S$74,3),IF((D12=12),VLOOKUP(K12,'12 лет'!$Q$4:$S$74,3),IF((D12=13),VLOOKUP(K12,'13 лет'!$S$4:$U$74,3),IF((D12=14),VLOOKUP(K12,'14 лет'!$S$4:$U$74,3),IF((D12=15),VLOOKUP(K12,'15 лет'!$Q$4:$S$74,3),IF((D12=16),VLOOKUP(K12,'16 лет'!$Q$4:$S$74,3),VLOOKUP(K12,'17 лет'!$Q$4:$S$74,3)))))))</f>
        <v>28</v>
      </c>
      <c r="M12" s="59">
        <v>135</v>
      </c>
      <c r="N12" s="59">
        <f ca="1">IF((D12&lt;=11),VLOOKUP(M12,'11 лет'!$P$4:$S$74,4),IF((D12=12),VLOOKUP(M12,'12 лет'!$P$4:$S$74,4),IF((D12=13),VLOOKUP(M12,'13 лет'!$R$4:$U$74,4),IF((D12=14),VLOOKUP(M12,'14 лет'!$R$4:$U$74,4),IF((D12=15),VLOOKUP(M12,'15 лет'!$P$4:$S$74,4),IF((D12=16),VLOOKUP(M12,'16 лет'!$P$4:$S$74,4),VLOOKUP(M12,'17 лет'!$P$4:$S$74,4)))))))</f>
        <v>17</v>
      </c>
      <c r="O12" s="59">
        <v>14</v>
      </c>
      <c r="P12" s="59">
        <f ca="1">IF((D12&lt;=11),VLOOKUP(O12,'11 лет'!$O$4:$S$74,5),IF((D12=12),VLOOKUP(O12,'12 лет'!$O$4:$S$74,5),IF((D12=13),VLOOKUP(O12,'13 лет'!$Q$4:$U$74,5),IF((D12=14),VLOOKUP(O12,'14 лет'!$Q$4:$U$74,5),IF((D12=15),VLOOKUP(O12,'15 лет'!$O$4:$S$74,5),IF((D12=16),VLOOKUP(O12,'16 лет'!$O$4:$S$74,5),VLOOKUP(O12,'17 лет'!$O$4:$S$74,5)))))))</f>
        <v>28</v>
      </c>
      <c r="Q12" s="59">
        <v>12</v>
      </c>
      <c r="R12" s="59">
        <f ca="1">IF((D12&lt;=11),VLOOKUP(Q12,'11 лет'!$R$4:$S$74,2),IF((D12=12),VLOOKUP(Q12,'12 лет'!$R$4:$S$74,2),IF((D12=13),VLOOKUP(Q12,'13 лет'!$T$4:$U$74,2),IF((D12=14),VLOOKUP(Q12,'14 лет'!$T$4:$U$74,2),IF((D12=15),VLOOKUP(Q12,'15 лет'!$R$4:$S$74,2),IF((D12=16),VLOOKUP(Q12,'16 лет'!$R$4:$S$74,2),VLOOKUP(Q12,'17 лет'!$R$4:$S$74,2)))))))</f>
        <v>33</v>
      </c>
      <c r="S12" s="59">
        <f t="shared" ca="1" si="1"/>
        <v>193</v>
      </c>
      <c r="T12" s="59">
        <f t="shared" ca="1" si="2"/>
        <v>2</v>
      </c>
    </row>
    <row r="13" spans="1:20" x14ac:dyDescent="0.2">
      <c r="A13" s="66">
        <v>3</v>
      </c>
      <c r="B13" s="96" t="s">
        <v>631</v>
      </c>
      <c r="C13" s="97">
        <v>39118</v>
      </c>
      <c r="D13" s="59">
        <f t="shared" ca="1" si="0"/>
        <v>11</v>
      </c>
      <c r="E13" s="59">
        <v>8.9</v>
      </c>
      <c r="F13" s="59">
        <f ca="1">IF((D13&lt;=11),VLOOKUP(E13,'11 лет'!$L$3:$N$75,3),IF((D13=12),VLOOKUP(E13,'12 лет'!$L$3:$N$75,3),IF((D13=13),VLOOKUP(E13,'13 лет'!$M$3:$P$75,4),IF((D13=14),VLOOKUP(E13,'14 лет'!$M$3:$P$75,4),IF((D13=15),VLOOKUP(E13,'15 лет'!$L$3:$N$75,3),IF((D13=16),VLOOKUP(E13,'16 лет'!$L$3:$N$75,3),VLOOKUP(E13,'17 лет'!$L$3:$N$75,3)))))))</f>
        <v>37</v>
      </c>
      <c r="G13" s="59" t="s">
        <v>125</v>
      </c>
      <c r="H13" s="59">
        <f ca="1">IF((D13&lt;11),VLOOKUP(G13,'11 лет'!$K$3:$N$75,4),IF((D13=11),VLOOKUP(G13,'12 лет'!$K$3:$N$75,4),IF((D13=13),VLOOKUP(G13,'13 лет'!$L$3:$P$75,5),IF((D13=14),VLOOKUP(G13,'14 лет'!$L$3:$P$75,5),IF((D13=15),VLOOKUP(G13,'15 лет'!$K$3:$N$75,4),IF((D13=16),VLOOKUP(G13,'16 лет'!$K$3:$N$75,4),VLOOKUP(G13,'17 лет'!$K$3:$N$75,4)))))))</f>
        <v>25</v>
      </c>
      <c r="I13" s="59">
        <v>6.1</v>
      </c>
      <c r="J13" s="59">
        <f ca="1">IF((D13&lt;=11),VLOOKUP(I13,'11 лет'!$M$3:$N$75,2),IF((D13=12),VLOOKUP(I13,'12 лет'!$M$3:$N$75,2),IF((D13=13),VLOOKUP(I13,'13 лет'!$O$3:$P$75,2),IF((D13=14),VLOOKUP(I13,'14 лет'!$O$3:$P$75,2),IF((D13=15),VLOOKUP(I13,'15 лет'!$M$3:$N$75,2),IF((D13=16),VLOOKUP(I13,'16 лет'!$M$3:$N$75,2),VLOOKUP(I13,'17 лет'!$M$3:$N$75,2)))))))</f>
        <v>27</v>
      </c>
      <c r="K13" s="59">
        <v>19</v>
      </c>
      <c r="L13" s="59">
        <f ca="1">IF((D13&lt;=11),VLOOKUP(K13,'11 лет'!$Q$4:$S$74,3),IF((D13=12),VLOOKUP(K13,'12 лет'!$Q$4:$S$74,3),IF((D13=13),VLOOKUP(K13,'13 лет'!$S$4:$U$74,3),IF((D13=14),VLOOKUP(K13,'14 лет'!$S$4:$U$74,3),IF((D13=15),VLOOKUP(K13,'15 лет'!$Q$4:$S$74,3),IF((D13=16),VLOOKUP(K13,'16 лет'!$Q$4:$S$74,3),VLOOKUP(K13,'17 лет'!$Q$4:$S$74,3)))))))</f>
        <v>32</v>
      </c>
      <c r="M13" s="59">
        <v>150</v>
      </c>
      <c r="N13" s="59">
        <f ca="1">IF((D13&lt;=11),VLOOKUP(M13,'11 лет'!$P$4:$S$74,4),IF((D13=12),VLOOKUP(M13,'12 лет'!$P$4:$S$74,4),IF((D13=13),VLOOKUP(M13,'13 лет'!$R$4:$U$74,4),IF((D13=14),VLOOKUP(M13,'14 лет'!$R$4:$U$74,4),IF((D13=15),VLOOKUP(M13,'15 лет'!$P$4:$S$74,4),IF((D13=16),VLOOKUP(M13,'16 лет'!$P$4:$S$74,4),VLOOKUP(M13,'17 лет'!$P$4:$S$74,4)))))))</f>
        <v>25</v>
      </c>
      <c r="O13" s="59">
        <v>8</v>
      </c>
      <c r="P13" s="59">
        <f ca="1">IF((D13&lt;=11),VLOOKUP(O13,'11 лет'!$O$4:$S$74,5),IF((D13=12),VLOOKUP(O13,'12 лет'!$O$4:$S$74,5),IF((D13=13),VLOOKUP(O13,'13 лет'!$Q$4:$U$74,5),IF((D13=14),VLOOKUP(O13,'14 лет'!$Q$4:$U$74,5),IF((D13=15),VLOOKUP(O13,'15 лет'!$O$4:$S$74,5),IF((D13=16),VLOOKUP(O13,'16 лет'!$O$4:$S$74,5),VLOOKUP(O13,'17 лет'!$O$4:$S$74,5)))))))</f>
        <v>16</v>
      </c>
      <c r="Q13" s="59">
        <v>10</v>
      </c>
      <c r="R13" s="59">
        <f ca="1">IF((D13&lt;=11),VLOOKUP(Q13,'11 лет'!$R$4:$S$74,2),IF((D13=12),VLOOKUP(Q13,'12 лет'!$R$4:$S$74,2),IF((D13=13),VLOOKUP(Q13,'13 лет'!$T$4:$U$74,2),IF((D13=14),VLOOKUP(Q13,'14 лет'!$T$4:$U$74,2),IF((D13=15),VLOOKUP(Q13,'15 лет'!$R$4:$S$74,2),IF((D13=16),VLOOKUP(Q13,'16 лет'!$R$4:$S$74,2),VLOOKUP(Q13,'17 лет'!$R$4:$S$74,2)))))))</f>
        <v>27</v>
      </c>
      <c r="S13" s="59">
        <f t="shared" ca="1" si="1"/>
        <v>189</v>
      </c>
      <c r="T13" s="59">
        <f t="shared" ca="1" si="2"/>
        <v>3</v>
      </c>
    </row>
    <row r="14" spans="1:20" x14ac:dyDescent="0.2">
      <c r="A14" s="66">
        <v>4</v>
      </c>
      <c r="B14" s="96" t="s">
        <v>632</v>
      </c>
      <c r="C14" s="97">
        <v>39065</v>
      </c>
      <c r="D14" s="59">
        <f t="shared" ca="1" si="0"/>
        <v>12</v>
      </c>
      <c r="E14" s="59">
        <v>9.1</v>
      </c>
      <c r="F14" s="59">
        <f ca="1">IF((D14&lt;=11),VLOOKUP(E14,'11 лет'!$L$3:$N$75,3),IF((D14=12),VLOOKUP(E14,'12 лет'!$L$3:$N$75,3),IF((D14=13),VLOOKUP(E14,'13 лет'!$M$3:$P$75,4),IF((D14=14),VLOOKUP(E14,'14 лет'!$M$3:$P$75,4),IF((D14=15),VLOOKUP(E14,'15 лет'!$L$3:$N$75,3),IF((D14=16),VLOOKUP(E14,'16 лет'!$L$3:$N$75,3),VLOOKUP(E14,'17 лет'!$L$3:$N$75,3)))))))</f>
        <v>22</v>
      </c>
      <c r="G14" s="59" t="s">
        <v>240</v>
      </c>
      <c r="H14" s="59">
        <f ca="1">IF((D14&lt;11),VLOOKUP(G14,'11 лет'!$K$3:$N$75,4),IF((D14=11),VLOOKUP(G14,'12 лет'!$K$3:$N$75,4),IF((D14=13),VLOOKUP(G14,'13 лет'!$L$3:$P$75,5),IF((D14=14),VLOOKUP(G14,'14 лет'!$L$3:$P$75,5),IF((D14=15),VLOOKUP(G14,'15 лет'!$K$3:$N$75,4),IF((D14=16),VLOOKUP(G14,'16 лет'!$K$3:$N$75,4),VLOOKUP(G14,'17 лет'!$K$3:$N$75,4)))))))</f>
        <v>15</v>
      </c>
      <c r="I14" s="59">
        <v>6</v>
      </c>
      <c r="J14" s="59">
        <f ca="1">IF((D14&lt;=11),VLOOKUP(I14,'11 лет'!$M$3:$N$75,2),IF((D14=12),VLOOKUP(I14,'12 лет'!$M$3:$N$75,2),IF((D14=13),VLOOKUP(I14,'13 лет'!$O$3:$P$75,2),IF((D14=14),VLOOKUP(I14,'14 лет'!$O$3:$P$75,2),IF((D14=15),VLOOKUP(I14,'15 лет'!$M$3:$N$75,2),IF((D14=16),VLOOKUP(I14,'16 лет'!$M$3:$N$75,2),VLOOKUP(I14,'17 лет'!$M$3:$N$75,2)))))))</f>
        <v>22</v>
      </c>
      <c r="K14" s="59">
        <v>18</v>
      </c>
      <c r="L14" s="59">
        <f ca="1">IF((D14&lt;=11),VLOOKUP(K14,'11 лет'!$Q$4:$S$74,3),IF((D14=12),VLOOKUP(K14,'12 лет'!$Q$4:$S$74,3),IF((D14=13),VLOOKUP(K14,'13 лет'!$S$4:$U$74,3),IF((D14=14),VLOOKUP(K14,'14 лет'!$S$4:$U$74,3),IF((D14=15),VLOOKUP(K14,'15 лет'!$Q$4:$S$74,3),IF((D14=16),VLOOKUP(K14,'16 лет'!$Q$4:$S$74,3),VLOOKUP(K14,'17 лет'!$Q$4:$S$74,3)))))))</f>
        <v>25</v>
      </c>
      <c r="M14" s="59">
        <v>150</v>
      </c>
      <c r="N14" s="59">
        <f ca="1">IF((D14&lt;=11),VLOOKUP(M14,'11 лет'!$P$4:$S$74,4),IF((D14=12),VLOOKUP(M14,'12 лет'!$P$4:$S$74,4),IF((D14=13),VLOOKUP(M14,'13 лет'!$R$4:$U$74,4),IF((D14=14),VLOOKUP(M14,'14 лет'!$R$4:$U$74,4),IF((D14=15),VLOOKUP(M14,'15 лет'!$P$4:$S$74,4),IF((D14=16),VLOOKUP(M14,'16 лет'!$P$4:$S$74,4),VLOOKUP(M14,'17 лет'!$P$4:$S$74,4)))))))</f>
        <v>20</v>
      </c>
      <c r="O14" s="59">
        <v>11</v>
      </c>
      <c r="P14" s="59">
        <f ca="1">IF((D14&lt;=11),VLOOKUP(O14,'11 лет'!$O$4:$S$74,5),IF((D14=12),VLOOKUP(O14,'12 лет'!$O$4:$S$74,5),IF((D14=13),VLOOKUP(O14,'13 лет'!$Q$4:$U$74,5),IF((D14=14),VLOOKUP(O14,'14 лет'!$Q$4:$U$74,5),IF((D14=15),VLOOKUP(O14,'15 лет'!$O$4:$S$74,5),IF((D14=16),VLOOKUP(O14,'16 лет'!$O$4:$S$74,5),VLOOKUP(O14,'17 лет'!$O$4:$S$74,5)))))))</f>
        <v>16</v>
      </c>
      <c r="Q14" s="59">
        <v>9</v>
      </c>
      <c r="R14" s="59">
        <f ca="1">IF((D14&lt;=11),VLOOKUP(Q14,'11 лет'!$R$4:$S$74,2),IF((D14=12),VLOOKUP(Q14,'12 лет'!$R$4:$S$74,2),IF((D14=13),VLOOKUP(Q14,'13 лет'!$T$4:$U$74,2),IF((D14=14),VLOOKUP(Q14,'14 лет'!$T$4:$U$74,2),IF((D14=15),VLOOKUP(Q14,'15 лет'!$R$4:$S$74,2),IF((D14=16),VLOOKUP(Q14,'16 лет'!$R$4:$S$74,2),VLOOKUP(Q14,'17 лет'!$R$4:$S$74,2)))))))</f>
        <v>20</v>
      </c>
      <c r="S14" s="59">
        <f t="shared" ca="1" si="1"/>
        <v>140</v>
      </c>
      <c r="T14" s="59">
        <f t="shared" ca="1" si="2"/>
        <v>10</v>
      </c>
    </row>
    <row r="15" spans="1:20" ht="15" customHeight="1" x14ac:dyDescent="0.2">
      <c r="A15" s="66">
        <v>5</v>
      </c>
      <c r="B15" s="96" t="s">
        <v>633</v>
      </c>
      <c r="C15" s="97">
        <v>39268</v>
      </c>
      <c r="D15" s="59">
        <f t="shared" ca="1" si="0"/>
        <v>11</v>
      </c>
      <c r="E15" s="59">
        <v>9.1</v>
      </c>
      <c r="F15" s="59">
        <f ca="1">IF((D15&lt;=11),VLOOKUP(E15,'11 лет'!$L$3:$N$75,3),IF((D15=12),VLOOKUP(E15,'12 лет'!$L$3:$N$75,3),IF((D15=13),VLOOKUP(E15,'13 лет'!$M$3:$P$75,4),IF((D15=14),VLOOKUP(E15,'14 лет'!$M$3:$P$75,4),IF((D15=15),VLOOKUP(E15,'15 лет'!$L$3:$N$75,3),IF((D15=16),VLOOKUP(E15,'16 лет'!$L$3:$N$75,3),VLOOKUP(E15,'17 лет'!$L$3:$N$75,3)))))))</f>
        <v>31</v>
      </c>
      <c r="G15" s="59" t="s">
        <v>207</v>
      </c>
      <c r="H15" s="59">
        <f ca="1">IF((D15&lt;11),VLOOKUP(G15,'11 лет'!$K$3:$N$75,4),IF((D15=11),VLOOKUP(G15,'12 лет'!$K$3:$N$75,4),IF((D15=13),VLOOKUP(G15,'13 лет'!$L$3:$P$75,5),IF((D15=14),VLOOKUP(G15,'14 лет'!$L$3:$P$75,5),IF((D15=15),VLOOKUP(G15,'15 лет'!$K$3:$N$75,4),IF((D15=16),VLOOKUP(G15,'16 лет'!$K$3:$N$75,4),VLOOKUP(G15,'17 лет'!$K$3:$N$75,4)))))))</f>
        <v>26</v>
      </c>
      <c r="I15" s="59">
        <v>6.2</v>
      </c>
      <c r="J15" s="59">
        <f ca="1">IF((D15&lt;=11),VLOOKUP(I15,'11 лет'!$M$3:$N$75,2),IF((D15=12),VLOOKUP(I15,'12 лет'!$M$3:$N$75,2),IF((D15=13),VLOOKUP(I15,'13 лет'!$O$3:$P$75,2),IF((D15=14),VLOOKUP(I15,'14 лет'!$O$3:$P$75,2),IF((D15=15),VLOOKUP(I15,'15 лет'!$M$3:$N$75,2),IF((D15=16),VLOOKUP(I15,'16 лет'!$M$3:$N$75,2),VLOOKUP(I15,'17 лет'!$M$3:$N$75,2)))))))</f>
        <v>23</v>
      </c>
      <c r="K15" s="59">
        <v>16</v>
      </c>
      <c r="L15" s="59">
        <f ca="1">IF((D15&lt;=11),VLOOKUP(K15,'11 лет'!$Q$4:$S$74,3),IF((D15=12),VLOOKUP(K15,'12 лет'!$Q$4:$S$74,3),IF((D15=13),VLOOKUP(K15,'13 лет'!$S$4:$U$74,3),IF((D15=14),VLOOKUP(K15,'14 лет'!$S$4:$U$74,3),IF((D15=15),VLOOKUP(K15,'15 лет'!$Q$4:$S$74,3),IF((D15=16),VLOOKUP(K15,'16 лет'!$Q$4:$S$74,3),VLOOKUP(K15,'17 лет'!$Q$4:$S$74,3)))))))</f>
        <v>26</v>
      </c>
      <c r="M15" s="59">
        <v>145</v>
      </c>
      <c r="N15" s="59">
        <f ca="1">IF((D15&lt;=11),VLOOKUP(M15,'11 лет'!$P$4:$S$74,4),IF((D15=12),VLOOKUP(M15,'12 лет'!$P$4:$S$74,4),IF((D15=13),VLOOKUP(M15,'13 лет'!$R$4:$U$74,4),IF((D15=14),VLOOKUP(M15,'14 лет'!$R$4:$U$74,4),IF((D15=15),VLOOKUP(M15,'15 лет'!$P$4:$S$74,4),IF((D15=16),VLOOKUP(M15,'16 лет'!$P$4:$S$74,4),VLOOKUP(M15,'17 лет'!$P$4:$S$74,4)))))))</f>
        <v>22</v>
      </c>
      <c r="O15" s="59">
        <v>13</v>
      </c>
      <c r="P15" s="59">
        <f ca="1">IF((D15&lt;=11),VLOOKUP(O15,'11 лет'!$O$4:$S$74,5),IF((D15=12),VLOOKUP(O15,'12 лет'!$O$4:$S$74,5),IF((D15=13),VLOOKUP(O15,'13 лет'!$Q$4:$U$74,5),IF((D15=14),VLOOKUP(O15,'14 лет'!$Q$4:$U$74,5),IF((D15=15),VLOOKUP(O15,'15 лет'!$O$4:$S$74,5),IF((D15=16),VLOOKUP(O15,'16 лет'!$O$4:$S$74,5),VLOOKUP(O15,'17 лет'!$O$4:$S$74,5)))))))</f>
        <v>26</v>
      </c>
      <c r="Q15" s="59">
        <v>11</v>
      </c>
      <c r="R15" s="59">
        <f ca="1">IF((D15&lt;=11),VLOOKUP(Q15,'11 лет'!$R$4:$S$74,2),IF((D15=12),VLOOKUP(Q15,'12 лет'!$R$4:$S$74,2),IF((D15=13),VLOOKUP(Q15,'13 лет'!$T$4:$U$74,2),IF((D15=14),VLOOKUP(Q15,'14 лет'!$T$4:$U$74,2),IF((D15=15),VLOOKUP(Q15,'15 лет'!$R$4:$S$74,2),IF((D15=16),VLOOKUP(Q15,'16 лет'!$R$4:$S$74,2),VLOOKUP(Q15,'17 лет'!$R$4:$S$74,2)))))))</f>
        <v>30</v>
      </c>
      <c r="S15" s="59">
        <f t="shared" ca="1" si="1"/>
        <v>184</v>
      </c>
      <c r="T15" s="59">
        <f t="shared" ca="1" si="2"/>
        <v>4</v>
      </c>
    </row>
    <row r="16" spans="1:20" x14ac:dyDescent="0.2">
      <c r="A16" s="66">
        <v>6</v>
      </c>
      <c r="B16" s="96" t="s">
        <v>634</v>
      </c>
      <c r="C16" s="97">
        <v>39385</v>
      </c>
      <c r="D16" s="59">
        <f t="shared" ca="1" si="0"/>
        <v>11</v>
      </c>
      <c r="E16" s="59">
        <v>9</v>
      </c>
      <c r="F16" s="59">
        <f ca="1">IF((D16&lt;=11),VLOOKUP(E16,'11 лет'!$L$3:$N$75,3),IF((D16=12),VLOOKUP(E16,'12 лет'!$L$3:$N$75,3),IF((D16=13),VLOOKUP(E16,'13 лет'!$M$3:$P$75,4),IF((D16=14),VLOOKUP(E16,'14 лет'!$M$3:$P$75,4),IF((D16=15),VLOOKUP(E16,'15 лет'!$L$3:$N$75,3),IF((D16=16),VLOOKUP(E16,'16 лет'!$L$3:$N$75,3),VLOOKUP(E16,'17 лет'!$L$3:$N$75,3)))))))</f>
        <v>34</v>
      </c>
      <c r="G16" s="59" t="s">
        <v>196</v>
      </c>
      <c r="H16" s="59">
        <f ca="1">IF((D16&lt;11),VLOOKUP(G16,'11 лет'!$K$3:$N$75,4),IF((D16=11),VLOOKUP(G16,'12 лет'!$K$3:$N$75,4),IF((D16=13),VLOOKUP(G16,'13 лет'!$L$3:$P$75,5),IF((D16=14),VLOOKUP(G16,'14 лет'!$L$3:$P$75,5),IF((D16=15),VLOOKUP(G16,'15 лет'!$K$3:$N$75,4),IF((D16=16),VLOOKUP(G16,'16 лет'!$K$3:$N$75,4),VLOOKUP(G16,'17 лет'!$K$3:$N$75,4)))))))</f>
        <v>27</v>
      </c>
      <c r="I16" s="59">
        <v>6</v>
      </c>
      <c r="J16" s="59">
        <f ca="1">IF((D16&lt;=11),VLOOKUP(I16,'11 лет'!$M$3:$N$75,2),IF((D16=12),VLOOKUP(I16,'12 лет'!$M$3:$N$75,2),IF((D16=13),VLOOKUP(I16,'13 лет'!$O$3:$P$75,2),IF((D16=14),VLOOKUP(I16,'14 лет'!$O$3:$P$75,2),IF((D16=15),VLOOKUP(I16,'15 лет'!$M$3:$N$75,2),IF((D16=16),VLOOKUP(I16,'16 лет'!$M$3:$N$75,2),VLOOKUP(I16,'17 лет'!$M$3:$N$75,2)))))))</f>
        <v>31</v>
      </c>
      <c r="K16" s="59">
        <v>16</v>
      </c>
      <c r="L16" s="59">
        <f ca="1">IF((D16&lt;=11),VLOOKUP(K16,'11 лет'!$Q$4:$S$74,3),IF((D16=12),VLOOKUP(K16,'12 лет'!$Q$4:$S$74,3),IF((D16=13),VLOOKUP(K16,'13 лет'!$S$4:$U$74,3),IF((D16=14),VLOOKUP(K16,'14 лет'!$S$4:$U$74,3),IF((D16=15),VLOOKUP(K16,'15 лет'!$Q$4:$S$74,3),IF((D16=16),VLOOKUP(K16,'16 лет'!$Q$4:$S$74,3),VLOOKUP(K16,'17 лет'!$Q$4:$S$74,3)))))))</f>
        <v>26</v>
      </c>
      <c r="M16" s="59">
        <v>130</v>
      </c>
      <c r="N16" s="59">
        <f ca="1">IF((D16&lt;=11),VLOOKUP(M16,'11 лет'!$P$4:$S$74,4),IF((D16=12),VLOOKUP(M16,'12 лет'!$P$4:$S$74,4),IF((D16=13),VLOOKUP(M16,'13 лет'!$R$4:$U$74,4),IF((D16=14),VLOOKUP(M16,'14 лет'!$R$4:$U$74,4),IF((D16=15),VLOOKUP(M16,'15 лет'!$P$4:$S$74,4),IF((D16=16),VLOOKUP(M16,'16 лет'!$P$4:$S$74,4),VLOOKUP(M16,'17 лет'!$P$4:$S$74,4)))))))</f>
        <v>15</v>
      </c>
      <c r="O16" s="59">
        <v>8</v>
      </c>
      <c r="P16" s="59">
        <f ca="1">IF((D16&lt;=11),VLOOKUP(O16,'11 лет'!$O$4:$S$74,5),IF((D16=12),VLOOKUP(O16,'12 лет'!$O$4:$S$74,5),IF((D16=13),VLOOKUP(O16,'13 лет'!$Q$4:$U$74,5),IF((D16=14),VLOOKUP(O16,'14 лет'!$Q$4:$U$74,5),IF((D16=15),VLOOKUP(O16,'15 лет'!$O$4:$S$74,5),IF((D16=16),VLOOKUP(O16,'16 лет'!$O$4:$S$74,5),VLOOKUP(O16,'17 лет'!$O$4:$S$74,5)))))))</f>
        <v>16</v>
      </c>
      <c r="Q16" s="59">
        <v>12</v>
      </c>
      <c r="R16" s="59">
        <f ca="1">IF((D16&lt;=11),VLOOKUP(Q16,'11 лет'!$R$4:$S$74,2),IF((D16=12),VLOOKUP(Q16,'12 лет'!$R$4:$S$74,2),IF((D16=13),VLOOKUP(Q16,'13 лет'!$T$4:$U$74,2),IF((D16=14),VLOOKUP(Q16,'14 лет'!$T$4:$U$74,2),IF((D16=15),VLOOKUP(Q16,'15 лет'!$R$4:$S$74,2),IF((D16=16),VLOOKUP(Q16,'16 лет'!$R$4:$S$74,2),VLOOKUP(Q16,'17 лет'!$R$4:$S$74,2)))))))</f>
        <v>33</v>
      </c>
      <c r="S16" s="59">
        <f t="shared" ca="1" si="1"/>
        <v>182</v>
      </c>
      <c r="T16" s="59">
        <f t="shared" ca="1" si="2"/>
        <v>5</v>
      </c>
    </row>
    <row r="17" spans="1:20" x14ac:dyDescent="0.2">
      <c r="A17" s="66">
        <v>7</v>
      </c>
      <c r="B17" s="96" t="s">
        <v>635</v>
      </c>
      <c r="C17" s="97">
        <v>39251</v>
      </c>
      <c r="D17" s="59">
        <f t="shared" ca="1" si="0"/>
        <v>11</v>
      </c>
      <c r="E17" s="59">
        <v>9.1999999999999993</v>
      </c>
      <c r="F17" s="59">
        <f ca="1">IF((D17&lt;=11),VLOOKUP(E17,'11 лет'!$L$3:$N$75,3),IF((D17=12),VLOOKUP(E17,'12 лет'!$L$3:$N$75,3),IF((D17=13),VLOOKUP(E17,'13 лет'!$M$3:$P$75,4),IF((D17=14),VLOOKUP(E17,'14 лет'!$M$3:$P$75,4),IF((D17=15),VLOOKUP(E17,'15 лет'!$L$3:$N$75,3),IF((D17=16),VLOOKUP(E17,'16 лет'!$L$3:$N$75,3),VLOOKUP(E17,'17 лет'!$L$3:$N$75,3)))))))</f>
        <v>28</v>
      </c>
      <c r="G17" s="59" t="s">
        <v>87</v>
      </c>
      <c r="H17" s="59">
        <f ca="1">IF((D17&lt;11),VLOOKUP(G17,'11 лет'!$K$3:$N$75,4),IF((D17=11),VLOOKUP(G17,'12 лет'!$K$3:$N$75,4),IF((D17=13),VLOOKUP(G17,'13 лет'!$L$3:$P$75,5),IF((D17=14),VLOOKUP(G17,'14 лет'!$L$3:$P$75,5),IF((D17=15),VLOOKUP(G17,'15 лет'!$K$3:$N$75,4),IF((D17=16),VLOOKUP(G17,'16 лет'!$K$3:$N$75,4),VLOOKUP(G17,'17 лет'!$K$3:$N$75,4)))))))</f>
        <v>26</v>
      </c>
      <c r="I17" s="59">
        <v>6.4</v>
      </c>
      <c r="J17" s="59">
        <f ca="1">IF((D17&lt;=11),VLOOKUP(I17,'11 лет'!$M$3:$N$75,2),IF((D17=12),VLOOKUP(I17,'12 лет'!$M$3:$N$75,2),IF((D17=13),VLOOKUP(I17,'13 лет'!$O$3:$P$75,2),IF((D17=14),VLOOKUP(I17,'14 лет'!$O$3:$P$75,2),IF((D17=15),VLOOKUP(I17,'15 лет'!$M$3:$N$75,2),IF((D17=16),VLOOKUP(I17,'16 лет'!$M$3:$N$75,2),VLOOKUP(I17,'17 лет'!$M$3:$N$75,2)))))))</f>
        <v>17</v>
      </c>
      <c r="K17" s="59">
        <v>18</v>
      </c>
      <c r="L17" s="59">
        <f ca="1">IF((D17&lt;=11),VLOOKUP(K17,'11 лет'!$Q$4:$S$74,3),IF((D17=12),VLOOKUP(K17,'12 лет'!$Q$4:$S$74,3),IF((D17=13),VLOOKUP(K17,'13 лет'!$S$4:$U$74,3),IF((D17=14),VLOOKUP(K17,'14 лет'!$S$4:$U$74,3),IF((D17=15),VLOOKUP(K17,'15 лет'!$Q$4:$S$74,3),IF((D17=16),VLOOKUP(K17,'16 лет'!$Q$4:$S$74,3),VLOOKUP(K17,'17 лет'!$Q$4:$S$74,3)))))))</f>
        <v>30</v>
      </c>
      <c r="M17" s="59">
        <v>145</v>
      </c>
      <c r="N17" s="59">
        <f ca="1">IF((D17&lt;=11),VLOOKUP(M17,'11 лет'!$P$4:$S$74,4),IF((D17=12),VLOOKUP(M17,'12 лет'!$P$4:$S$74,4),IF((D17=13),VLOOKUP(M17,'13 лет'!$R$4:$U$74,4),IF((D17=14),VLOOKUP(M17,'14 лет'!$R$4:$U$74,4),IF((D17=15),VLOOKUP(M17,'15 лет'!$P$4:$S$74,4),IF((D17=16),VLOOKUP(M17,'16 лет'!$P$4:$S$74,4),VLOOKUP(M17,'17 лет'!$P$4:$S$74,4)))))))</f>
        <v>22</v>
      </c>
      <c r="O17" s="59">
        <v>9</v>
      </c>
      <c r="P17" s="59">
        <f ca="1">IF((D17&lt;=11),VLOOKUP(O17,'11 лет'!$O$4:$S$74,5),IF((D17=12),VLOOKUP(O17,'12 лет'!$O$4:$S$74,5),IF((D17=13),VLOOKUP(O17,'13 лет'!$Q$4:$U$74,5),IF((D17=14),VLOOKUP(O17,'14 лет'!$Q$4:$U$74,5),IF((D17=15),VLOOKUP(O17,'15 лет'!$O$4:$S$74,5),IF((D17=16),VLOOKUP(O17,'16 лет'!$O$4:$S$74,5),VLOOKUP(O17,'17 лет'!$O$4:$S$74,5)))))))</f>
        <v>18</v>
      </c>
      <c r="Q17" s="59">
        <v>13</v>
      </c>
      <c r="R17" s="59">
        <f ca="1">IF((D17&lt;=11),VLOOKUP(Q17,'11 лет'!$R$4:$S$74,2),IF((D17=12),VLOOKUP(Q17,'12 лет'!$R$4:$S$74,2),IF((D17=13),VLOOKUP(Q17,'13 лет'!$T$4:$U$74,2),IF((D17=14),VLOOKUP(Q17,'14 лет'!$T$4:$U$74,2),IF((D17=15),VLOOKUP(Q17,'15 лет'!$R$4:$S$74,2),IF((D17=16),VLOOKUP(Q17,'16 лет'!$R$4:$S$74,2),VLOOKUP(Q17,'17 лет'!$R$4:$S$74,2)))))))</f>
        <v>36</v>
      </c>
      <c r="S17" s="59">
        <f t="shared" ca="1" si="1"/>
        <v>177</v>
      </c>
      <c r="T17" s="59">
        <f t="shared" ca="1" si="2"/>
        <v>7</v>
      </c>
    </row>
    <row r="18" spans="1:20" ht="15" customHeight="1" x14ac:dyDescent="0.2">
      <c r="A18" s="66">
        <v>8</v>
      </c>
      <c r="B18" s="96" t="s">
        <v>636</v>
      </c>
      <c r="C18" s="97">
        <v>39397</v>
      </c>
      <c r="D18" s="59">
        <f t="shared" ca="1" si="0"/>
        <v>11</v>
      </c>
      <c r="E18" s="59">
        <v>9.1999999999999993</v>
      </c>
      <c r="F18" s="59">
        <f ca="1">IF((D18&lt;=11),VLOOKUP(E18,'11 лет'!$L$3:$N$75,3),IF((D18=12),VLOOKUP(E18,'12 лет'!$L$3:$N$75,3),IF((D18=13),VLOOKUP(E18,'13 лет'!$M$3:$P$75,4),IF((D18=14),VLOOKUP(E18,'14 лет'!$M$3:$P$75,4),IF((D18=15),VLOOKUP(E18,'15 лет'!$L$3:$N$75,3),IF((D18=16),VLOOKUP(E18,'16 лет'!$L$3:$N$75,3),VLOOKUP(E18,'17 лет'!$L$3:$N$75,3)))))))</f>
        <v>28</v>
      </c>
      <c r="G18" s="59" t="s">
        <v>241</v>
      </c>
      <c r="H18" s="59">
        <f ca="1">IF((D18&lt;11),VLOOKUP(G18,'11 лет'!$K$3:$N$75,4),IF((D18=11),VLOOKUP(G18,'12 лет'!$K$3:$N$75,4),IF((D18=13),VLOOKUP(G18,'13 лет'!$L$3:$P$75,5),IF((D18=14),VLOOKUP(G18,'14 лет'!$L$3:$P$75,5),IF((D18=15),VLOOKUP(G18,'15 лет'!$K$3:$N$75,4),IF((D18=16),VLOOKUP(G18,'16 лет'!$K$3:$N$75,4),VLOOKUP(G18,'17 лет'!$K$3:$N$75,4)))))))</f>
        <v>26</v>
      </c>
      <c r="I18" s="59">
        <v>6.1</v>
      </c>
      <c r="J18" s="59">
        <f ca="1">IF((D18&lt;=11),VLOOKUP(I18,'11 лет'!$M$3:$N$75,2),IF((D18=12),VLOOKUP(I18,'12 лет'!$M$3:$N$75,2),IF((D18=13),VLOOKUP(I18,'13 лет'!$O$3:$P$75,2),IF((D18=14),VLOOKUP(I18,'14 лет'!$O$3:$P$75,2),IF((D18=15),VLOOKUP(I18,'15 лет'!$M$3:$N$75,2),IF((D18=16),VLOOKUP(I18,'16 лет'!$M$3:$N$75,2),VLOOKUP(I18,'17 лет'!$M$3:$N$75,2)))))))</f>
        <v>27</v>
      </c>
      <c r="K18" s="59">
        <v>15</v>
      </c>
      <c r="L18" s="59">
        <f ca="1">IF((D18&lt;=11),VLOOKUP(K18,'11 лет'!$Q$4:$S$74,3),IF((D18=12),VLOOKUP(K18,'12 лет'!$Q$4:$S$74,3),IF((D18=13),VLOOKUP(K18,'13 лет'!$S$4:$U$74,3),IF((D18=14),VLOOKUP(K18,'14 лет'!$S$4:$U$74,3),IF((D18=15),VLOOKUP(K18,'15 лет'!$Q$4:$S$74,3),IF((D18=16),VLOOKUP(K18,'16 лет'!$Q$4:$S$74,3),VLOOKUP(K18,'17 лет'!$Q$4:$S$74,3)))))))</f>
        <v>24</v>
      </c>
      <c r="M18" s="59">
        <v>155</v>
      </c>
      <c r="N18" s="59">
        <f ca="1">IF((D18&lt;=11),VLOOKUP(M18,'11 лет'!$P$4:$S$74,4),IF((D18=12),VLOOKUP(M18,'12 лет'!$P$4:$S$74,4),IF((D18=13),VLOOKUP(M18,'13 лет'!$R$4:$U$74,4),IF((D18=14),VLOOKUP(M18,'14 лет'!$R$4:$U$74,4),IF((D18=15),VLOOKUP(M18,'15 лет'!$P$4:$S$74,4),IF((D18=16),VLOOKUP(M18,'16 лет'!$P$4:$S$74,4),VLOOKUP(M18,'17 лет'!$P$4:$S$74,4)))))))</f>
        <v>27</v>
      </c>
      <c r="O18" s="59">
        <v>10</v>
      </c>
      <c r="P18" s="59">
        <f ca="1">IF((D18&lt;=11),VLOOKUP(O18,'11 лет'!$O$4:$S$74,5),IF((D18=12),VLOOKUP(O18,'12 лет'!$O$4:$S$74,5),IF((D18=13),VLOOKUP(O18,'13 лет'!$Q$4:$U$74,5),IF((D18=14),VLOOKUP(O18,'14 лет'!$Q$4:$U$74,5),IF((D18=15),VLOOKUP(O18,'15 лет'!$O$4:$S$74,5),IF((D18=16),VLOOKUP(O18,'16 лет'!$O$4:$S$74,5),VLOOKUP(O18,'17 лет'!$O$4:$S$74,5)))))))</f>
        <v>20</v>
      </c>
      <c r="Q18" s="59">
        <v>10</v>
      </c>
      <c r="R18" s="59">
        <f ca="1">IF((D18&lt;=11),VLOOKUP(Q18,'11 лет'!$R$4:$S$74,2),IF((D18=12),VLOOKUP(Q18,'12 лет'!$R$4:$S$74,2),IF((D18=13),VLOOKUP(Q18,'13 лет'!$T$4:$U$74,2),IF((D18=14),VLOOKUP(Q18,'14 лет'!$T$4:$U$74,2),IF((D18=15),VLOOKUP(Q18,'15 лет'!$R$4:$S$74,2),IF((D18=16),VLOOKUP(Q18,'16 лет'!$R$4:$S$74,2),VLOOKUP(Q18,'17 лет'!$R$4:$S$74,2)))))))</f>
        <v>27</v>
      </c>
      <c r="S18" s="59">
        <f t="shared" ca="1" si="1"/>
        <v>179</v>
      </c>
      <c r="T18" s="59">
        <f t="shared" ca="1" si="2"/>
        <v>6</v>
      </c>
    </row>
    <row r="19" spans="1:20" x14ac:dyDescent="0.2">
      <c r="A19" s="66">
        <v>9</v>
      </c>
      <c r="B19" s="96" t="s">
        <v>637</v>
      </c>
      <c r="C19" s="97">
        <v>39250</v>
      </c>
      <c r="D19" s="59">
        <f t="shared" ca="1" si="0"/>
        <v>11</v>
      </c>
      <c r="E19" s="59">
        <v>9.1</v>
      </c>
      <c r="F19" s="59">
        <f ca="1">IF((D19&lt;=11),VLOOKUP(E19,'11 лет'!$L$3:$N$75,3),IF((D19=12),VLOOKUP(E19,'12 лет'!$L$3:$N$75,3),IF((D19=13),VLOOKUP(E19,'13 лет'!$M$3:$P$75,4),IF((D19=14),VLOOKUP(E19,'14 лет'!$M$3:$P$75,4),IF((D19=15),VLOOKUP(E19,'15 лет'!$L$3:$N$75,3),IF((D19=16),VLOOKUP(E19,'16 лет'!$L$3:$N$75,3),VLOOKUP(E19,'17 лет'!$L$3:$N$75,3)))))))</f>
        <v>31</v>
      </c>
      <c r="G19" s="59" t="s">
        <v>127</v>
      </c>
      <c r="H19" s="59">
        <f ca="1">IF((D19&lt;11),VLOOKUP(G19,'11 лет'!$K$3:$N$75,4),IF((D19=11),VLOOKUP(G19,'12 лет'!$K$3:$N$75,4),IF((D19=13),VLOOKUP(G19,'13 лет'!$L$3:$P$75,5),IF((D19=14),VLOOKUP(G19,'14 лет'!$L$3:$P$75,5),IF((D19=15),VLOOKUP(G19,'15 лет'!$K$3:$N$75,4),IF((D19=16),VLOOKUP(G19,'16 лет'!$K$3:$N$75,4),VLOOKUP(G19,'17 лет'!$K$3:$N$75,4)))))))</f>
        <v>23</v>
      </c>
      <c r="I19" s="59">
        <v>5.9</v>
      </c>
      <c r="J19" s="59">
        <f ca="1">IF((D19&lt;=11),VLOOKUP(I19,'11 лет'!$M$3:$N$75,2),IF((D19=12),VLOOKUP(I19,'12 лет'!$M$3:$N$75,2),IF((D19=13),VLOOKUP(I19,'13 лет'!$O$3:$P$75,2),IF((D19=14),VLOOKUP(I19,'14 лет'!$O$3:$P$75,2),IF((D19=15),VLOOKUP(I19,'15 лет'!$M$3:$N$75,2),IF((D19=16),VLOOKUP(I19,'16 лет'!$M$3:$N$75,2),VLOOKUP(I19,'17 лет'!$M$3:$N$75,2)))))))</f>
        <v>35</v>
      </c>
      <c r="K19" s="59">
        <v>17</v>
      </c>
      <c r="L19" s="59">
        <f ca="1">IF((D19&lt;=11),VLOOKUP(K19,'11 лет'!$Q$4:$S$74,3),IF((D19=12),VLOOKUP(K19,'12 лет'!$Q$4:$S$74,3),IF((D19=13),VLOOKUP(K19,'13 лет'!$S$4:$U$74,3),IF((D19=14),VLOOKUP(K19,'14 лет'!$S$4:$U$74,3),IF((D19=15),VLOOKUP(K19,'15 лет'!$Q$4:$S$74,3),IF((D19=16),VLOOKUP(K19,'16 лет'!$Q$4:$S$74,3),VLOOKUP(K19,'17 лет'!$Q$4:$S$74,3)))))))</f>
        <v>28</v>
      </c>
      <c r="M19" s="59">
        <v>145</v>
      </c>
      <c r="N19" s="59">
        <f ca="1">IF((D19&lt;=11),VLOOKUP(M19,'11 лет'!$P$4:$S$74,4),IF((D19=12),VLOOKUP(M19,'12 лет'!$P$4:$S$74,4),IF((D19=13),VLOOKUP(M19,'13 лет'!$R$4:$U$74,4),IF((D19=14),VLOOKUP(M19,'14 лет'!$R$4:$U$74,4),IF((D19=15),VLOOKUP(M19,'15 лет'!$P$4:$S$74,4),IF((D19=16),VLOOKUP(M19,'16 лет'!$P$4:$S$74,4),VLOOKUP(M19,'17 лет'!$P$4:$S$74,4)))))))</f>
        <v>22</v>
      </c>
      <c r="O19" s="59">
        <v>8</v>
      </c>
      <c r="P19" s="59">
        <f ca="1">IF((D19&lt;=11),VLOOKUP(O19,'11 лет'!$O$4:$S$74,5),IF((D19=12),VLOOKUP(O19,'12 лет'!$O$4:$S$74,5),IF((D19=13),VLOOKUP(O19,'13 лет'!$Q$4:$U$74,5),IF((D19=14),VLOOKUP(O19,'14 лет'!$Q$4:$U$74,5),IF((D19=15),VLOOKUP(O19,'15 лет'!$O$4:$S$74,5),IF((D19=16),VLOOKUP(O19,'16 лет'!$O$4:$S$74,5),VLOOKUP(O19,'17 лет'!$O$4:$S$74,5)))))))</f>
        <v>16</v>
      </c>
      <c r="Q19" s="59">
        <v>8</v>
      </c>
      <c r="R19" s="59">
        <f ca="1">IF((D19&lt;=11),VLOOKUP(Q19,'11 лет'!$R$4:$S$74,2),IF((D19=12),VLOOKUP(Q19,'12 лет'!$R$4:$S$74,2),IF((D19=13),VLOOKUP(Q19,'13 лет'!$T$4:$U$74,2),IF((D19=14),VLOOKUP(Q19,'14 лет'!$T$4:$U$74,2),IF((D19=15),VLOOKUP(Q19,'15 лет'!$R$4:$S$74,2),IF((D19=16),VLOOKUP(Q19,'16 лет'!$R$4:$S$74,2),VLOOKUP(Q19,'17 лет'!$R$4:$S$74,2)))))))</f>
        <v>21</v>
      </c>
      <c r="S19" s="59">
        <f t="shared" ca="1" si="1"/>
        <v>176</v>
      </c>
      <c r="T19" s="59">
        <f t="shared" ca="1" si="2"/>
        <v>8</v>
      </c>
    </row>
    <row r="20" spans="1:20" x14ac:dyDescent="0.2">
      <c r="A20" s="66">
        <v>10</v>
      </c>
      <c r="B20" s="96" t="s">
        <v>638</v>
      </c>
      <c r="C20" s="97">
        <v>39310</v>
      </c>
      <c r="D20" s="59">
        <f t="shared" ca="1" si="0"/>
        <v>11</v>
      </c>
      <c r="E20" s="59">
        <v>9.1</v>
      </c>
      <c r="F20" s="59">
        <f ca="1">IF((D20&lt;=11),VLOOKUP(E20,'11 лет'!$L$3:$N$75,3),IF((D20=12),VLOOKUP(E20,'12 лет'!$L$3:$N$75,3),IF((D20=13),VLOOKUP(E20,'13 лет'!$M$3:$P$75,4),IF((D20=14),VLOOKUP(E20,'14 лет'!$M$3:$P$75,4),IF((D20=15),VLOOKUP(E20,'15 лет'!$L$3:$N$75,3),IF((D20=16),VLOOKUP(E20,'16 лет'!$L$3:$N$75,3),VLOOKUP(E20,'17 лет'!$L$3:$N$75,3)))))))</f>
        <v>31</v>
      </c>
      <c r="G20" s="59" t="s">
        <v>94</v>
      </c>
      <c r="H20" s="59">
        <f ca="1">IF((D20&lt;11),VLOOKUP(G20,'11 лет'!$K$3:$N$75,4),IF((D20=11),VLOOKUP(G20,'12 лет'!$K$3:$N$75,4),IF((D20=13),VLOOKUP(G20,'13 лет'!$L$3:$P$75,5),IF((D20=14),VLOOKUP(G20,'14 лет'!$L$3:$P$75,5),IF((D20=15),VLOOKUP(G20,'15 лет'!$K$3:$N$75,4),IF((D20=16),VLOOKUP(G20,'16 лет'!$K$3:$N$75,4),VLOOKUP(G20,'17 лет'!$K$3:$N$75,4)))))))</f>
        <v>18</v>
      </c>
      <c r="I20" s="59">
        <v>6.1</v>
      </c>
      <c r="J20" s="59">
        <f ca="1">IF((D20&lt;=11),VLOOKUP(I20,'11 лет'!$M$3:$N$75,2),IF((D20=12),VLOOKUP(I20,'12 лет'!$M$3:$N$75,2),IF((D20=13),VLOOKUP(I20,'13 лет'!$O$3:$P$75,2),IF((D20=14),VLOOKUP(I20,'14 лет'!$O$3:$P$75,2),IF((D20=15),VLOOKUP(I20,'15 лет'!$M$3:$N$75,2),IF((D20=16),VLOOKUP(I20,'16 лет'!$M$3:$N$75,2),VLOOKUP(I20,'17 лет'!$M$3:$N$75,2)))))))</f>
        <v>27</v>
      </c>
      <c r="K20" s="59">
        <v>17</v>
      </c>
      <c r="L20" s="59">
        <f ca="1">IF((D20&lt;=11),VLOOKUP(K20,'11 лет'!$Q$4:$S$74,3),IF((D20=12),VLOOKUP(K20,'12 лет'!$Q$4:$S$74,3),IF((D20=13),VLOOKUP(K20,'13 лет'!$S$4:$U$74,3),IF((D20=14),VLOOKUP(K20,'14 лет'!$S$4:$U$74,3),IF((D20=15),VLOOKUP(K20,'15 лет'!$Q$4:$S$74,3),IF((D20=16),VLOOKUP(K20,'16 лет'!$Q$4:$S$74,3),VLOOKUP(K20,'17 лет'!$Q$4:$S$74,3)))))))</f>
        <v>28</v>
      </c>
      <c r="M20" s="59">
        <v>150</v>
      </c>
      <c r="N20" s="59">
        <f ca="1">IF((D20&lt;=11),VLOOKUP(M20,'11 лет'!$P$4:$S$74,4),IF((D20=12),VLOOKUP(M20,'12 лет'!$P$4:$S$74,4),IF((D20=13),VLOOKUP(M20,'13 лет'!$R$4:$U$74,4),IF((D20=14),VLOOKUP(M20,'14 лет'!$R$4:$U$74,4),IF((D20=15),VLOOKUP(M20,'15 лет'!$P$4:$S$74,4),IF((D20=16),VLOOKUP(M20,'16 лет'!$P$4:$S$74,4),VLOOKUP(M20,'17 лет'!$P$4:$S$74,4)))))))</f>
        <v>25</v>
      </c>
      <c r="O20" s="59">
        <v>9</v>
      </c>
      <c r="P20" s="59">
        <f ca="1">IF((D20&lt;=11),VLOOKUP(O20,'11 лет'!$O$4:$S$74,5),IF((D20=12),VLOOKUP(O20,'12 лет'!$O$4:$S$74,5),IF((D20=13),VLOOKUP(O20,'13 лет'!$Q$4:$U$74,5),IF((D20=14),VLOOKUP(O20,'14 лет'!$Q$4:$U$74,5),IF((D20=15),VLOOKUP(O20,'15 лет'!$O$4:$S$74,5),IF((D20=16),VLOOKUP(O20,'16 лет'!$O$4:$S$74,5),VLOOKUP(O20,'17 лет'!$O$4:$S$74,5)))))))</f>
        <v>18</v>
      </c>
      <c r="Q20" s="59">
        <v>10</v>
      </c>
      <c r="R20" s="59">
        <f ca="1">IF((D20&lt;=11),VLOOKUP(Q20,'11 лет'!$R$4:$S$74,2),IF((D20=12),VLOOKUP(Q20,'12 лет'!$R$4:$S$74,2),IF((D20=13),VLOOKUP(Q20,'13 лет'!$T$4:$U$74,2),IF((D20=14),VLOOKUP(Q20,'14 лет'!$T$4:$U$74,2),IF((D20=15),VLOOKUP(Q20,'15 лет'!$R$4:$S$74,2),IF((D20=16),VLOOKUP(Q20,'16 лет'!$R$4:$S$74,2),VLOOKUP(Q20,'17 лет'!$R$4:$S$74,2)))))))</f>
        <v>27</v>
      </c>
      <c r="S20" s="59">
        <f t="shared" ca="1" si="1"/>
        <v>174</v>
      </c>
      <c r="T20" s="59">
        <f t="shared" ca="1" si="2"/>
        <v>9</v>
      </c>
    </row>
    <row r="21" spans="1:20" x14ac:dyDescent="0.2">
      <c r="S21">
        <f ca="1">SUM(S11:S20)</f>
        <v>1805</v>
      </c>
    </row>
  </sheetData>
  <mergeCells count="3">
    <mergeCell ref="A8:D8"/>
    <mergeCell ref="E8:R8"/>
    <mergeCell ref="E7:R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workbookViewId="0">
      <selection activeCell="A4" sqref="A4:XFD9"/>
    </sheetView>
  </sheetViews>
  <sheetFormatPr defaultRowHeight="12.75" x14ac:dyDescent="0.2"/>
  <cols>
    <col min="1" max="1" width="4.140625" customWidth="1"/>
    <col min="2" max="2" width="36.7109375" customWidth="1"/>
    <col min="3" max="3" width="12.7109375" customWidth="1"/>
    <col min="4" max="4" width="10.140625" bestFit="1" customWidth="1"/>
    <col min="5" max="5" width="7.42578125" customWidth="1"/>
  </cols>
  <sheetData>
    <row r="1" spans="1:20" ht="15" x14ac:dyDescent="0.25">
      <c r="A1" s="53"/>
      <c r="B1" s="53"/>
      <c r="C1" s="53"/>
      <c r="D1" s="53"/>
      <c r="E1" s="53"/>
      <c r="F1" s="53"/>
      <c r="G1" s="53"/>
      <c r="H1" s="54" t="s">
        <v>19</v>
      </c>
      <c r="I1" s="54"/>
      <c r="J1" s="54"/>
      <c r="K1" s="54"/>
      <c r="L1" s="54"/>
      <c r="M1" s="54"/>
      <c r="N1" s="54"/>
      <c r="O1" s="53"/>
    </row>
    <row r="2" spans="1:20" ht="15" x14ac:dyDescent="0.25">
      <c r="A2" s="53"/>
      <c r="B2" s="53"/>
      <c r="C2" s="53"/>
      <c r="D2" s="53"/>
      <c r="E2" s="53"/>
      <c r="F2" s="53"/>
      <c r="G2" s="53"/>
      <c r="H2" s="54" t="s">
        <v>20</v>
      </c>
      <c r="I2" s="54"/>
      <c r="J2" s="54"/>
      <c r="K2" s="54"/>
      <c r="L2" s="54"/>
      <c r="M2" s="54"/>
      <c r="N2" s="54"/>
      <c r="O2" s="53"/>
    </row>
    <row r="3" spans="1:20" ht="15" x14ac:dyDescent="0.25">
      <c r="A3" s="53"/>
      <c r="B3" s="53"/>
      <c r="C3" s="53"/>
      <c r="D3" s="53"/>
      <c r="E3" s="53"/>
      <c r="F3" s="53"/>
      <c r="G3" s="53"/>
      <c r="H3" s="54"/>
      <c r="I3" s="54"/>
      <c r="J3" s="54"/>
      <c r="K3" s="54"/>
      <c r="L3" s="54"/>
      <c r="M3" s="54"/>
      <c r="N3" s="54"/>
      <c r="O3" s="53"/>
    </row>
    <row r="4" spans="1:20" ht="15" x14ac:dyDescent="0.25">
      <c r="A4" s="53"/>
      <c r="B4" s="53"/>
      <c r="C4" s="53"/>
      <c r="D4" s="53"/>
      <c r="E4" s="53"/>
      <c r="F4" s="53"/>
      <c r="G4" s="53"/>
      <c r="H4" s="53"/>
      <c r="I4" s="98" t="s">
        <v>659</v>
      </c>
      <c r="J4" s="53"/>
      <c r="K4" s="53"/>
      <c r="L4" s="53"/>
      <c r="M4" s="53"/>
      <c r="N4" s="53"/>
      <c r="O4" s="53"/>
    </row>
    <row r="5" spans="1:20" ht="15" x14ac:dyDescent="0.25">
      <c r="A5" s="53"/>
      <c r="B5" s="53"/>
      <c r="C5" s="53"/>
      <c r="D5" s="53"/>
      <c r="E5" s="53"/>
      <c r="F5" s="53"/>
      <c r="G5" s="53"/>
      <c r="H5" s="53"/>
      <c r="I5" s="53" t="s">
        <v>24</v>
      </c>
      <c r="J5" s="53"/>
      <c r="K5" s="53"/>
      <c r="L5" s="53"/>
      <c r="M5" s="53"/>
      <c r="N5" s="53"/>
      <c r="O5" s="53"/>
    </row>
    <row r="6" spans="1:20" ht="15" x14ac:dyDescent="0.25">
      <c r="A6" s="53"/>
      <c r="B6" s="53"/>
      <c r="C6" s="53"/>
      <c r="D6" s="53"/>
      <c r="E6" s="53"/>
      <c r="F6" s="53"/>
      <c r="G6" s="53"/>
      <c r="H6" s="53"/>
      <c r="I6" s="98" t="s">
        <v>660</v>
      </c>
      <c r="J6" s="53"/>
      <c r="K6" s="53"/>
      <c r="L6" s="53"/>
      <c r="M6" s="53"/>
      <c r="N6" s="53"/>
      <c r="O6" s="53"/>
    </row>
    <row r="7" spans="1:20" ht="15" x14ac:dyDescent="0.25">
      <c r="A7" s="53"/>
      <c r="B7" s="53"/>
      <c r="C7" s="53"/>
      <c r="D7" s="53"/>
      <c r="E7" s="100" t="s">
        <v>27</v>
      </c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</row>
    <row r="8" spans="1:20" ht="15" x14ac:dyDescent="0.25">
      <c r="A8" s="99"/>
      <c r="B8" s="99"/>
      <c r="C8" s="99"/>
      <c r="D8" s="99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1"/>
    </row>
    <row r="10" spans="1:20" ht="38.25" x14ac:dyDescent="0.2">
      <c r="A10" s="55" t="s">
        <v>30</v>
      </c>
      <c r="B10" s="55" t="s">
        <v>0</v>
      </c>
      <c r="C10" s="55" t="s">
        <v>1</v>
      </c>
      <c r="D10" s="55" t="s">
        <v>31</v>
      </c>
      <c r="E10" s="55" t="s">
        <v>32</v>
      </c>
      <c r="F10" s="56" t="s">
        <v>3</v>
      </c>
      <c r="G10" s="57" t="s">
        <v>4</v>
      </c>
      <c r="H10" s="56" t="s">
        <v>3</v>
      </c>
      <c r="I10" s="57" t="s">
        <v>33</v>
      </c>
      <c r="J10" s="56" t="s">
        <v>3</v>
      </c>
      <c r="K10" s="55" t="s">
        <v>5</v>
      </c>
      <c r="L10" s="56" t="s">
        <v>3</v>
      </c>
      <c r="M10" s="55" t="s">
        <v>6</v>
      </c>
      <c r="N10" s="56" t="s">
        <v>3</v>
      </c>
      <c r="O10" s="55" t="s">
        <v>7</v>
      </c>
      <c r="P10" s="56" t="s">
        <v>3</v>
      </c>
      <c r="Q10" s="55" t="s">
        <v>8</v>
      </c>
      <c r="R10" s="56" t="s">
        <v>3</v>
      </c>
      <c r="S10" s="58" t="s">
        <v>9</v>
      </c>
      <c r="T10" s="55" t="s">
        <v>10</v>
      </c>
    </row>
    <row r="11" spans="1:20" x14ac:dyDescent="0.2">
      <c r="A11" s="66">
        <v>1</v>
      </c>
      <c r="B11" s="96" t="s">
        <v>639</v>
      </c>
      <c r="C11" s="97">
        <v>38637</v>
      </c>
      <c r="D11" s="59">
        <f t="shared" ref="D11:D20" ca="1" si="0">INT(DAYS360(C11,TODAY())/360)</f>
        <v>13</v>
      </c>
      <c r="E11" s="68">
        <v>9.3000000000000007</v>
      </c>
      <c r="F11" s="59">
        <f ca="1">IF((D11&lt;11),VLOOKUP(E11,'11 лет'!$B$3:$D$75,3),IF((D11=11),VLOOKUP(E11,'11 лет'!$B$3:$D$75,3),IF((D11=12),VLOOKUP(E11,'12 лет'!$B$3:$D$75,3),IF((D11=13),VLOOKUP(E11,'13 лет'!$B$3:$E$75,4),IF((D11=14),VLOOKUP(E11,'14 лет'!$B$3:$E$75,4),IF((D11=15),VLOOKUP(E11,'15 лет'!$B$3:$D$75,3),IF((D11=16),VLOOKUP(E11,'16 лет'!$B$3:$D$75,3),VLOOKUP(E11,'17 лет'!$B$3:$D$75,3))))))))</f>
        <v>4</v>
      </c>
      <c r="G11" s="68" t="s">
        <v>88</v>
      </c>
      <c r="H11" s="59">
        <f ca="1">IF((D11&lt;11),VLOOKUP(G11,'11 лет'!$A$3:$D$75,4),IF((D11=11),VLOOKUP(G11,'12 лет'!$A$3:$D$75,4),IF((D11=12),VLOOKUP(G11,'12 лет'!$A$3:$D$75,4),IF((D11=13),VLOOKUP(G11,'13 лет'!$A$3:$E$75,5),IF((D11=14),VLOOKUP(G11,'14 лет'!$A$3:$E$75,5),IF((D11=15),VLOOKUP(G11,'15 лет'!$A$3:$D$75,4),IF((D11=16),VLOOKUP(G11,'16 лет'!$A$3:$D$75,4),VLOOKUP(G11,'17 лет'!$A$3:$D$75,4))))))))</f>
        <v>11</v>
      </c>
      <c r="I11" s="59">
        <v>5.8</v>
      </c>
      <c r="J11" s="59">
        <f ca="1">IF((D11&lt;=11),VLOOKUP(I11,'11 лет'!$C$3:$D$75,2),IF((D11=12),VLOOKUP(I11,'12 лет'!$C$3:$D$75,2),IF((D11=13),VLOOKUP(I11,'13 лет'!$D$3:$E$75,2),IF((D11=14),VLOOKUP(I11,'14 лет'!$D$3:$E$75,2),IF((D11=15),VLOOKUP(I11,'15 лет'!$C$3:$D$75,2),IF((D11=16),VLOOKUP(I11,'16 лет'!$C$3:$D$75,2),VLOOKUP(I11,'17 лет'!$C$3:$D$75,2)))))))</f>
        <v>70</v>
      </c>
      <c r="K11" s="59">
        <v>21</v>
      </c>
      <c r="L11" s="59">
        <f ca="1">IF((D11&lt;=11),VLOOKUP(K11,'11 лет'!$G$4:$I$74,3),IF((D11=12),VLOOKUP(K11,'12 лет'!$G$4:$I$74,3),IF((D11=13),VLOOKUP(K11,'13 лет'!$H$4:$J$74,3),IF((D11=14),VLOOKUP(K11,'14 лет'!$H$4:$J$74,3),IF((D11=15),VLOOKUP(K11,'15 лет'!$G$4:$I$74,3),IF((D11=16),VLOOKUP(K11,'16 лет'!$G$4:$I$74,3),VLOOKUP(K11,'17 лет'!$G$4:$I$74,3)))))))</f>
        <v>20</v>
      </c>
      <c r="M11" s="59">
        <v>155</v>
      </c>
      <c r="N11" s="59">
        <f ca="1">IF((D11&lt;=11),VLOOKUP(M11,'11 лет'!$F$4:$I$74,4),IF((D11=12),VLOOKUP(M11,'12 лет'!$F$4:$I$74,4),IF((D11=13),VLOOKUP(M11,'13 лет'!$G$4:$J$74,4),IF((D11=14),VLOOKUP(M11,'14 лет'!$G$4:$J$74,4),IF((D11=15),VLOOKUP(M11,'15 лет'!$F$4:$I$74,4),IF((D11=16),VLOOKUP(M11,'16 лет'!$F$4:$I$74,4),VLOOKUP(M11,'17 лет'!$F$4:$I$74,4)))))))</f>
        <v>9</v>
      </c>
      <c r="O11" s="59">
        <v>5</v>
      </c>
      <c r="P11" s="59">
        <f ca="1">IF((D11&lt;=11),VLOOKUP(O11,'11 лет'!$E$4:$I$74,5),IF((D11=12),VLOOKUP(O11,'12 лет'!$E$4:$I$74,5),IF((D11=13),VLOOKUP(O11,'13 лет'!$F$4:$J$74,5),IF((D11=14),VLOOKUP(O11,'14 лет'!$F$4:$J$74,5),IF((D11=15),VLOOKUP(O11,'15 лет'!$E$4:$I$74,5),IF((D11=16),VLOOKUP(O11,'16 лет'!$E$4:$I$74,5),VLOOKUP(O11,'17 лет'!$E$4:$I$74,5)))))))</f>
        <v>20</v>
      </c>
      <c r="Q11" s="59">
        <v>10</v>
      </c>
      <c r="R11" s="59">
        <f ca="1">IF((D11&lt;=11),VLOOKUP(Q11,'11 лет'!$H$4:$I$74,2),IF((D11=12),VLOOKUP(Q11,'12 лет'!$H$4:$I$74,2),IF((D11=13),VLOOKUP(Q11,'13 лет'!$I$4:$J$74,2),IF((D11=14),VLOOKUP(Q11,'14 лет'!$I$4:$J$74,2),IF((D11=15),VLOOKUP(Q11,'15 лет'!$H$4:$I$74,2),IF((D11=16),VLOOKUP(Q11,'16 лет'!$H$4:$I$74,2),VLOOKUP(Q11,'17 лет'!$H$4:$I$74,2)))))))</f>
        <v>30</v>
      </c>
      <c r="S11" s="59">
        <f t="shared" ref="S11:S19" ca="1" si="1">SUM(F11,H11,J11,L11,N11,P11,R11)</f>
        <v>164</v>
      </c>
      <c r="T11" s="59">
        <f ca="1">RANK(S11,S$11:S$20)</f>
        <v>2</v>
      </c>
    </row>
    <row r="12" spans="1:20" ht="13.5" customHeight="1" x14ac:dyDescent="0.2">
      <c r="A12" s="66">
        <v>2</v>
      </c>
      <c r="B12" s="96" t="s">
        <v>640</v>
      </c>
      <c r="C12" s="97">
        <v>38635</v>
      </c>
      <c r="D12" s="59">
        <f t="shared" ca="1" si="0"/>
        <v>13</v>
      </c>
      <c r="E12" s="68">
        <v>8.9</v>
      </c>
      <c r="F12" s="59">
        <f ca="1">IF((D12&lt;11),VLOOKUP(E12,'11 лет'!$B$3:$D$75,3),IF((D12=11),VLOOKUP(E12,'11 лет'!$B$3:$D$75,3),IF((D12=12),VLOOKUP(E12,'12 лет'!$B$3:$D$75,3),IF((D12=13),VLOOKUP(E12,'13 лет'!$B$3:$E$75,4),IF((D12=14),VLOOKUP(E12,'14 лет'!$B$3:$E$75,4),IF((D12=15),VLOOKUP(E12,'15 лет'!$B$3:$D$75,3),IF((D12=16),VLOOKUP(E12,'16 лет'!$B$3:$D$75,3),VLOOKUP(E12,'17 лет'!$B$3:$D$75,3))))))))</f>
        <v>12</v>
      </c>
      <c r="G12" s="68" t="s">
        <v>239</v>
      </c>
      <c r="H12" s="59">
        <f ca="1">IF((D12&lt;11),VLOOKUP(G12,'11 лет'!$A$3:$D$75,4),IF((D12=11),VLOOKUP(G12,'12 лет'!$A$3:$D$75,4),IF((D12=12),VLOOKUP(G12,'12 лет'!$A$3:$D$75,4),IF((D12=13),VLOOKUP(G12,'13 лет'!$A$3:$E$75,5),IF((D12=14),VLOOKUP(G12,'14 лет'!$A$3:$E$75,5),IF((D12=15),VLOOKUP(G12,'15 лет'!$A$3:$D$75,4),IF((D12=16),VLOOKUP(G12,'16 лет'!$A$3:$D$75,4),VLOOKUP(G12,'17 лет'!$A$3:$D$75,4))))))))</f>
        <v>13</v>
      </c>
      <c r="I12" s="59">
        <v>5.9</v>
      </c>
      <c r="J12" s="59">
        <f ca="1">IF((D12&lt;=11),VLOOKUP(I12,'11 лет'!$C$3:$D$75,2),IF((D12=12),VLOOKUP(I12,'12 лет'!$C$3:$D$75,2),IF((D12=13),VLOOKUP(I12,'13 лет'!$D$3:$E$75,2),IF((D12=14),VLOOKUP(I12,'14 лет'!$D$3:$E$75,2),IF((D12=15),VLOOKUP(I12,'15 лет'!$C$3:$D$75,2),IF((D12=16),VLOOKUP(I12,'16 лет'!$C$3:$D$75,2),VLOOKUP(I12,'17 лет'!$C$3:$D$75,2)))))))</f>
        <v>70</v>
      </c>
      <c r="K12" s="59">
        <v>19</v>
      </c>
      <c r="L12" s="59">
        <f ca="1">IF((D12&lt;=11),VLOOKUP(K12,'11 лет'!$G$4:$I$74,3),IF((D12=12),VLOOKUP(K12,'12 лет'!$G$4:$I$74,3),IF((D12=13),VLOOKUP(K12,'13 лет'!$H$4:$J$74,3),IF((D12=14),VLOOKUP(K12,'14 лет'!$H$4:$J$74,3),IF((D12=15),VLOOKUP(K12,'15 лет'!$G$4:$I$74,3),IF((D12=16),VLOOKUP(K12,'16 лет'!$G$4:$I$74,3),VLOOKUP(K12,'17 лет'!$G$4:$I$74,3)))))))</f>
        <v>16</v>
      </c>
      <c r="M12" s="59">
        <v>170</v>
      </c>
      <c r="N12" s="59">
        <f ca="1">IF((D12&lt;=11),VLOOKUP(M12,'11 лет'!$F$4:$I$74,4),IF((D12=12),VLOOKUP(M12,'12 лет'!$F$4:$I$74,4),IF((D12=13),VLOOKUP(M12,'13 лет'!$G$4:$J$74,4),IF((D12=14),VLOOKUP(M12,'14 лет'!$G$4:$J$74,4),IF((D12=15),VLOOKUP(M12,'15 лет'!$F$4:$I$74,4),IF((D12=16),VLOOKUP(M12,'16 лет'!$F$4:$I$74,4),VLOOKUP(M12,'17 лет'!$F$4:$I$74,4)))))))</f>
        <v>14</v>
      </c>
      <c r="O12" s="59">
        <v>5</v>
      </c>
      <c r="P12" s="59">
        <f ca="1">IF((D12&lt;=11),VLOOKUP(O12,'11 лет'!$E$4:$I$74,5),IF((D12=12),VLOOKUP(O12,'12 лет'!$E$4:$I$74,5),IF((D12=13),VLOOKUP(O12,'13 лет'!$F$4:$J$74,5),IF((D12=14),VLOOKUP(O12,'14 лет'!$F$4:$J$74,5),IF((D12=15),VLOOKUP(O12,'15 лет'!$E$4:$I$74,5),IF((D12=16),VLOOKUP(O12,'16 лет'!$E$4:$I$74,5),VLOOKUP(O12,'17 лет'!$E$4:$I$74,5)))))))</f>
        <v>20</v>
      </c>
      <c r="Q12" s="59">
        <v>3</v>
      </c>
      <c r="R12" s="59">
        <f ca="1">IF((D12&lt;=11),VLOOKUP(Q12,'11 лет'!$H$4:$I$74,2),IF((D12=12),VLOOKUP(Q12,'12 лет'!$H$4:$I$74,2),IF((D12=13),VLOOKUP(Q12,'13 лет'!$I$4:$J$74,2),IF((D12=14),VLOOKUP(Q12,'14 лет'!$I$4:$J$74,2),IF((D12=15),VLOOKUP(Q12,'15 лет'!$H$4:$I$74,2),IF((D12=16),VLOOKUP(Q12,'16 лет'!$H$4:$I$74,2),VLOOKUP(Q12,'17 лет'!$H$4:$I$74,2)))))))</f>
        <v>16</v>
      </c>
      <c r="S12" s="59">
        <f t="shared" ca="1" si="1"/>
        <v>161</v>
      </c>
      <c r="T12" s="59">
        <f ca="1">RANK(S12,S$11:S$20)</f>
        <v>3</v>
      </c>
    </row>
    <row r="13" spans="1:20" x14ac:dyDescent="0.2">
      <c r="A13" s="66">
        <v>3</v>
      </c>
      <c r="B13" s="96" t="s">
        <v>641</v>
      </c>
      <c r="C13" s="97">
        <v>39110</v>
      </c>
      <c r="D13" s="59">
        <f t="shared" ca="1" si="0"/>
        <v>11</v>
      </c>
      <c r="E13" s="68">
        <v>10.1</v>
      </c>
      <c r="F13" s="59">
        <f ca="1">IF((D13&lt;11),VLOOKUP(E13,'11 лет'!$B$3:$D$75,3),IF((D13=11),VLOOKUP(E13,'11 лет'!$B$3:$D$75,3),IF((D13=12),VLOOKUP(E13,'12 лет'!$B$3:$D$75,3),IF((D13=13),VLOOKUP(E13,'13 лет'!$B$3:$E$75,4),IF((D13=14),VLOOKUP(E13,'14 лет'!$B$3:$E$75,4),IF((D13=15),VLOOKUP(E13,'15 лет'!$B$3:$D$75,3),IF((D13=16),VLOOKUP(E13,'16 лет'!$B$3:$D$75,3),VLOOKUP(E13,'17 лет'!$B$3:$D$75,3))))))))</f>
        <v>5</v>
      </c>
      <c r="G13" s="68" t="s">
        <v>196</v>
      </c>
      <c r="H13" s="59">
        <f ca="1">IF((D13&lt;11),VLOOKUP(G13,'11 лет'!$A$3:$D$75,4),IF((D13=11),VLOOKUP(G13,'12 лет'!$A$3:$D$75,4),IF((D13=12),VLOOKUP(G13,'12 лет'!$A$3:$D$75,4),IF((D13=13),VLOOKUP(G13,'13 лет'!$A$3:$E$75,5),IF((D13=14),VLOOKUP(G13,'14 лет'!$A$3:$E$75,5),IF((D13=15),VLOOKUP(G13,'15 лет'!$A$3:$D$75,4),IF((D13=16),VLOOKUP(G13,'16 лет'!$A$3:$D$75,4),VLOOKUP(G13,'17 лет'!$A$3:$D$75,4))))))))</f>
        <v>18</v>
      </c>
      <c r="I13" s="59">
        <v>5.7</v>
      </c>
      <c r="J13" s="59">
        <f ca="1">IF((D13&lt;=11),VLOOKUP(I13,'11 лет'!$C$3:$D$75,2),IF((D13=12),VLOOKUP(I13,'12 лет'!$C$3:$D$75,2),IF((D13=13),VLOOKUP(I13,'13 лет'!$D$3:$E$75,2),IF((D13=14),VLOOKUP(I13,'14 лет'!$D$3:$E$75,2),IF((D13=15),VLOOKUP(I13,'15 лет'!$C$3:$D$75,2),IF((D13=16),VLOOKUP(I13,'16 лет'!$C$3:$D$75,2),VLOOKUP(I13,'17 лет'!$C$3:$D$75,2)))))))</f>
        <v>32</v>
      </c>
      <c r="K13" s="59">
        <v>20</v>
      </c>
      <c r="L13" s="59">
        <f ca="1">IF((D13&lt;=11),VLOOKUP(K13,'11 лет'!$G$4:$I$74,3),IF((D13=12),VLOOKUP(K13,'12 лет'!$G$4:$I$74,3),IF((D13=13),VLOOKUP(K13,'13 лет'!$H$4:$J$74,3),IF((D13=14),VLOOKUP(K13,'14 лет'!$H$4:$J$74,3),IF((D13=15),VLOOKUP(K13,'15 лет'!$G$4:$I$74,3),IF((D13=16),VLOOKUP(K13,'16 лет'!$G$4:$I$74,3),VLOOKUP(K13,'17 лет'!$G$4:$I$74,3)))))))</f>
        <v>29</v>
      </c>
      <c r="M13" s="59">
        <v>165</v>
      </c>
      <c r="N13" s="59">
        <f ca="1">IF((D13&lt;=11),VLOOKUP(M13,'11 лет'!$F$4:$I$74,4),IF((D13=12),VLOOKUP(M13,'12 лет'!$F$4:$I$74,4),IF((D13=13),VLOOKUP(M13,'13 лет'!$G$4:$J$74,4),IF((D13=14),VLOOKUP(M13,'14 лет'!$G$4:$J$74,4),IF((D13=15),VLOOKUP(M13,'15 лет'!$F$4:$I$74,4),IF((D13=16),VLOOKUP(M13,'16 лет'!$F$4:$I$74,4),VLOOKUP(M13,'17 лет'!$F$4:$I$74,4)))))))</f>
        <v>22</v>
      </c>
      <c r="O13" s="59">
        <v>4</v>
      </c>
      <c r="P13" s="59">
        <f ca="1">IF((D13&lt;=11),VLOOKUP(O13,'11 лет'!$E$4:$I$74,5),IF((D13=12),VLOOKUP(O13,'12 лет'!$E$4:$I$74,5),IF((D13=13),VLOOKUP(O13,'13 лет'!$F$4:$J$74,5),IF((D13=14),VLOOKUP(O13,'14 лет'!$F$4:$J$74,5),IF((D13=15),VLOOKUP(O13,'15 лет'!$E$4:$I$74,5),IF((D13=16),VLOOKUP(O13,'16 лет'!$E$4:$I$74,5),VLOOKUP(O13,'17 лет'!$E$4:$I$74,5)))))))</f>
        <v>25</v>
      </c>
      <c r="Q13" s="59">
        <v>5</v>
      </c>
      <c r="R13" s="59">
        <f ca="1">IF((D13&lt;=11),VLOOKUP(Q13,'11 лет'!$H$4:$I$74,2),IF((D13=12),VLOOKUP(Q13,'12 лет'!$H$4:$I$74,2),IF((D13=13),VLOOKUP(Q13,'13 лет'!$I$4:$J$74,2),IF((D13=14),VLOOKUP(Q13,'14 лет'!$I$4:$J$74,2),IF((D13=15),VLOOKUP(Q13,'15 лет'!$H$4:$I$74,2),IF((D13=16),VLOOKUP(Q13,'16 лет'!$H$4:$I$74,2),VLOOKUP(Q13,'17 лет'!$H$4:$I$74,2)))))))</f>
        <v>24</v>
      </c>
      <c r="S13" s="59">
        <f t="shared" ca="1" si="1"/>
        <v>155</v>
      </c>
      <c r="T13" s="59">
        <v>3</v>
      </c>
    </row>
    <row r="14" spans="1:20" x14ac:dyDescent="0.2">
      <c r="A14" s="66">
        <v>4</v>
      </c>
      <c r="B14" s="96" t="s">
        <v>642</v>
      </c>
      <c r="C14" s="97">
        <v>39320</v>
      </c>
      <c r="D14" s="59">
        <f t="shared" ca="1" si="0"/>
        <v>11</v>
      </c>
      <c r="E14" s="68">
        <v>9.6999999999999993</v>
      </c>
      <c r="F14" s="59">
        <f ca="1">IF((D14&lt;11),VLOOKUP(E14,'11 лет'!$B$3:$D$75,3),IF((D14=11),VLOOKUP(E14,'11 лет'!$B$3:$D$75,3),IF((D14=12),VLOOKUP(E14,'12 лет'!$B$3:$D$75,3),IF((D14=13),VLOOKUP(E14,'13 лет'!$B$3:$E$75,4),IF((D14=14),VLOOKUP(E14,'14 лет'!$B$3:$E$75,4),IF((D14=15),VLOOKUP(E14,'15 лет'!$B$3:$D$75,3),IF((D14=16),VLOOKUP(E14,'16 лет'!$B$3:$D$75,3),VLOOKUP(E14,'17 лет'!$B$3:$D$75,3))))))))</f>
        <v>9</v>
      </c>
      <c r="G14" s="68" t="s">
        <v>132</v>
      </c>
      <c r="H14" s="59">
        <f ca="1">IF((D14&lt;11),VLOOKUP(G14,'11 лет'!$A$3:$D$75,4),IF((D14=11),VLOOKUP(G14,'12 лет'!$A$3:$D$75,4),IF((D14=12),VLOOKUP(G14,'12 лет'!$A$3:$D$75,4),IF((D14=13),VLOOKUP(G14,'13 лет'!$A$3:$E$75,5),IF((D14=14),VLOOKUP(G14,'14 лет'!$A$3:$E$75,5),IF((D14=15),VLOOKUP(G14,'15 лет'!$A$3:$D$75,4),IF((D14=16),VLOOKUP(G14,'16 лет'!$A$3:$D$75,4),VLOOKUP(G14,'17 лет'!$A$3:$D$75,4))))))))</f>
        <v>10</v>
      </c>
      <c r="I14" s="59">
        <v>6.1</v>
      </c>
      <c r="J14" s="59">
        <f ca="1">IF((D14&lt;=11),VLOOKUP(I14,'11 лет'!$C$3:$D$75,2),IF((D14=12),VLOOKUP(I14,'12 лет'!$C$3:$D$75,2),IF((D14=13),VLOOKUP(I14,'13 лет'!$D$3:$E$75,2),IF((D14=14),VLOOKUP(I14,'14 лет'!$D$3:$E$75,2),IF((D14=15),VLOOKUP(I14,'15 лет'!$C$3:$D$75,2),IF((D14=16),VLOOKUP(I14,'16 лет'!$C$3:$D$75,2),VLOOKUP(I14,'17 лет'!$C$3:$D$75,2)))))))</f>
        <v>20</v>
      </c>
      <c r="K14" s="59">
        <v>24</v>
      </c>
      <c r="L14" s="59">
        <f ca="1">IF((D14&lt;=11),VLOOKUP(K14,'11 лет'!$G$4:$I$74,3),IF((D14=12),VLOOKUP(K14,'12 лет'!$G$4:$I$74,3),IF((D14=13),VLOOKUP(K14,'13 лет'!$H$4:$J$74,3),IF((D14=14),VLOOKUP(K14,'14 лет'!$H$4:$J$74,3),IF((D14=15),VLOOKUP(K14,'15 лет'!$G$4:$I$74,3),IF((D14=16),VLOOKUP(K14,'16 лет'!$G$4:$I$74,3),VLOOKUP(K14,'17 лет'!$G$4:$I$74,3)))))))</f>
        <v>37</v>
      </c>
      <c r="M14" s="59">
        <v>145</v>
      </c>
      <c r="N14" s="59">
        <f ca="1">IF((D14&lt;=11),VLOOKUP(M14,'11 лет'!$F$4:$I$74,4),IF((D14=12),VLOOKUP(M14,'12 лет'!$F$4:$I$74,4),IF((D14=13),VLOOKUP(M14,'13 лет'!$G$4:$J$74,4),IF((D14=14),VLOOKUP(M14,'14 лет'!$G$4:$J$74,4),IF((D14=15),VLOOKUP(M14,'15 лет'!$F$4:$I$74,4),IF((D14=16),VLOOKUP(M14,'16 лет'!$F$4:$I$74,4),VLOOKUP(M14,'17 лет'!$F$4:$I$74,4)))))))</f>
        <v>12</v>
      </c>
      <c r="O14" s="59">
        <v>6</v>
      </c>
      <c r="P14" s="59">
        <f ca="1">IF((D14&lt;=11),VLOOKUP(O14,'11 лет'!$E$4:$I$74,5),IF((D14=12),VLOOKUP(O14,'12 лет'!$E$4:$I$74,5),IF((D14=13),VLOOKUP(O14,'13 лет'!$F$4:$J$74,5),IF((D14=14),VLOOKUP(O14,'14 лет'!$F$4:$J$74,5),IF((D14=15),VLOOKUP(O14,'15 лет'!$E$4:$I$74,5),IF((D14=16),VLOOKUP(O14,'16 лет'!$E$4:$I$74,5),VLOOKUP(O14,'17 лет'!$E$4:$I$74,5)))))))</f>
        <v>33</v>
      </c>
      <c r="Q14" s="59">
        <v>7</v>
      </c>
      <c r="R14" s="59">
        <f ca="1">IF((D14&lt;=11),VLOOKUP(Q14,'11 лет'!$H$4:$I$74,2),IF((D14=12),VLOOKUP(Q14,'12 лет'!$H$4:$I$74,2),IF((D14=13),VLOOKUP(Q14,'13 лет'!$I$4:$J$74,2),IF((D14=14),VLOOKUP(Q14,'14 лет'!$I$4:$J$74,2),IF((D14=15),VLOOKUP(Q14,'15 лет'!$H$4:$I$74,2),IF((D14=16),VLOOKUP(Q14,'16 лет'!$H$4:$I$74,2),VLOOKUP(Q14,'17 лет'!$H$4:$I$74,2)))))))</f>
        <v>30</v>
      </c>
      <c r="S14" s="59">
        <f t="shared" ca="1" si="1"/>
        <v>151</v>
      </c>
      <c r="T14" s="59">
        <v>4</v>
      </c>
    </row>
    <row r="15" spans="1:20" x14ac:dyDescent="0.2">
      <c r="A15" s="66">
        <v>5</v>
      </c>
      <c r="B15" s="96" t="s">
        <v>643</v>
      </c>
      <c r="C15" s="97">
        <v>39396</v>
      </c>
      <c r="D15" s="59">
        <f t="shared" ca="1" si="0"/>
        <v>11</v>
      </c>
      <c r="E15" s="68">
        <v>9.8000000000000007</v>
      </c>
      <c r="F15" s="59">
        <f ca="1">IF((D15&lt;11),VLOOKUP(E15,'11 лет'!$B$3:$D$75,3),IF((D15=11),VLOOKUP(E15,'11 лет'!$B$3:$D$75,3),IF((D15=12),VLOOKUP(E15,'12 лет'!$B$3:$D$75,3),IF((D15=13),VLOOKUP(E15,'13 лет'!$B$3:$E$75,4),IF((D15=14),VLOOKUP(E15,'14 лет'!$B$3:$E$75,4),IF((D15=15),VLOOKUP(E15,'15 лет'!$B$3:$D$75,3),IF((D15=16),VLOOKUP(E15,'16 лет'!$B$3:$D$75,3),VLOOKUP(E15,'17 лет'!$B$3:$D$75,3))))))))</f>
        <v>8</v>
      </c>
      <c r="G15" s="68" t="s">
        <v>95</v>
      </c>
      <c r="H15" s="59">
        <f ca="1">IF((D15&lt;11),VLOOKUP(G15,'11 лет'!$A$3:$D$75,4),IF((D15=11),VLOOKUP(G15,'12 лет'!$A$3:$D$75,4),IF((D15=12),VLOOKUP(G15,'12 лет'!$A$3:$D$75,4),IF((D15=13),VLOOKUP(G15,'13 лет'!$A$3:$E$75,5),IF((D15=14),VLOOKUP(G15,'14 лет'!$A$3:$E$75,5),IF((D15=15),VLOOKUP(G15,'15 лет'!$A$3:$D$75,4),IF((D15=16),VLOOKUP(G15,'16 лет'!$A$3:$D$75,4),VLOOKUP(G15,'17 лет'!$A$3:$D$75,4))))))))</f>
        <v>9</v>
      </c>
      <c r="I15" s="59">
        <v>5.5</v>
      </c>
      <c r="J15" s="59">
        <f ca="1">IF((D15&lt;=11),VLOOKUP(I15,'11 лет'!$C$3:$D$75,2),IF((D15=12),VLOOKUP(I15,'12 лет'!$C$3:$D$75,2),IF((D15=13),VLOOKUP(I15,'13 лет'!$D$3:$E$75,2),IF((D15=14),VLOOKUP(I15,'14 лет'!$D$3:$E$75,2),IF((D15=15),VLOOKUP(I15,'15 лет'!$C$3:$D$75,2),IF((D15=16),VLOOKUP(I15,'16 лет'!$C$3:$D$75,2),VLOOKUP(I15,'17 лет'!$C$3:$D$75,2)))))))</f>
        <v>40</v>
      </c>
      <c r="K15" s="59">
        <v>21</v>
      </c>
      <c r="L15" s="59">
        <f ca="1">IF((D15&lt;=11),VLOOKUP(K15,'11 лет'!$G$4:$I$74,3),IF((D15=12),VLOOKUP(K15,'12 лет'!$G$4:$I$74,3),IF((D15=13),VLOOKUP(K15,'13 лет'!$H$4:$J$74,3),IF((D15=14),VLOOKUP(K15,'14 лет'!$H$4:$J$74,3),IF((D15=15),VLOOKUP(K15,'15 лет'!$G$4:$I$74,3),IF((D15=16),VLOOKUP(K15,'16 лет'!$G$4:$I$74,3),VLOOKUP(K15,'17 лет'!$G$4:$I$74,3)))))))</f>
        <v>31</v>
      </c>
      <c r="M15" s="59">
        <v>150</v>
      </c>
      <c r="N15" s="59">
        <f ca="1">IF((D15&lt;=11),VLOOKUP(M15,'11 лет'!$F$4:$I$74,4),IF((D15=12),VLOOKUP(M15,'12 лет'!$F$4:$I$74,4),IF((D15=13),VLOOKUP(M15,'13 лет'!$G$4:$J$74,4),IF((D15=14),VLOOKUP(M15,'14 лет'!$G$4:$J$74,4),IF((D15=15),VLOOKUP(M15,'15 лет'!$F$4:$I$74,4),IF((D15=16),VLOOKUP(M15,'16 лет'!$F$4:$I$74,4),VLOOKUP(M15,'17 лет'!$F$4:$I$74,4)))))))</f>
        <v>15</v>
      </c>
      <c r="O15" s="59">
        <v>6</v>
      </c>
      <c r="P15" s="59">
        <f ca="1">IF((D15&lt;=11),VLOOKUP(O15,'11 лет'!$E$4:$I$74,5),IF((D15=12),VLOOKUP(O15,'12 лет'!$E$4:$I$74,5),IF((D15=13),VLOOKUP(O15,'13 лет'!$F$4:$J$74,5),IF((D15=14),VLOOKUP(O15,'14 лет'!$F$4:$J$74,5),IF((D15=15),VLOOKUP(O15,'15 лет'!$E$4:$I$74,5),IF((D15=16),VLOOKUP(O15,'16 лет'!$E$4:$I$74,5),VLOOKUP(O15,'17 лет'!$E$4:$I$74,5)))))))</f>
        <v>33</v>
      </c>
      <c r="Q15" s="59">
        <v>0</v>
      </c>
      <c r="R15" s="59">
        <f ca="1">IF((D15&lt;=11),VLOOKUP(Q15,'11 лет'!$H$4:$I$74,2),IF((D15=12),VLOOKUP(Q15,'12 лет'!$H$4:$I$74,2),IF((D15=13),VLOOKUP(Q15,'13 лет'!$I$4:$J$74,2),IF((D15=14),VLOOKUP(Q15,'14 лет'!$I$4:$J$74,2),IF((D15=15),VLOOKUP(Q15,'15 лет'!$H$4:$I$74,2),IF((D15=16),VLOOKUP(Q15,'16 лет'!$H$4:$I$74,2),VLOOKUP(Q15,'17 лет'!$H$4:$I$74,2)))))))</f>
        <v>9</v>
      </c>
      <c r="S15" s="59">
        <f t="shared" ca="1" si="1"/>
        <v>145</v>
      </c>
      <c r="T15" s="59">
        <v>5</v>
      </c>
    </row>
    <row r="16" spans="1:20" x14ac:dyDescent="0.2">
      <c r="A16" s="66">
        <v>6</v>
      </c>
      <c r="B16" s="96" t="s">
        <v>644</v>
      </c>
      <c r="C16" s="97">
        <v>39322</v>
      </c>
      <c r="D16" s="59">
        <f t="shared" ca="1" si="0"/>
        <v>11</v>
      </c>
      <c r="E16" s="68">
        <v>9.6</v>
      </c>
      <c r="F16" s="59">
        <f ca="1">IF((D16&lt;11),VLOOKUP(E16,'11 лет'!$B$3:$D$75,3),IF((D16=11),VLOOKUP(E16,'11 лет'!$B$3:$D$75,3),IF((D16=12),VLOOKUP(E16,'12 лет'!$B$3:$D$75,3),IF((D16=13),VLOOKUP(E16,'13 лет'!$B$3:$E$75,4),IF((D16=14),VLOOKUP(E16,'14 лет'!$B$3:$E$75,4),IF((D16=15),VLOOKUP(E16,'15 лет'!$B$3:$D$75,3),IF((D16=16),VLOOKUP(E16,'16 лет'!$B$3:$D$75,3),VLOOKUP(E16,'17 лет'!$B$3:$D$75,3))))))))</f>
        <v>11</v>
      </c>
      <c r="G16" s="68" t="s">
        <v>90</v>
      </c>
      <c r="H16" s="59">
        <f ca="1">IF((D16&lt;11),VLOOKUP(G16,'11 лет'!$A$3:$D$75,4),IF((D16=11),VLOOKUP(G16,'12 лет'!$A$3:$D$75,4),IF((D16=12),VLOOKUP(G16,'12 лет'!$A$3:$D$75,4),IF((D16=13),VLOOKUP(G16,'13 лет'!$A$3:$E$75,5),IF((D16=14),VLOOKUP(G16,'14 лет'!$A$3:$E$75,5),IF((D16=15),VLOOKUP(G16,'15 лет'!$A$3:$D$75,4),IF((D16=16),VLOOKUP(G16,'16 лет'!$A$3:$D$75,4),VLOOKUP(G16,'17 лет'!$A$3:$D$75,4))))))))</f>
        <v>14</v>
      </c>
      <c r="I16" s="59">
        <v>6.2</v>
      </c>
      <c r="J16" s="59">
        <f ca="1">IF((D16&lt;=11),VLOOKUP(I16,'11 лет'!$C$3:$D$75,2),IF((D16=12),VLOOKUP(I16,'12 лет'!$C$3:$D$75,2),IF((D16=13),VLOOKUP(I16,'13 лет'!$D$3:$E$75,2),IF((D16=14),VLOOKUP(I16,'14 лет'!$D$3:$E$75,2),IF((D16=15),VLOOKUP(I16,'15 лет'!$C$3:$D$75,2),IF((D16=16),VLOOKUP(I16,'16 лет'!$C$3:$D$75,2),VLOOKUP(I16,'17 лет'!$C$3:$D$75,2)))))))</f>
        <v>17</v>
      </c>
      <c r="K16" s="59">
        <v>22</v>
      </c>
      <c r="L16" s="59">
        <f ca="1">IF((D16&lt;=11),VLOOKUP(K16,'11 лет'!$G$4:$I$74,3),IF((D16=12),VLOOKUP(K16,'12 лет'!$G$4:$I$74,3),IF((D16=13),VLOOKUP(K16,'13 лет'!$H$4:$J$74,3),IF((D16=14),VLOOKUP(K16,'14 лет'!$H$4:$J$74,3),IF((D16=15),VLOOKUP(K16,'15 лет'!$G$4:$I$74,3),IF((D16=16),VLOOKUP(K16,'16 лет'!$G$4:$I$74,3),VLOOKUP(K16,'17 лет'!$G$4:$I$74,3)))))))</f>
        <v>33</v>
      </c>
      <c r="M16" s="59">
        <v>140</v>
      </c>
      <c r="N16" s="59">
        <f ca="1">IF((D16&lt;=11),VLOOKUP(M16,'11 лет'!$F$4:$I$74,4),IF((D16=12),VLOOKUP(M16,'12 лет'!$F$4:$I$74,4),IF((D16=13),VLOOKUP(M16,'13 лет'!$G$4:$J$74,4),IF((D16=14),VLOOKUP(M16,'14 лет'!$G$4:$J$74,4),IF((D16=15),VLOOKUP(M16,'15 лет'!$F$4:$I$74,4),IF((D16=16),VLOOKUP(M16,'16 лет'!$F$4:$I$74,4),VLOOKUP(M16,'17 лет'!$F$4:$I$74,4)))))))</f>
        <v>11</v>
      </c>
      <c r="O16" s="59">
        <v>5</v>
      </c>
      <c r="P16" s="59">
        <f ca="1">IF((D16&lt;=11),VLOOKUP(O16,'11 лет'!$E$4:$I$74,5),IF((D16=12),VLOOKUP(O16,'12 лет'!$E$4:$I$74,5),IF((D16=13),VLOOKUP(O16,'13 лет'!$F$4:$J$74,5),IF((D16=14),VLOOKUP(O16,'14 лет'!$F$4:$J$74,5),IF((D16=15),VLOOKUP(O16,'15 лет'!$E$4:$I$74,5),IF((D16=16),VLOOKUP(O16,'16 лет'!$E$4:$I$74,5),VLOOKUP(O16,'17 лет'!$E$4:$I$74,5)))))))</f>
        <v>29</v>
      </c>
      <c r="Q16" s="59">
        <v>9</v>
      </c>
      <c r="R16" s="59">
        <f ca="1">IF((D16&lt;=11),VLOOKUP(Q16,'11 лет'!$H$4:$I$74,2),IF((D16=12),VLOOKUP(Q16,'12 лет'!$H$4:$I$74,2),IF((D16=13),VLOOKUP(Q16,'13 лет'!$I$4:$J$74,2),IF((D16=14),VLOOKUP(Q16,'14 лет'!$I$4:$J$74,2),IF((D16=15),VLOOKUP(Q16,'15 лет'!$H$4:$I$74,2),IF((D16=16),VLOOKUP(Q16,'16 лет'!$H$4:$I$74,2),VLOOKUP(Q16,'17 лет'!$H$4:$I$74,2)))))))</f>
        <v>38</v>
      </c>
      <c r="S16" s="59">
        <f t="shared" ca="1" si="1"/>
        <v>153</v>
      </c>
      <c r="T16" s="59">
        <v>6</v>
      </c>
    </row>
    <row r="17" spans="1:20" ht="13.5" customHeight="1" x14ac:dyDescent="0.2">
      <c r="A17" s="66">
        <v>7</v>
      </c>
      <c r="B17" s="96" t="s">
        <v>645</v>
      </c>
      <c r="C17" s="97">
        <v>39019</v>
      </c>
      <c r="D17" s="59">
        <f t="shared" ca="1" si="0"/>
        <v>12</v>
      </c>
      <c r="E17" s="68">
        <v>9</v>
      </c>
      <c r="F17" s="59">
        <f ca="1">IF((D17&lt;11),VLOOKUP(E17,'11 лет'!$B$3:$D$75,3),IF((D17=11),VLOOKUP(E17,'11 лет'!$B$3:$D$75,3),IF((D17=12),VLOOKUP(E17,'12 лет'!$B$3:$D$75,3),IF((D17=13),VLOOKUP(E17,'13 лет'!$B$3:$E$75,4),IF((D17=14),VLOOKUP(E17,'14 лет'!$B$3:$E$75,4),IF((D17=15),VLOOKUP(E17,'15 лет'!$B$3:$D$75,3),IF((D17=16),VLOOKUP(E17,'16 лет'!$B$3:$D$75,3),VLOOKUP(E17,'17 лет'!$B$3:$D$75,3))))))))</f>
        <v>14</v>
      </c>
      <c r="G17" s="68" t="s">
        <v>99</v>
      </c>
      <c r="H17" s="59">
        <f ca="1">IF((D17&lt;11),VLOOKUP(G17,'11 лет'!$A$3:$D$75,4),IF((D17=11),VLOOKUP(G17,'12 лет'!$A$3:$D$75,4),IF((D17=12),VLOOKUP(G17,'12 лет'!$A$3:$D$75,4),IF((D17=13),VLOOKUP(G17,'13 лет'!$A$3:$E$75,5),IF((D17=14),VLOOKUP(G17,'14 лет'!$A$3:$E$75,5),IF((D17=15),VLOOKUP(G17,'15 лет'!$A$3:$D$75,4),IF((D17=16),VLOOKUP(G17,'16 лет'!$A$3:$D$75,4),VLOOKUP(G17,'17 лет'!$A$3:$D$75,4))))))))</f>
        <v>5</v>
      </c>
      <c r="I17" s="59">
        <v>6</v>
      </c>
      <c r="J17" s="59">
        <f ca="1">IF((D17&lt;=11),VLOOKUP(I17,'11 лет'!$C$3:$D$75,2),IF((D17=12),VLOOKUP(I17,'12 лет'!$C$3:$D$75,2),IF((D17=13),VLOOKUP(I17,'13 лет'!$D$3:$E$75,2),IF((D17=14),VLOOKUP(I17,'14 лет'!$D$3:$E$75,2),IF((D17=15),VLOOKUP(I17,'15 лет'!$C$3:$D$75,2),IF((D17=16),VLOOKUP(I17,'16 лет'!$C$3:$D$75,2),VLOOKUP(I17,'17 лет'!$C$3:$D$75,2)))))))</f>
        <v>13</v>
      </c>
      <c r="K17" s="59">
        <v>18</v>
      </c>
      <c r="L17" s="59">
        <f ca="1">IF((D17&lt;=11),VLOOKUP(K17,'11 лет'!$G$4:$I$74,3),IF((D17=12),VLOOKUP(K17,'12 лет'!$G$4:$I$74,3),IF((D17=13),VLOOKUP(K17,'13 лет'!$H$4:$J$74,3),IF((D17=14),VLOOKUP(K17,'14 лет'!$H$4:$J$74,3),IF((D17=15),VLOOKUP(K17,'15 лет'!$G$4:$I$74,3),IF((D17=16),VLOOKUP(K17,'16 лет'!$G$4:$I$74,3),VLOOKUP(K17,'17 лет'!$G$4:$I$74,3)))))))</f>
        <v>20</v>
      </c>
      <c r="M17" s="59">
        <v>145</v>
      </c>
      <c r="N17" s="59">
        <f ca="1">IF((D17&lt;=11),VLOOKUP(M17,'11 лет'!$F$4:$I$74,4),IF((D17=12),VLOOKUP(M17,'12 лет'!$F$4:$I$74,4),IF((D17=13),VLOOKUP(M17,'13 лет'!$G$4:$J$74,4),IF((D17=14),VLOOKUP(M17,'14 лет'!$G$4:$J$74,4),IF((D17=15),VLOOKUP(M17,'15 лет'!$F$4:$I$74,4),IF((D17=16),VLOOKUP(M17,'16 лет'!$F$4:$I$74,4),VLOOKUP(M17,'17 лет'!$F$4:$I$74,4)))))))</f>
        <v>10</v>
      </c>
      <c r="O17" s="59">
        <v>5</v>
      </c>
      <c r="P17" s="59">
        <f ca="1">IF((D17&lt;=11),VLOOKUP(O17,'11 лет'!$E$4:$I$74,5),IF((D17=12),VLOOKUP(O17,'12 лет'!$E$4:$I$74,5),IF((D17=13),VLOOKUP(O17,'13 лет'!$F$4:$J$74,5),IF((D17=14),VLOOKUP(O17,'14 лет'!$F$4:$J$74,5),IF((D17=15),VLOOKUP(O17,'15 лет'!$E$4:$I$74,5),IF((D17=16),VLOOKUP(O17,'16 лет'!$E$4:$I$74,5),VLOOKUP(O17,'17 лет'!$E$4:$I$74,5)))))))</f>
        <v>25</v>
      </c>
      <c r="Q17" s="59">
        <v>3</v>
      </c>
      <c r="R17" s="59">
        <f ca="1">IF((D17&lt;=11),VLOOKUP(Q17,'11 лет'!$H$4:$I$74,2),IF((D17=12),VLOOKUP(Q17,'12 лет'!$H$4:$I$74,2),IF((D17=13),VLOOKUP(Q17,'13 лет'!$I$4:$J$74,2),IF((D17=14),VLOOKUP(Q17,'14 лет'!$I$4:$J$74,2),IF((D17=15),VLOOKUP(Q17,'15 лет'!$H$4:$I$74,2),IF((D17=16),VLOOKUP(Q17,'16 лет'!$H$4:$I$74,2),VLOOKUP(Q17,'17 лет'!$H$4:$I$74,2)))))))</f>
        <v>16</v>
      </c>
      <c r="S17" s="59">
        <f t="shared" ca="1" si="1"/>
        <v>103</v>
      </c>
      <c r="T17" s="59">
        <v>7</v>
      </c>
    </row>
    <row r="18" spans="1:20" ht="13.5" customHeight="1" x14ac:dyDescent="0.2">
      <c r="A18" s="66">
        <v>8</v>
      </c>
      <c r="B18" s="96" t="s">
        <v>646</v>
      </c>
      <c r="C18" s="97">
        <v>39183</v>
      </c>
      <c r="D18" s="59">
        <f t="shared" ca="1" si="0"/>
        <v>11</v>
      </c>
      <c r="E18" s="68">
        <v>9.9</v>
      </c>
      <c r="F18" s="59">
        <f ca="1">IF((D18&lt;11),VLOOKUP(E18,'11 лет'!$B$3:$D$75,3),IF((D18=11),VLOOKUP(E18,'11 лет'!$B$3:$D$75,3),IF((D18=12),VLOOKUP(E18,'12 лет'!$B$3:$D$75,3),IF((D18=13),VLOOKUP(E18,'13 лет'!$B$3:$E$75,4),IF((D18=14),VLOOKUP(E18,'14 лет'!$B$3:$E$75,4),IF((D18=15),VLOOKUP(E18,'15 лет'!$B$3:$D$75,3),IF((D18=16),VLOOKUP(E18,'16 лет'!$B$3:$D$75,3),VLOOKUP(E18,'17 лет'!$B$3:$D$75,3))))))))</f>
        <v>7</v>
      </c>
      <c r="G18" s="68" t="s">
        <v>89</v>
      </c>
      <c r="H18" s="59">
        <f ca="1">IF((D18&lt;11),VLOOKUP(G18,'11 лет'!$A$3:$D$75,4),IF((D18=11),VLOOKUP(G18,'12 лет'!$A$3:$D$75,4),IF((D18=12),VLOOKUP(G18,'12 лет'!$A$3:$D$75,4),IF((D18=13),VLOOKUP(G18,'13 лет'!$A$3:$E$75,5),IF((D18=14),VLOOKUP(G18,'14 лет'!$A$3:$E$75,5),IF((D18=15),VLOOKUP(G18,'15 лет'!$A$3:$D$75,4),IF((D18=16),VLOOKUP(G18,'16 лет'!$A$3:$D$75,4),VLOOKUP(G18,'17 лет'!$A$3:$D$75,4))))))))</f>
        <v>15</v>
      </c>
      <c r="I18" s="59">
        <v>5.9</v>
      </c>
      <c r="J18" s="59">
        <f ca="1">IF((D18&lt;=11),VLOOKUP(I18,'11 лет'!$C$3:$D$75,2),IF((D18=12),VLOOKUP(I18,'12 лет'!$C$3:$D$75,2),IF((D18=13),VLOOKUP(I18,'13 лет'!$D$3:$E$75,2),IF((D18=14),VLOOKUP(I18,'14 лет'!$D$3:$E$75,2),IF((D18=15),VLOOKUP(I18,'15 лет'!$C$3:$D$75,2),IF((D18=16),VLOOKUP(I18,'16 лет'!$C$3:$D$75,2),VLOOKUP(I18,'17 лет'!$C$3:$D$75,2)))))))</f>
        <v>26</v>
      </c>
      <c r="K18" s="59">
        <v>16</v>
      </c>
      <c r="L18" s="59">
        <f ca="1">IF((D18&lt;=11),VLOOKUP(K18,'11 лет'!$G$4:$I$74,3),IF((D18=12),VLOOKUP(K18,'12 лет'!$G$4:$I$74,3),IF((D18=13),VLOOKUP(K18,'13 лет'!$H$4:$J$74,3),IF((D18=14),VLOOKUP(K18,'14 лет'!$H$4:$J$74,3),IF((D18=15),VLOOKUP(K18,'15 лет'!$G$4:$I$74,3),IF((D18=16),VLOOKUP(K18,'16 лет'!$G$4:$I$74,3),VLOOKUP(K18,'17 лет'!$G$4:$I$74,3)))))))</f>
        <v>21</v>
      </c>
      <c r="M18" s="59">
        <v>160</v>
      </c>
      <c r="N18" s="59">
        <f ca="1">IF((D18&lt;=11),VLOOKUP(M18,'11 лет'!$F$4:$I$74,4),IF((D18=12),VLOOKUP(M18,'12 лет'!$F$4:$I$74,4),IF((D18=13),VLOOKUP(M18,'13 лет'!$G$4:$J$74,4),IF((D18=14),VLOOKUP(M18,'14 лет'!$G$4:$J$74,4),IF((D18=15),VLOOKUP(M18,'15 лет'!$F$4:$I$74,4),IF((D18=16),VLOOKUP(M18,'16 лет'!$F$4:$I$74,4),VLOOKUP(M18,'17 лет'!$F$4:$I$74,4)))))))</f>
        <v>20</v>
      </c>
      <c r="O18" s="59">
        <v>3</v>
      </c>
      <c r="P18" s="59">
        <f ca="1">IF((D18&lt;=11),VLOOKUP(O18,'11 лет'!$E$4:$I$74,5),IF((D18=12),VLOOKUP(O18,'12 лет'!$E$4:$I$74,5),IF((D18=13),VLOOKUP(O18,'13 лет'!$F$4:$J$74,5),IF((D18=14),VLOOKUP(O18,'14 лет'!$F$4:$J$74,5),IF((D18=15),VLOOKUP(O18,'15 лет'!$E$4:$I$74,5),IF((D18=16),VLOOKUP(O18,'16 лет'!$E$4:$I$74,5),VLOOKUP(O18,'17 лет'!$E$4:$I$74,5)))))))</f>
        <v>21</v>
      </c>
      <c r="Q18" s="59">
        <v>6</v>
      </c>
      <c r="R18" s="59">
        <f ca="1">IF((D18&lt;=11),VLOOKUP(Q18,'11 лет'!$H$4:$I$74,2),IF((D18=12),VLOOKUP(Q18,'12 лет'!$H$4:$I$74,2),IF((D18=13),VLOOKUP(Q18,'13 лет'!$I$4:$J$74,2),IF((D18=14),VLOOKUP(Q18,'14 лет'!$I$4:$J$74,2),IF((D18=15),VLOOKUP(Q18,'15 лет'!$H$4:$I$74,2),IF((D18=16),VLOOKUP(Q18,'16 лет'!$H$4:$I$74,2),VLOOKUP(Q18,'17 лет'!$H$4:$I$74,2)))))))</f>
        <v>27</v>
      </c>
      <c r="S18" s="59">
        <f t="shared" ca="1" si="1"/>
        <v>137</v>
      </c>
      <c r="T18" s="59">
        <v>8</v>
      </c>
    </row>
    <row r="19" spans="1:20" x14ac:dyDescent="0.2">
      <c r="A19" s="66">
        <v>9</v>
      </c>
      <c r="B19" s="96" t="s">
        <v>647</v>
      </c>
      <c r="C19" s="97">
        <v>39063</v>
      </c>
      <c r="D19" s="59">
        <f t="shared" ca="1" si="0"/>
        <v>12</v>
      </c>
      <c r="E19" s="68">
        <v>9.1</v>
      </c>
      <c r="F19" s="59">
        <f ca="1">IF((D19&lt;11),VLOOKUP(E19,'11 лет'!$B$3:$D$75,3),IF((D19=11),VLOOKUP(E19,'11 лет'!$B$3:$D$75,3),IF((D19=12),VLOOKUP(E19,'12 лет'!$B$3:$D$75,3),IF((D19=13),VLOOKUP(E19,'13 лет'!$B$3:$E$75,4),IF((D19=14),VLOOKUP(E19,'14 лет'!$B$3:$E$75,4),IF((D19=15),VLOOKUP(E19,'15 лет'!$B$3:$D$75,3),IF((D19=16),VLOOKUP(E19,'16 лет'!$B$3:$D$75,3),VLOOKUP(E19,'17 лет'!$B$3:$D$75,3))))))))</f>
        <v>12</v>
      </c>
      <c r="G19" s="68" t="s">
        <v>98</v>
      </c>
      <c r="H19" s="59">
        <f ca="1">IF((D19&lt;11),VLOOKUP(G19,'11 лет'!$A$3:$D$75,4),IF((D19=11),VLOOKUP(G19,'12 лет'!$A$3:$D$75,4),IF((D19=12),VLOOKUP(G19,'12 лет'!$A$3:$D$75,4),IF((D19=13),VLOOKUP(G19,'13 лет'!$A$3:$E$75,5),IF((D19=14),VLOOKUP(G19,'14 лет'!$A$3:$E$75,5),IF((D19=15),VLOOKUP(G19,'15 лет'!$A$3:$D$75,4),IF((D19=16),VLOOKUP(G19,'16 лет'!$A$3:$D$75,4),VLOOKUP(G19,'17 лет'!$A$3:$D$75,4))))))))</f>
        <v>6</v>
      </c>
      <c r="I19" s="59">
        <v>5.9</v>
      </c>
      <c r="J19" s="59">
        <f ca="1">IF((D19&lt;=11),VLOOKUP(I19,'11 лет'!$C$3:$D$75,2),IF((D19=12),VLOOKUP(I19,'12 лет'!$C$3:$D$75,2),IF((D19=13),VLOOKUP(I19,'13 лет'!$D$3:$E$75,2),IF((D19=14),VLOOKUP(I19,'14 лет'!$D$3:$E$75,2),IF((D19=15),VLOOKUP(I19,'15 лет'!$C$3:$D$75,2),IF((D19=16),VLOOKUP(I19,'16 лет'!$C$3:$D$75,2),VLOOKUP(I19,'17 лет'!$C$3:$D$75,2)))))))</f>
        <v>15</v>
      </c>
      <c r="K19" s="59">
        <v>15</v>
      </c>
      <c r="L19" s="59">
        <f ca="1">IF((D19&lt;=11),VLOOKUP(K19,'11 лет'!$G$4:$I$74,3),IF((D19=12),VLOOKUP(K19,'12 лет'!$G$4:$I$74,3),IF((D19=13),VLOOKUP(K19,'13 лет'!$H$4:$J$74,3),IF((D19=14),VLOOKUP(K19,'14 лет'!$H$4:$J$74,3),IF((D19=15),VLOOKUP(K19,'15 лет'!$G$4:$I$74,3),IF((D19=16),VLOOKUP(K19,'16 лет'!$G$4:$I$74,3),VLOOKUP(K19,'17 лет'!$G$4:$I$74,3)))))))</f>
        <v>14</v>
      </c>
      <c r="M19" s="59">
        <v>155</v>
      </c>
      <c r="N19" s="59">
        <f ca="1">IF((D19&lt;=11),VLOOKUP(M19,'11 лет'!$F$4:$I$74,4),IF((D19=12),VLOOKUP(M19,'12 лет'!$F$4:$I$74,4),IF((D19=13),VLOOKUP(M19,'13 лет'!$G$4:$J$74,4),IF((D19=14),VLOOKUP(M19,'14 лет'!$G$4:$J$74,4),IF((D19=15),VLOOKUP(M19,'15 лет'!$F$4:$I$74,4),IF((D19=16),VLOOKUP(M19,'16 лет'!$F$4:$I$74,4),VLOOKUP(M19,'17 лет'!$F$4:$I$74,4)))))))</f>
        <v>13</v>
      </c>
      <c r="O19" s="59">
        <v>4</v>
      </c>
      <c r="P19" s="59">
        <f ca="1">IF((D19&lt;=11),VLOOKUP(O19,'11 лет'!$E$4:$I$74,5),IF((D19=12),VLOOKUP(O19,'12 лет'!$E$4:$I$74,5),IF((D19=13),VLOOKUP(O19,'13 лет'!$F$4:$J$74,5),IF((D19=14),VLOOKUP(O19,'14 лет'!$F$4:$J$74,5),IF((D19=15),VLOOKUP(O19,'15 лет'!$E$4:$I$74,5),IF((D19=16),VLOOKUP(O19,'16 лет'!$E$4:$I$74,5),VLOOKUP(O19,'17 лет'!$E$4:$I$74,5)))))))</f>
        <v>21</v>
      </c>
      <c r="Q19" s="59">
        <v>5</v>
      </c>
      <c r="R19" s="59">
        <f ca="1">IF((D19&lt;=11),VLOOKUP(Q19,'11 лет'!$H$4:$I$74,2),IF((D19=12),VLOOKUP(Q19,'12 лет'!$H$4:$I$74,2),IF((D19=13),VLOOKUP(Q19,'13 лет'!$I$4:$J$74,2),IF((D19=14),VLOOKUP(Q19,'14 лет'!$I$4:$J$74,2),IF((D19=15),VLOOKUP(Q19,'15 лет'!$H$4:$I$74,2),IF((D19=16),VLOOKUP(Q19,'16 лет'!$H$4:$I$74,2),VLOOKUP(Q19,'17 лет'!$H$4:$I$74,2)))))))</f>
        <v>20</v>
      </c>
      <c r="S19" s="59">
        <f t="shared" ca="1" si="1"/>
        <v>101</v>
      </c>
      <c r="T19" s="59">
        <v>9</v>
      </c>
    </row>
    <row r="20" spans="1:20" x14ac:dyDescent="0.2">
      <c r="A20" s="71">
        <v>10</v>
      </c>
      <c r="B20" s="96" t="s">
        <v>648</v>
      </c>
      <c r="C20" s="97">
        <v>39418</v>
      </c>
      <c r="D20" s="74">
        <f t="shared" ca="1" si="0"/>
        <v>11</v>
      </c>
      <c r="E20" s="75">
        <v>8.6</v>
      </c>
      <c r="F20" s="59">
        <f ca="1">IF((D20&lt;11),VLOOKUP(E20,'11 лет'!$B$3:$D$75,3),IF((D20=11),VLOOKUP(E20,'11 лет'!$B$3:$D$75,3),IF((D20=12),VLOOKUP(E20,'12 лет'!$B$3:$D$75,3),IF((D20=13),VLOOKUP(E20,'13 лет'!$B$3:$E$75,4),IF((D20=14),VLOOKUP(E20,'14 лет'!$B$3:$E$75,4),IF((D20=15),VLOOKUP(E20,'15 лет'!$B$3:$D$75,3),IF((D20=16),VLOOKUP(E20,'16 лет'!$B$3:$D$75,3),VLOOKUP(E20,'17 лет'!$B$3:$D$75,3))))))))</f>
        <v>31</v>
      </c>
      <c r="G20" s="75" t="s">
        <v>127</v>
      </c>
      <c r="H20" s="59">
        <f ca="1">IF((D20&lt;11),VLOOKUP(G20,'11 лет'!$A$3:$D$75,4),IF((D20=11),VLOOKUP(G20,'12 лет'!$A$3:$D$75,4),IF((D20=12),VLOOKUP(G20,'12 лет'!$A$3:$D$75,4),IF((D20=13),VLOOKUP(G20,'13 лет'!$A$3:$E$75,5),IF((D20=14),VLOOKUP(G20,'14 лет'!$A$3:$E$75,5),IF((D20=15),VLOOKUP(G20,'15 лет'!$A$3:$D$75,4),IF((D20=16),VLOOKUP(G20,'16 лет'!$A$3:$D$75,4),VLOOKUP(G20,'17 лет'!$A$3:$D$75,4))))))))</f>
        <v>15</v>
      </c>
      <c r="I20" s="74">
        <v>5.7</v>
      </c>
      <c r="J20" s="74">
        <f ca="1">IF((D20&lt;=11),VLOOKUP(I20,'11 лет'!$C$3:$D$75,2),IF((D20=12),VLOOKUP(I20,'12 лет'!$C$3:$D$75,2),IF((D20=13),VLOOKUP(I20,'13 лет'!$D$3:$E$75,2),IF((D20=14),VLOOKUP(I20,'14 лет'!$D$3:$E$75,2),IF((D20=15),VLOOKUP(I20,'15 лет'!$C$3:$D$75,2),IF((D20=16),VLOOKUP(I20,'16 лет'!$C$3:$D$75,2),VLOOKUP(I20,'17 лет'!$C$3:$D$75,2)))))))</f>
        <v>32</v>
      </c>
      <c r="K20" s="74">
        <v>17</v>
      </c>
      <c r="L20" s="74">
        <f ca="1">IF((D20&lt;=11),VLOOKUP(K20,'11 лет'!$G$4:$I$74,3),IF((D20=12),VLOOKUP(K20,'12 лет'!$G$4:$I$74,3),IF((D20=13),VLOOKUP(K20,'13 лет'!$H$4:$J$74,3),IF((D20=14),VLOOKUP(K20,'14 лет'!$H$4:$J$74,3),IF((D20=15),VLOOKUP(K20,'15 лет'!$G$4:$I$74,3),IF((D20=16),VLOOKUP(K20,'16 лет'!$G$4:$I$74,3),VLOOKUP(K20,'17 лет'!$G$4:$I$74,3)))))))</f>
        <v>23</v>
      </c>
      <c r="M20" s="74">
        <v>165</v>
      </c>
      <c r="N20" s="74">
        <f ca="1">IF((D20&lt;=11),VLOOKUP(M20,'11 лет'!$F$4:$I$74,4),IF((D20=12),VLOOKUP(M20,'12 лет'!$F$4:$I$74,4),IF((D20=13),VLOOKUP(M20,'13 лет'!$G$4:$J$74,4),IF((D20=14),VLOOKUP(M20,'14 лет'!$G$4:$J$74,4),IF((D20=15),VLOOKUP(M20,'15 лет'!$F$4:$I$74,4),IF((D20=16),VLOOKUP(M20,'16 лет'!$F$4:$I$74,4),VLOOKUP(M20,'17 лет'!$F$4:$I$74,4)))))))</f>
        <v>22</v>
      </c>
      <c r="O20" s="74">
        <v>5</v>
      </c>
      <c r="P20" s="74">
        <f ca="1">IF((D20&lt;=11),VLOOKUP(O20,'11 лет'!$E$4:$I$74,5),IF((D20=12),VLOOKUP(O20,'12 лет'!$E$4:$I$74,5),IF((D20=13),VLOOKUP(O20,'13 лет'!$F$4:$J$74,5),IF((D20=14),VLOOKUP(O20,'14 лет'!$F$4:$J$74,5),IF((D20=15),VLOOKUP(O20,'15 лет'!$E$4:$I$74,5),IF((D20=16),VLOOKUP(O20,'16 лет'!$E$4:$I$74,5),VLOOKUP(O20,'17 лет'!$E$4:$I$74,5)))))))</f>
        <v>29</v>
      </c>
      <c r="Q20" s="74">
        <v>6</v>
      </c>
      <c r="R20" s="74">
        <f ca="1">IF((D20&lt;=11),VLOOKUP(Q20,'11 лет'!$H$4:$I$74,2),IF((D20=12),VLOOKUP(Q20,'12 лет'!$H$4:$I$74,2),IF((D20=13),VLOOKUP(Q20,'13 лет'!$I$4:$J$74,2),IF((D20=14),VLOOKUP(Q20,'14 лет'!$I$4:$J$74,2),IF((D20=15),VLOOKUP(Q20,'15 лет'!$H$4:$I$74,2),IF((D20=16),VLOOKUP(Q20,'16 лет'!$H$4:$I$74,2),VLOOKUP(Q20,'17 лет'!$H$4:$I$74,2)))))))</f>
        <v>27</v>
      </c>
      <c r="S20" s="74">
        <f ca="1">SUM(F20,H20,J20,L20,N20,P20,R20)</f>
        <v>179</v>
      </c>
      <c r="T20" s="74">
        <f ca="1">RANK(S20,S$11:S$20)</f>
        <v>1</v>
      </c>
    </row>
    <row r="21" spans="1:20" x14ac:dyDescent="0.2">
      <c r="S21">
        <f ca="1">SUM(S11:S20)</f>
        <v>1449</v>
      </c>
    </row>
  </sheetData>
  <mergeCells count="3">
    <mergeCell ref="A8:D8"/>
    <mergeCell ref="E8:R8"/>
    <mergeCell ref="E7:R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57</vt:i4>
      </vt:variant>
    </vt:vector>
  </HeadingPairs>
  <TitlesOfParts>
    <vt:vector size="57" baseType="lpstr">
      <vt:lpstr>5а юноши </vt:lpstr>
      <vt:lpstr>5а девушки </vt:lpstr>
      <vt:lpstr>5б юноши  </vt:lpstr>
      <vt:lpstr>5б девушки </vt:lpstr>
      <vt:lpstr>5в юноши  </vt:lpstr>
      <vt:lpstr>5в девушки  </vt:lpstr>
      <vt:lpstr>5г юноши  </vt:lpstr>
      <vt:lpstr>5г девушки  </vt:lpstr>
      <vt:lpstr>5д юноши   </vt:lpstr>
      <vt:lpstr>5д девушки   </vt:lpstr>
      <vt:lpstr>6а юноши</vt:lpstr>
      <vt:lpstr>6а девушки</vt:lpstr>
      <vt:lpstr>6б юноши </vt:lpstr>
      <vt:lpstr>6б девушки</vt:lpstr>
      <vt:lpstr>6в юноши </vt:lpstr>
      <vt:lpstr>6в девушки </vt:lpstr>
      <vt:lpstr>7а юноши</vt:lpstr>
      <vt:lpstr>7а девушки</vt:lpstr>
      <vt:lpstr>7б юноши</vt:lpstr>
      <vt:lpstr>7б девушки</vt:lpstr>
      <vt:lpstr>7в юноши</vt:lpstr>
      <vt:lpstr>7в девушки</vt:lpstr>
      <vt:lpstr>7г юноши </vt:lpstr>
      <vt:lpstr>7г девушки</vt:lpstr>
      <vt:lpstr>8а юноши</vt:lpstr>
      <vt:lpstr>8а девушки</vt:lpstr>
      <vt:lpstr>8б юноши</vt:lpstr>
      <vt:lpstr>8б девушки</vt:lpstr>
      <vt:lpstr>8в юноши</vt:lpstr>
      <vt:lpstr>8в девушки</vt:lpstr>
      <vt:lpstr>8г юноши </vt:lpstr>
      <vt:lpstr>8г девушки</vt:lpstr>
      <vt:lpstr>9а юноши</vt:lpstr>
      <vt:lpstr>9а девушки</vt:lpstr>
      <vt:lpstr>9б юноши</vt:lpstr>
      <vt:lpstr>9б девушки</vt:lpstr>
      <vt:lpstr>9в юноши</vt:lpstr>
      <vt:lpstr>9в девушки</vt:lpstr>
      <vt:lpstr>9г юноши</vt:lpstr>
      <vt:lpstr>9г девушки</vt:lpstr>
      <vt:lpstr>10а юноши</vt:lpstr>
      <vt:lpstr>10а девушки</vt:lpstr>
      <vt:lpstr>10б юноши</vt:lpstr>
      <vt:lpstr>10б девушки </vt:lpstr>
      <vt:lpstr>11а юноши</vt:lpstr>
      <vt:lpstr>11а девушки</vt:lpstr>
      <vt:lpstr>11б юноши </vt:lpstr>
      <vt:lpstr>11б девушки</vt:lpstr>
      <vt:lpstr>юноши</vt:lpstr>
      <vt:lpstr>девушки</vt:lpstr>
      <vt:lpstr>11 лет</vt:lpstr>
      <vt:lpstr>12 лет</vt:lpstr>
      <vt:lpstr>13 лет</vt:lpstr>
      <vt:lpstr>14 лет</vt:lpstr>
      <vt:lpstr>15 лет</vt:lpstr>
      <vt:lpstr>16 лет</vt:lpstr>
      <vt:lpstr>17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2015-03-16T06:54:42Z</dcterms:created>
  <dcterms:modified xsi:type="dcterms:W3CDTF">2018-12-21T10:31:37Z</dcterms:modified>
</cp:coreProperties>
</file>